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.shortcut-targets-by-id\0BzyI_LDbSgtXXzZOZ2twRUFnSEk\0 ROZPOČTY\RaB\29 SPŠ Elit\Rozpočet\"/>
    </mc:Choice>
  </mc:AlternateContent>
  <bookViews>
    <workbookView xWindow="0" yWindow="0" windowWidth="0" windowHeight="0"/>
  </bookViews>
  <sheets>
    <sheet name="Rekapitulace stavby" sheetId="1" r:id="rId1"/>
    <sheet name="D.1.1 - Architektonicko -..." sheetId="2" r:id="rId2"/>
    <sheet name="D.1.4.1 - Zdravotně techn..." sheetId="3" r:id="rId3"/>
    <sheet name="D.1.4.2 - Vytápění" sheetId="4" r:id="rId4"/>
    <sheet name="D.1.1.4 - Elektroinstalac..." sheetId="5" r:id="rId5"/>
    <sheet name="D.1.4.5 - Vzduchotechnika" sheetId="6" r:id="rId6"/>
    <sheet name="VRN - Vedlejší rozpočtové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'D.1.1 - Architektonicko -...'!$C$103:$K$1570</definedName>
    <definedName name="_xlnm.Print_Area" localSheetId="1">'D.1.1 - Architektonicko -...'!$C$4:$J$39,'D.1.1 - Architektonicko -...'!$C$45:$J$85,'D.1.1 - Architektonicko -...'!$C$91:$K$1570</definedName>
    <definedName name="_xlnm.Print_Titles" localSheetId="1">'D.1.1 - Architektonicko -...'!$103:$103</definedName>
    <definedName name="_xlnm._FilterDatabase" localSheetId="2" hidden="1">'D.1.4.1 - Zdravotně techn...'!$C$79:$K$95</definedName>
    <definedName name="_xlnm.Print_Area" localSheetId="2">'D.1.4.1 - Zdravotně techn...'!$C$4:$J$39,'D.1.4.1 - Zdravotně techn...'!$C$45:$J$61,'D.1.4.1 - Zdravotně techn...'!$C$67:$K$95</definedName>
    <definedName name="_xlnm.Print_Titles" localSheetId="2">'D.1.4.1 - Zdravotně techn...'!$79:$79</definedName>
    <definedName name="_xlnm._FilterDatabase" localSheetId="3" hidden="1">'D.1.4.2 - Vytápění'!$C$85:$K$172</definedName>
    <definedName name="_xlnm.Print_Area" localSheetId="3">'D.1.4.2 - Vytápění'!$C$4:$J$39,'D.1.4.2 - Vytápění'!$C$45:$J$67,'D.1.4.2 - Vytápění'!$C$73:$K$172</definedName>
    <definedName name="_xlnm.Print_Titles" localSheetId="3">'D.1.4.2 - Vytápění'!$85:$85</definedName>
    <definedName name="_xlnm._FilterDatabase" localSheetId="4" hidden="1">'D.1.1.4 - Elektroinstalac...'!$C$84:$K$187</definedName>
    <definedName name="_xlnm.Print_Area" localSheetId="4">'D.1.1.4 - Elektroinstalac...'!$C$4:$J$39,'D.1.1.4 - Elektroinstalac...'!$C$45:$J$66,'D.1.1.4 - Elektroinstalac...'!$C$72:$K$187</definedName>
    <definedName name="_xlnm.Print_Titles" localSheetId="4">'D.1.1.4 - Elektroinstalac...'!$84:$84</definedName>
    <definedName name="_xlnm._FilterDatabase" localSheetId="5" hidden="1">'D.1.4.5 - Vzduchotechnika'!$C$84:$K$181</definedName>
    <definedName name="_xlnm.Print_Area" localSheetId="5">'D.1.4.5 - Vzduchotechnika'!$C$4:$J$39,'D.1.4.5 - Vzduchotechnika'!$C$45:$J$66,'D.1.4.5 - Vzduchotechnika'!$C$72:$K$181</definedName>
    <definedName name="_xlnm.Print_Titles" localSheetId="5">'D.1.4.5 - Vzduchotechnika'!$84:$84</definedName>
    <definedName name="_xlnm._FilterDatabase" localSheetId="6" hidden="1">'VRN - Vedlejší rozpočtové...'!$C$83:$K$113</definedName>
    <definedName name="_xlnm.Print_Area" localSheetId="6">'VRN - Vedlejší rozpočtové...'!$C$4:$J$39,'VRN - Vedlejší rozpočtové...'!$C$45:$J$65,'VRN - Vedlejší rozpočtové...'!$C$71:$K$113</definedName>
    <definedName name="_xlnm.Print_Titles" localSheetId="6">'VRN - Vedlejší rozpočtové...'!$83:$83</definedName>
    <definedName name="_xlnm.Print_Area" localSheetId="7">'Seznam figur'!$C$4:$G$128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0"/>
  <c i="7" r="J35"/>
  <c i="1" r="AX60"/>
  <c i="7" r="BI113"/>
  <c r="BH113"/>
  <c r="BG113"/>
  <c r="BF113"/>
  <c r="T113"/>
  <c r="T112"/>
  <c r="R113"/>
  <c r="R112"/>
  <c r="P113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6" r="J37"/>
  <c r="J36"/>
  <c i="1" r="AY59"/>
  <c i="6" r="J35"/>
  <c i="1" r="AX59"/>
  <c i="6"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5" r="J37"/>
  <c r="J36"/>
  <c i="1" r="AY58"/>
  <c i="5" r="J35"/>
  <c i="1" r="AX58"/>
  <c i="5" r="BI186"/>
  <c r="BH186"/>
  <c r="BG186"/>
  <c r="BF186"/>
  <c r="T186"/>
  <c r="T185"/>
  <c r="T184"/>
  <c r="R186"/>
  <c r="R185"/>
  <c r="R184"/>
  <c r="P186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4" r="J37"/>
  <c r="J36"/>
  <c i="1" r="AY57"/>
  <c i="4" r="J35"/>
  <c i="1" r="AX57"/>
  <c i="4"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3" r="J37"/>
  <c r="J36"/>
  <c i="1" r="AY56"/>
  <c i="3" r="J35"/>
  <c i="1" r="AX56"/>
  <c i="3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2" r="J37"/>
  <c r="J36"/>
  <c i="1" r="AY55"/>
  <c i="2" r="J35"/>
  <c i="1" r="AX55"/>
  <c i="2" r="BI1565"/>
  <c r="BH1565"/>
  <c r="BG1565"/>
  <c r="BF1565"/>
  <c r="T1565"/>
  <c r="T1564"/>
  <c r="R1565"/>
  <c r="R1564"/>
  <c r="P1565"/>
  <c r="P1564"/>
  <c r="BI1562"/>
  <c r="BH1562"/>
  <c r="BG1562"/>
  <c r="BF1562"/>
  <c r="T1562"/>
  <c r="R1562"/>
  <c r="P1562"/>
  <c r="BI1559"/>
  <c r="BH1559"/>
  <c r="BG1559"/>
  <c r="BF1559"/>
  <c r="T1559"/>
  <c r="R1559"/>
  <c r="P1559"/>
  <c r="BI1557"/>
  <c r="BH1557"/>
  <c r="BG1557"/>
  <c r="BF1557"/>
  <c r="T1557"/>
  <c r="R1557"/>
  <c r="P1557"/>
  <c r="BI1552"/>
  <c r="BH1552"/>
  <c r="BG1552"/>
  <c r="BF1552"/>
  <c r="T1552"/>
  <c r="R1552"/>
  <c r="P1552"/>
  <c r="BI1546"/>
  <c r="BH1546"/>
  <c r="BG1546"/>
  <c r="BF1546"/>
  <c r="T1546"/>
  <c r="R1546"/>
  <c r="P1546"/>
  <c r="BI1541"/>
  <c r="BH1541"/>
  <c r="BG1541"/>
  <c r="BF1541"/>
  <c r="T1541"/>
  <c r="R1541"/>
  <c r="P1541"/>
  <c r="BI1535"/>
  <c r="BH1535"/>
  <c r="BG1535"/>
  <c r="BF1535"/>
  <c r="T1535"/>
  <c r="R1535"/>
  <c r="P1535"/>
  <c r="BI1530"/>
  <c r="BH1530"/>
  <c r="BG1530"/>
  <c r="BF1530"/>
  <c r="T1530"/>
  <c r="R1530"/>
  <c r="P1530"/>
  <c r="BI1525"/>
  <c r="BH1525"/>
  <c r="BG1525"/>
  <c r="BF1525"/>
  <c r="T1525"/>
  <c r="R1525"/>
  <c r="P1525"/>
  <c r="BI1518"/>
  <c r="BH1518"/>
  <c r="BG1518"/>
  <c r="BF1518"/>
  <c r="T1518"/>
  <c r="R1518"/>
  <c r="P1518"/>
  <c r="BI1514"/>
  <c r="BH1514"/>
  <c r="BG1514"/>
  <c r="BF1514"/>
  <c r="T1514"/>
  <c r="R1514"/>
  <c r="P1514"/>
  <c r="BI1510"/>
  <c r="BH1510"/>
  <c r="BG1510"/>
  <c r="BF1510"/>
  <c r="T1510"/>
  <c r="R1510"/>
  <c r="P1510"/>
  <c r="BI1506"/>
  <c r="BH1506"/>
  <c r="BG1506"/>
  <c r="BF1506"/>
  <c r="T1506"/>
  <c r="R1506"/>
  <c r="P1506"/>
  <c r="BI1503"/>
  <c r="BH1503"/>
  <c r="BG1503"/>
  <c r="BF1503"/>
  <c r="T1503"/>
  <c r="R1503"/>
  <c r="P1503"/>
  <c r="BI1502"/>
  <c r="BH1502"/>
  <c r="BG1502"/>
  <c r="BF1502"/>
  <c r="T1502"/>
  <c r="R1502"/>
  <c r="P1502"/>
  <c r="BI1496"/>
  <c r="BH1496"/>
  <c r="BG1496"/>
  <c r="BF1496"/>
  <c r="T1496"/>
  <c r="R1496"/>
  <c r="P1496"/>
  <c r="BI1495"/>
  <c r="BH1495"/>
  <c r="BG1495"/>
  <c r="BF1495"/>
  <c r="T1495"/>
  <c r="R1495"/>
  <c r="P1495"/>
  <c r="BI1489"/>
  <c r="BH1489"/>
  <c r="BG1489"/>
  <c r="BF1489"/>
  <c r="T1489"/>
  <c r="R1489"/>
  <c r="P1489"/>
  <c r="BI1483"/>
  <c r="BH1483"/>
  <c r="BG1483"/>
  <c r="BF1483"/>
  <c r="T1483"/>
  <c r="R1483"/>
  <c r="P1483"/>
  <c r="BI1478"/>
  <c r="BH1478"/>
  <c r="BG1478"/>
  <c r="BF1478"/>
  <c r="T1478"/>
  <c r="R1478"/>
  <c r="P1478"/>
  <c r="BI1473"/>
  <c r="BH1473"/>
  <c r="BG1473"/>
  <c r="BF1473"/>
  <c r="T1473"/>
  <c r="R1473"/>
  <c r="P1473"/>
  <c r="BI1468"/>
  <c r="BH1468"/>
  <c r="BG1468"/>
  <c r="BF1468"/>
  <c r="T1468"/>
  <c r="R1468"/>
  <c r="P1468"/>
  <c r="BI1460"/>
  <c r="BH1460"/>
  <c r="BG1460"/>
  <c r="BF1460"/>
  <c r="T1460"/>
  <c r="R1460"/>
  <c r="P1460"/>
  <c r="BI1459"/>
  <c r="BH1459"/>
  <c r="BG1459"/>
  <c r="BF1459"/>
  <c r="T1459"/>
  <c r="R1459"/>
  <c r="P1459"/>
  <c r="BI1453"/>
  <c r="BH1453"/>
  <c r="BG1453"/>
  <c r="BF1453"/>
  <c r="T1453"/>
  <c r="R1453"/>
  <c r="P1453"/>
  <c r="BI1452"/>
  <c r="BH1452"/>
  <c r="BG1452"/>
  <c r="BF1452"/>
  <c r="T1452"/>
  <c r="R1452"/>
  <c r="P1452"/>
  <c r="BI1447"/>
  <c r="BH1447"/>
  <c r="BG1447"/>
  <c r="BF1447"/>
  <c r="T1447"/>
  <c r="R1447"/>
  <c r="P1447"/>
  <c r="BI1440"/>
  <c r="BH1440"/>
  <c r="BG1440"/>
  <c r="BF1440"/>
  <c r="T1440"/>
  <c r="R1440"/>
  <c r="P1440"/>
  <c r="BI1433"/>
  <c r="BH1433"/>
  <c r="BG1433"/>
  <c r="BF1433"/>
  <c r="T1433"/>
  <c r="R1433"/>
  <c r="P1433"/>
  <c r="BI1426"/>
  <c r="BH1426"/>
  <c r="BG1426"/>
  <c r="BF1426"/>
  <c r="T1426"/>
  <c r="R1426"/>
  <c r="P1426"/>
  <c r="BI1420"/>
  <c r="BH1420"/>
  <c r="BG1420"/>
  <c r="BF1420"/>
  <c r="T1420"/>
  <c r="R1420"/>
  <c r="P1420"/>
  <c r="BI1414"/>
  <c r="BH1414"/>
  <c r="BG1414"/>
  <c r="BF1414"/>
  <c r="T1414"/>
  <c r="R1414"/>
  <c r="P1414"/>
  <c r="BI1412"/>
  <c r="BH1412"/>
  <c r="BG1412"/>
  <c r="BF1412"/>
  <c r="T1412"/>
  <c r="R1412"/>
  <c r="P1412"/>
  <c r="BI1406"/>
  <c r="BH1406"/>
  <c r="BG1406"/>
  <c r="BF1406"/>
  <c r="T1406"/>
  <c r="R1406"/>
  <c r="P1406"/>
  <c r="BI1399"/>
  <c r="BH1399"/>
  <c r="BG1399"/>
  <c r="BF1399"/>
  <c r="T1399"/>
  <c r="R1399"/>
  <c r="P1399"/>
  <c r="BI1394"/>
  <c r="BH1394"/>
  <c r="BG1394"/>
  <c r="BF1394"/>
  <c r="T1394"/>
  <c r="R1394"/>
  <c r="P1394"/>
  <c r="BI1389"/>
  <c r="BH1389"/>
  <c r="BG1389"/>
  <c r="BF1389"/>
  <c r="T1389"/>
  <c r="R1389"/>
  <c r="P1389"/>
  <c r="BI1384"/>
  <c r="BH1384"/>
  <c r="BG1384"/>
  <c r="BF1384"/>
  <c r="T1384"/>
  <c r="R1384"/>
  <c r="P1384"/>
  <c r="BI1379"/>
  <c r="BH1379"/>
  <c r="BG1379"/>
  <c r="BF1379"/>
  <c r="T1379"/>
  <c r="R1379"/>
  <c r="P1379"/>
  <c r="BI1374"/>
  <c r="BH1374"/>
  <c r="BG1374"/>
  <c r="BF1374"/>
  <c r="T1374"/>
  <c r="R1374"/>
  <c r="P1374"/>
  <c r="BI1368"/>
  <c r="BH1368"/>
  <c r="BG1368"/>
  <c r="BF1368"/>
  <c r="T1368"/>
  <c r="R1368"/>
  <c r="P1368"/>
  <c r="BI1359"/>
  <c r="BH1359"/>
  <c r="BG1359"/>
  <c r="BF1359"/>
  <c r="T1359"/>
  <c r="R1359"/>
  <c r="P1359"/>
  <c r="BI1352"/>
  <c r="BH1352"/>
  <c r="BG1352"/>
  <c r="BF1352"/>
  <c r="T1352"/>
  <c r="R1352"/>
  <c r="P1352"/>
  <c r="BI1345"/>
  <c r="BH1345"/>
  <c r="BG1345"/>
  <c r="BF1345"/>
  <c r="T1345"/>
  <c r="R1345"/>
  <c r="P1345"/>
  <c r="BI1338"/>
  <c r="BH1338"/>
  <c r="BG1338"/>
  <c r="BF1338"/>
  <c r="T1338"/>
  <c r="R1338"/>
  <c r="P1338"/>
  <c r="BI1334"/>
  <c r="BH1334"/>
  <c r="BG1334"/>
  <c r="BF1334"/>
  <c r="T1334"/>
  <c r="R1334"/>
  <c r="P1334"/>
  <c r="BI1332"/>
  <c r="BH1332"/>
  <c r="BG1332"/>
  <c r="BF1332"/>
  <c r="T1332"/>
  <c r="R1332"/>
  <c r="P1332"/>
  <c r="BI1326"/>
  <c r="BH1326"/>
  <c r="BG1326"/>
  <c r="BF1326"/>
  <c r="T1326"/>
  <c r="R1326"/>
  <c r="P1326"/>
  <c r="BI1318"/>
  <c r="BH1318"/>
  <c r="BG1318"/>
  <c r="BF1318"/>
  <c r="T1318"/>
  <c r="R1318"/>
  <c r="P1318"/>
  <c r="BI1310"/>
  <c r="BH1310"/>
  <c r="BG1310"/>
  <c r="BF1310"/>
  <c r="T1310"/>
  <c r="R1310"/>
  <c r="P1310"/>
  <c r="BI1305"/>
  <c r="BH1305"/>
  <c r="BG1305"/>
  <c r="BF1305"/>
  <c r="T1305"/>
  <c r="R1305"/>
  <c r="P1305"/>
  <c r="BI1300"/>
  <c r="BH1300"/>
  <c r="BG1300"/>
  <c r="BF1300"/>
  <c r="T1300"/>
  <c r="R1300"/>
  <c r="P1300"/>
  <c r="BI1297"/>
  <c r="BH1297"/>
  <c r="BG1297"/>
  <c r="BF1297"/>
  <c r="T1297"/>
  <c r="R1297"/>
  <c r="P1297"/>
  <c r="BI1296"/>
  <c r="BH1296"/>
  <c r="BG1296"/>
  <c r="BF1296"/>
  <c r="T1296"/>
  <c r="R1296"/>
  <c r="P1296"/>
  <c r="BI1289"/>
  <c r="BH1289"/>
  <c r="BG1289"/>
  <c r="BF1289"/>
  <c r="T1289"/>
  <c r="R1289"/>
  <c r="P1289"/>
  <c r="BI1282"/>
  <c r="BH1282"/>
  <c r="BG1282"/>
  <c r="BF1282"/>
  <c r="T1282"/>
  <c r="R1282"/>
  <c r="P1282"/>
  <c r="BI1277"/>
  <c r="BH1277"/>
  <c r="BG1277"/>
  <c r="BF1277"/>
  <c r="T1277"/>
  <c r="R1277"/>
  <c r="P1277"/>
  <c r="BI1272"/>
  <c r="BH1272"/>
  <c r="BG1272"/>
  <c r="BF1272"/>
  <c r="T1272"/>
  <c r="R1272"/>
  <c r="P1272"/>
  <c r="BI1265"/>
  <c r="BH1265"/>
  <c r="BG1265"/>
  <c r="BF1265"/>
  <c r="T1265"/>
  <c r="R1265"/>
  <c r="P1265"/>
  <c r="BI1255"/>
  <c r="BH1255"/>
  <c r="BG1255"/>
  <c r="BF1255"/>
  <c r="T1255"/>
  <c r="R1255"/>
  <c r="P1255"/>
  <c r="BI1250"/>
  <c r="BH1250"/>
  <c r="BG1250"/>
  <c r="BF1250"/>
  <c r="T1250"/>
  <c r="R1250"/>
  <c r="P1250"/>
  <c r="BI1245"/>
  <c r="BH1245"/>
  <c r="BG1245"/>
  <c r="BF1245"/>
  <c r="T1245"/>
  <c r="R1245"/>
  <c r="P1245"/>
  <c r="BI1238"/>
  <c r="BH1238"/>
  <c r="BG1238"/>
  <c r="BF1238"/>
  <c r="T1238"/>
  <c r="R1238"/>
  <c r="P1238"/>
  <c r="BI1232"/>
  <c r="BH1232"/>
  <c r="BG1232"/>
  <c r="BF1232"/>
  <c r="T1232"/>
  <c r="R1232"/>
  <c r="P1232"/>
  <c r="BI1229"/>
  <c r="BH1229"/>
  <c r="BG1229"/>
  <c r="BF1229"/>
  <c r="T1229"/>
  <c r="R1229"/>
  <c r="P1229"/>
  <c r="BI1226"/>
  <c r="BH1226"/>
  <c r="BG1226"/>
  <c r="BF1226"/>
  <c r="T1226"/>
  <c r="R1226"/>
  <c r="P1226"/>
  <c r="BI1223"/>
  <c r="BH1223"/>
  <c r="BG1223"/>
  <c r="BF1223"/>
  <c r="T1223"/>
  <c r="R1223"/>
  <c r="P1223"/>
  <c r="BI1210"/>
  <c r="BH1210"/>
  <c r="BG1210"/>
  <c r="BF1210"/>
  <c r="T1210"/>
  <c r="R1210"/>
  <c r="P1210"/>
  <c r="BI1209"/>
  <c r="BH1209"/>
  <c r="BG1209"/>
  <c r="BF1209"/>
  <c r="T1209"/>
  <c r="R1209"/>
  <c r="P1209"/>
  <c r="BI1199"/>
  <c r="BH1199"/>
  <c r="BG1199"/>
  <c r="BF1199"/>
  <c r="T1199"/>
  <c r="R1199"/>
  <c r="P1199"/>
  <c r="BI1197"/>
  <c r="BH1197"/>
  <c r="BG1197"/>
  <c r="BF1197"/>
  <c r="T1197"/>
  <c r="R1197"/>
  <c r="P1197"/>
  <c r="BI1195"/>
  <c r="BH1195"/>
  <c r="BG1195"/>
  <c r="BF1195"/>
  <c r="T1195"/>
  <c r="R1195"/>
  <c r="P1195"/>
  <c r="BI1179"/>
  <c r="BH1179"/>
  <c r="BG1179"/>
  <c r="BF1179"/>
  <c r="T1179"/>
  <c r="R1179"/>
  <c r="P1179"/>
  <c r="BI1173"/>
  <c r="BH1173"/>
  <c r="BG1173"/>
  <c r="BF1173"/>
  <c r="T1173"/>
  <c r="R1173"/>
  <c r="P1173"/>
  <c r="BI1171"/>
  <c r="BH1171"/>
  <c r="BG1171"/>
  <c r="BF1171"/>
  <c r="T1171"/>
  <c r="R1171"/>
  <c r="P1171"/>
  <c r="BI1165"/>
  <c r="BH1165"/>
  <c r="BG1165"/>
  <c r="BF1165"/>
  <c r="T1165"/>
  <c r="R1165"/>
  <c r="P1165"/>
  <c r="BI1160"/>
  <c r="BH1160"/>
  <c r="BG1160"/>
  <c r="BF1160"/>
  <c r="T1160"/>
  <c r="R1160"/>
  <c r="P1160"/>
  <c r="BI1155"/>
  <c r="BH1155"/>
  <c r="BG1155"/>
  <c r="BF1155"/>
  <c r="T1155"/>
  <c r="R1155"/>
  <c r="P1155"/>
  <c r="BI1151"/>
  <c r="BH1151"/>
  <c r="BG1151"/>
  <c r="BF1151"/>
  <c r="T1151"/>
  <c r="R1151"/>
  <c r="P1151"/>
  <c r="BI1149"/>
  <c r="BH1149"/>
  <c r="BG1149"/>
  <c r="BF1149"/>
  <c r="T1149"/>
  <c r="R1149"/>
  <c r="P1149"/>
  <c r="BI1147"/>
  <c r="BH1147"/>
  <c r="BG1147"/>
  <c r="BF1147"/>
  <c r="T1147"/>
  <c r="R1147"/>
  <c r="P1147"/>
  <c r="BI1145"/>
  <c r="BH1145"/>
  <c r="BG1145"/>
  <c r="BF1145"/>
  <c r="T1145"/>
  <c r="R1145"/>
  <c r="P1145"/>
  <c r="BI1143"/>
  <c r="BH1143"/>
  <c r="BG1143"/>
  <c r="BF1143"/>
  <c r="T1143"/>
  <c r="R1143"/>
  <c r="P1143"/>
  <c r="BI1141"/>
  <c r="BH1141"/>
  <c r="BG1141"/>
  <c r="BF1141"/>
  <c r="T1141"/>
  <c r="R1141"/>
  <c r="P1141"/>
  <c r="BI1138"/>
  <c r="BH1138"/>
  <c r="BG1138"/>
  <c r="BF1138"/>
  <c r="T1138"/>
  <c r="R1138"/>
  <c r="P1138"/>
  <c r="BI1131"/>
  <c r="BH1131"/>
  <c r="BG1131"/>
  <c r="BF1131"/>
  <c r="T1131"/>
  <c r="R1131"/>
  <c r="P1131"/>
  <c r="BI1126"/>
  <c r="BH1126"/>
  <c r="BG1126"/>
  <c r="BF1126"/>
  <c r="T1126"/>
  <c r="R1126"/>
  <c r="P1126"/>
  <c r="BI1123"/>
  <c r="BH1123"/>
  <c r="BG1123"/>
  <c r="BF1123"/>
  <c r="T1123"/>
  <c r="R1123"/>
  <c r="P1123"/>
  <c r="BI1117"/>
  <c r="BH1117"/>
  <c r="BG1117"/>
  <c r="BF1117"/>
  <c r="T1117"/>
  <c r="R1117"/>
  <c r="P1117"/>
  <c r="BI1116"/>
  <c r="BH1116"/>
  <c r="BG1116"/>
  <c r="BF1116"/>
  <c r="T1116"/>
  <c r="R1116"/>
  <c r="P1116"/>
  <c r="BI1110"/>
  <c r="BH1110"/>
  <c r="BG1110"/>
  <c r="BF1110"/>
  <c r="T1110"/>
  <c r="R1110"/>
  <c r="P1110"/>
  <c r="BI1107"/>
  <c r="BH1107"/>
  <c r="BG1107"/>
  <c r="BF1107"/>
  <c r="T1107"/>
  <c r="R1107"/>
  <c r="P1107"/>
  <c r="BI1100"/>
  <c r="BH1100"/>
  <c r="BG1100"/>
  <c r="BF1100"/>
  <c r="T1100"/>
  <c r="R1100"/>
  <c r="P1100"/>
  <c r="BI1098"/>
  <c r="BH1098"/>
  <c r="BG1098"/>
  <c r="BF1098"/>
  <c r="T1098"/>
  <c r="R1098"/>
  <c r="P1098"/>
  <c r="BI1092"/>
  <c r="BH1092"/>
  <c r="BG1092"/>
  <c r="BF1092"/>
  <c r="T1092"/>
  <c r="R1092"/>
  <c r="P1092"/>
  <c r="BI1089"/>
  <c r="BH1089"/>
  <c r="BG1089"/>
  <c r="BF1089"/>
  <c r="T1089"/>
  <c r="R1089"/>
  <c r="P1089"/>
  <c r="BI1083"/>
  <c r="BH1083"/>
  <c r="BG1083"/>
  <c r="BF1083"/>
  <c r="T1083"/>
  <c r="R1083"/>
  <c r="P1083"/>
  <c r="BI1076"/>
  <c r="BH1076"/>
  <c r="BG1076"/>
  <c r="BF1076"/>
  <c r="T1076"/>
  <c r="R1076"/>
  <c r="P1076"/>
  <c r="BI1064"/>
  <c r="BH1064"/>
  <c r="BG1064"/>
  <c r="BF1064"/>
  <c r="T1064"/>
  <c r="R1064"/>
  <c r="P1064"/>
  <c r="BI1063"/>
  <c r="BH1063"/>
  <c r="BG1063"/>
  <c r="BF1063"/>
  <c r="T1063"/>
  <c r="R1063"/>
  <c r="P1063"/>
  <c r="BI1061"/>
  <c r="BH1061"/>
  <c r="BG1061"/>
  <c r="BF1061"/>
  <c r="T1061"/>
  <c r="R1061"/>
  <c r="P1061"/>
  <c r="BI1058"/>
  <c r="BH1058"/>
  <c r="BG1058"/>
  <c r="BF1058"/>
  <c r="T1058"/>
  <c r="R1058"/>
  <c r="P1058"/>
  <c r="BI1056"/>
  <c r="BH1056"/>
  <c r="BG1056"/>
  <c r="BF1056"/>
  <c r="T1056"/>
  <c r="R1056"/>
  <c r="P1056"/>
  <c r="BI1047"/>
  <c r="BH1047"/>
  <c r="BG1047"/>
  <c r="BF1047"/>
  <c r="T1047"/>
  <c r="R1047"/>
  <c r="P1047"/>
  <c r="BI1039"/>
  <c r="BH1039"/>
  <c r="BG1039"/>
  <c r="BF1039"/>
  <c r="T1039"/>
  <c r="R1039"/>
  <c r="P1039"/>
  <c r="BI1031"/>
  <c r="BH1031"/>
  <c r="BG1031"/>
  <c r="BF1031"/>
  <c r="T1031"/>
  <c r="R1031"/>
  <c r="P1031"/>
  <c r="BI1022"/>
  <c r="BH1022"/>
  <c r="BG1022"/>
  <c r="BF1022"/>
  <c r="T1022"/>
  <c r="R1022"/>
  <c r="P1022"/>
  <c r="BI1013"/>
  <c r="BH1013"/>
  <c r="BG1013"/>
  <c r="BF1013"/>
  <c r="T1013"/>
  <c r="R1013"/>
  <c r="P1013"/>
  <c r="BI1004"/>
  <c r="BH1004"/>
  <c r="BG1004"/>
  <c r="BF1004"/>
  <c r="T1004"/>
  <c r="R1004"/>
  <c r="P1004"/>
  <c r="BI995"/>
  <c r="BH995"/>
  <c r="BG995"/>
  <c r="BF995"/>
  <c r="T995"/>
  <c r="R995"/>
  <c r="P995"/>
  <c r="BI993"/>
  <c r="BH993"/>
  <c r="BG993"/>
  <c r="BF993"/>
  <c r="T993"/>
  <c r="R993"/>
  <c r="P993"/>
  <c r="BI984"/>
  <c r="BH984"/>
  <c r="BG984"/>
  <c r="BF984"/>
  <c r="T984"/>
  <c r="R984"/>
  <c r="P984"/>
  <c r="BI980"/>
  <c r="BH980"/>
  <c r="BG980"/>
  <c r="BF980"/>
  <c r="T980"/>
  <c r="R980"/>
  <c r="P980"/>
  <c r="BI976"/>
  <c r="BH976"/>
  <c r="BG976"/>
  <c r="BF976"/>
  <c r="T976"/>
  <c r="R976"/>
  <c r="P976"/>
  <c r="BI969"/>
  <c r="BH969"/>
  <c r="BG969"/>
  <c r="BF969"/>
  <c r="T969"/>
  <c r="R969"/>
  <c r="P969"/>
  <c r="BI966"/>
  <c r="BH966"/>
  <c r="BG966"/>
  <c r="BF966"/>
  <c r="T966"/>
  <c r="R966"/>
  <c r="P966"/>
  <c r="BI961"/>
  <c r="BH961"/>
  <c r="BG961"/>
  <c r="BF961"/>
  <c r="T961"/>
  <c r="R961"/>
  <c r="P961"/>
  <c r="BI955"/>
  <c r="BH955"/>
  <c r="BG955"/>
  <c r="BF955"/>
  <c r="T955"/>
  <c r="R955"/>
  <c r="P955"/>
  <c r="BI949"/>
  <c r="BH949"/>
  <c r="BG949"/>
  <c r="BF949"/>
  <c r="T949"/>
  <c r="R949"/>
  <c r="P949"/>
  <c r="BI942"/>
  <c r="BH942"/>
  <c r="BG942"/>
  <c r="BF942"/>
  <c r="T942"/>
  <c r="R942"/>
  <c r="P942"/>
  <c r="BI941"/>
  <c r="BH941"/>
  <c r="BG941"/>
  <c r="BF941"/>
  <c r="T941"/>
  <c r="R941"/>
  <c r="P941"/>
  <c r="BI936"/>
  <c r="BH936"/>
  <c r="BG936"/>
  <c r="BF936"/>
  <c r="T936"/>
  <c r="R936"/>
  <c r="P936"/>
  <c r="BI934"/>
  <c r="BH934"/>
  <c r="BG934"/>
  <c r="BF934"/>
  <c r="T934"/>
  <c r="R934"/>
  <c r="P934"/>
  <c r="BI932"/>
  <c r="BH932"/>
  <c r="BG932"/>
  <c r="BF932"/>
  <c r="T932"/>
  <c r="R932"/>
  <c r="P932"/>
  <c r="BI930"/>
  <c r="BH930"/>
  <c r="BG930"/>
  <c r="BF930"/>
  <c r="T930"/>
  <c r="R930"/>
  <c r="P930"/>
  <c r="BI928"/>
  <c r="BH928"/>
  <c r="BG928"/>
  <c r="BF928"/>
  <c r="T928"/>
  <c r="R928"/>
  <c r="P928"/>
  <c r="BI926"/>
  <c r="BH926"/>
  <c r="BG926"/>
  <c r="BF926"/>
  <c r="T926"/>
  <c r="R926"/>
  <c r="P926"/>
  <c r="BI924"/>
  <c r="BH924"/>
  <c r="BG924"/>
  <c r="BF924"/>
  <c r="T924"/>
  <c r="R924"/>
  <c r="P924"/>
  <c r="BI922"/>
  <c r="BH922"/>
  <c r="BG922"/>
  <c r="BF922"/>
  <c r="T922"/>
  <c r="R922"/>
  <c r="P922"/>
  <c r="BI912"/>
  <c r="BH912"/>
  <c r="BG912"/>
  <c r="BF912"/>
  <c r="T912"/>
  <c r="R912"/>
  <c r="P912"/>
  <c r="BI906"/>
  <c r="BH906"/>
  <c r="BG906"/>
  <c r="BF906"/>
  <c r="T906"/>
  <c r="R906"/>
  <c r="P906"/>
  <c r="BI900"/>
  <c r="BH900"/>
  <c r="BG900"/>
  <c r="BF900"/>
  <c r="T900"/>
  <c r="R900"/>
  <c r="P900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86"/>
  <c r="BH886"/>
  <c r="BG886"/>
  <c r="BF886"/>
  <c r="T886"/>
  <c r="R886"/>
  <c r="P886"/>
  <c r="BI884"/>
  <c r="BH884"/>
  <c r="BG884"/>
  <c r="BF884"/>
  <c r="T884"/>
  <c r="R884"/>
  <c r="P884"/>
  <c r="BI875"/>
  <c r="BH875"/>
  <c r="BG875"/>
  <c r="BF875"/>
  <c r="T875"/>
  <c r="R875"/>
  <c r="P875"/>
  <c r="BI873"/>
  <c r="BH873"/>
  <c r="BG873"/>
  <c r="BF873"/>
  <c r="T873"/>
  <c r="R873"/>
  <c r="P873"/>
  <c r="BI864"/>
  <c r="BH864"/>
  <c r="BG864"/>
  <c r="BF864"/>
  <c r="T864"/>
  <c r="R864"/>
  <c r="P864"/>
  <c r="BI855"/>
  <c r="BH855"/>
  <c r="BG855"/>
  <c r="BF855"/>
  <c r="T855"/>
  <c r="R855"/>
  <c r="P855"/>
  <c r="BI846"/>
  <c r="BH846"/>
  <c r="BG846"/>
  <c r="BF846"/>
  <c r="T846"/>
  <c r="R846"/>
  <c r="P846"/>
  <c r="BI838"/>
  <c r="BH838"/>
  <c r="BG838"/>
  <c r="BF838"/>
  <c r="T838"/>
  <c r="R838"/>
  <c r="P838"/>
  <c r="BI832"/>
  <c r="BH832"/>
  <c r="BG832"/>
  <c r="BF832"/>
  <c r="T832"/>
  <c r="R832"/>
  <c r="P832"/>
  <c r="BI827"/>
  <c r="BH827"/>
  <c r="BG827"/>
  <c r="BF827"/>
  <c r="T827"/>
  <c r="R827"/>
  <c r="P827"/>
  <c r="BI822"/>
  <c r="BH822"/>
  <c r="BG822"/>
  <c r="BF822"/>
  <c r="T822"/>
  <c r="R822"/>
  <c r="P822"/>
  <c r="BI815"/>
  <c r="BH815"/>
  <c r="BG815"/>
  <c r="BF815"/>
  <c r="T815"/>
  <c r="R815"/>
  <c r="P815"/>
  <c r="BI806"/>
  <c r="BH806"/>
  <c r="BG806"/>
  <c r="BF806"/>
  <c r="T806"/>
  <c r="R806"/>
  <c r="P806"/>
  <c r="BI797"/>
  <c r="BH797"/>
  <c r="BG797"/>
  <c r="BF797"/>
  <c r="T797"/>
  <c r="R797"/>
  <c r="P797"/>
  <c r="BI792"/>
  <c r="BH792"/>
  <c r="BG792"/>
  <c r="BF792"/>
  <c r="T792"/>
  <c r="R792"/>
  <c r="P792"/>
  <c r="BI786"/>
  <c r="BH786"/>
  <c r="BG786"/>
  <c r="BF786"/>
  <c r="T786"/>
  <c r="R786"/>
  <c r="P786"/>
  <c r="BI780"/>
  <c r="BH780"/>
  <c r="BG780"/>
  <c r="BF780"/>
  <c r="T780"/>
  <c r="R780"/>
  <c r="P780"/>
  <c r="BI772"/>
  <c r="BH772"/>
  <c r="BG772"/>
  <c r="BF772"/>
  <c r="T772"/>
  <c r="R772"/>
  <c r="P772"/>
  <c r="BI763"/>
  <c r="BH763"/>
  <c r="BG763"/>
  <c r="BF763"/>
  <c r="T763"/>
  <c r="R763"/>
  <c r="P763"/>
  <c r="BI756"/>
  <c r="BH756"/>
  <c r="BG756"/>
  <c r="BF756"/>
  <c r="T756"/>
  <c r="R756"/>
  <c r="P756"/>
  <c r="BI746"/>
  <c r="BH746"/>
  <c r="BG746"/>
  <c r="BF746"/>
  <c r="T746"/>
  <c r="R746"/>
  <c r="P746"/>
  <c r="BI737"/>
  <c r="BH737"/>
  <c r="BG737"/>
  <c r="BF737"/>
  <c r="T737"/>
  <c r="R737"/>
  <c r="P737"/>
  <c r="BI731"/>
  <c r="BH731"/>
  <c r="BG731"/>
  <c r="BF731"/>
  <c r="T731"/>
  <c r="R731"/>
  <c r="P731"/>
  <c r="BI721"/>
  <c r="BH721"/>
  <c r="BG721"/>
  <c r="BF721"/>
  <c r="T721"/>
  <c r="R721"/>
  <c r="P721"/>
  <c r="BI718"/>
  <c r="BH718"/>
  <c r="BG718"/>
  <c r="BF718"/>
  <c r="T718"/>
  <c r="R718"/>
  <c r="P718"/>
  <c r="BI714"/>
  <c r="BH714"/>
  <c r="BG714"/>
  <c r="BF714"/>
  <c r="T714"/>
  <c r="R714"/>
  <c r="P714"/>
  <c r="BI710"/>
  <c r="BH710"/>
  <c r="BG710"/>
  <c r="BF710"/>
  <c r="T710"/>
  <c r="R710"/>
  <c r="P710"/>
  <c r="BI706"/>
  <c r="BH706"/>
  <c r="BG706"/>
  <c r="BF706"/>
  <c r="T706"/>
  <c r="R706"/>
  <c r="P706"/>
  <c r="BI702"/>
  <c r="BH702"/>
  <c r="BG702"/>
  <c r="BF702"/>
  <c r="T702"/>
  <c r="R702"/>
  <c r="P702"/>
  <c r="BI698"/>
  <c r="BH698"/>
  <c r="BG698"/>
  <c r="BF698"/>
  <c r="T698"/>
  <c r="R698"/>
  <c r="P698"/>
  <c r="BI694"/>
  <c r="BH694"/>
  <c r="BG694"/>
  <c r="BF694"/>
  <c r="T694"/>
  <c r="T693"/>
  <c r="R694"/>
  <c r="R693"/>
  <c r="P694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0"/>
  <c r="BH670"/>
  <c r="BG670"/>
  <c r="BF670"/>
  <c r="T670"/>
  <c r="R670"/>
  <c r="P670"/>
  <c r="BI668"/>
  <c r="BH668"/>
  <c r="BG668"/>
  <c r="BF668"/>
  <c r="T668"/>
  <c r="R668"/>
  <c r="P668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2"/>
  <c r="BH652"/>
  <c r="BG652"/>
  <c r="BF652"/>
  <c r="T652"/>
  <c r="R652"/>
  <c r="P652"/>
  <c r="BI646"/>
  <c r="BH646"/>
  <c r="BG646"/>
  <c r="BF646"/>
  <c r="T646"/>
  <c r="R646"/>
  <c r="P646"/>
  <c r="BI639"/>
  <c r="BH639"/>
  <c r="BG639"/>
  <c r="BF639"/>
  <c r="T639"/>
  <c r="R639"/>
  <c r="P639"/>
  <c r="BI635"/>
  <c r="BH635"/>
  <c r="BG635"/>
  <c r="BF635"/>
  <c r="T635"/>
  <c r="R635"/>
  <c r="P635"/>
  <c r="BI629"/>
  <c r="BH629"/>
  <c r="BG629"/>
  <c r="BF629"/>
  <c r="T629"/>
  <c r="R629"/>
  <c r="P629"/>
  <c r="BI624"/>
  <c r="BH624"/>
  <c r="BG624"/>
  <c r="BF624"/>
  <c r="T624"/>
  <c r="R624"/>
  <c r="P624"/>
  <c r="BI618"/>
  <c r="BH618"/>
  <c r="BG618"/>
  <c r="BF618"/>
  <c r="T618"/>
  <c r="R618"/>
  <c r="P618"/>
  <c r="BI616"/>
  <c r="BH616"/>
  <c r="BG616"/>
  <c r="BF616"/>
  <c r="T616"/>
  <c r="R616"/>
  <c r="P616"/>
  <c r="BI608"/>
  <c r="BH608"/>
  <c r="BG608"/>
  <c r="BF608"/>
  <c r="T608"/>
  <c r="R608"/>
  <c r="P608"/>
  <c r="BI602"/>
  <c r="BH602"/>
  <c r="BG602"/>
  <c r="BF602"/>
  <c r="T602"/>
  <c r="R602"/>
  <c r="P602"/>
  <c r="BI595"/>
  <c r="BH595"/>
  <c r="BG595"/>
  <c r="BF595"/>
  <c r="T595"/>
  <c r="R595"/>
  <c r="P595"/>
  <c r="BI587"/>
  <c r="BH587"/>
  <c r="BG587"/>
  <c r="BF587"/>
  <c r="T587"/>
  <c r="R587"/>
  <c r="P587"/>
  <c r="BI575"/>
  <c r="BH575"/>
  <c r="BG575"/>
  <c r="BF575"/>
  <c r="T575"/>
  <c r="R575"/>
  <c r="P575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7"/>
  <c r="BH537"/>
  <c r="BG537"/>
  <c r="BF537"/>
  <c r="T537"/>
  <c r="R537"/>
  <c r="P537"/>
  <c r="BI535"/>
  <c r="BH535"/>
  <c r="BG535"/>
  <c r="BF535"/>
  <c r="T535"/>
  <c r="R535"/>
  <c r="P535"/>
  <c r="BI530"/>
  <c r="BH530"/>
  <c r="BG530"/>
  <c r="BF530"/>
  <c r="T530"/>
  <c r="R530"/>
  <c r="P530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4"/>
  <c r="BH514"/>
  <c r="BG514"/>
  <c r="BF514"/>
  <c r="T514"/>
  <c r="R514"/>
  <c r="P514"/>
  <c r="BI513"/>
  <c r="BH513"/>
  <c r="BG513"/>
  <c r="BF513"/>
  <c r="T513"/>
  <c r="R513"/>
  <c r="P513"/>
  <c r="BI508"/>
  <c r="BH508"/>
  <c r="BG508"/>
  <c r="BF508"/>
  <c r="T508"/>
  <c r="R508"/>
  <c r="P508"/>
  <c r="BI498"/>
  <c r="BH498"/>
  <c r="BG498"/>
  <c r="BF498"/>
  <c r="T498"/>
  <c r="R498"/>
  <c r="P498"/>
  <c r="BI492"/>
  <c r="BH492"/>
  <c r="BG492"/>
  <c r="BF492"/>
  <c r="T492"/>
  <c r="R492"/>
  <c r="P492"/>
  <c r="BI490"/>
  <c r="BH490"/>
  <c r="BG490"/>
  <c r="BF490"/>
  <c r="T490"/>
  <c r="R490"/>
  <c r="P490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69"/>
  <c r="BH469"/>
  <c r="BG469"/>
  <c r="BF469"/>
  <c r="T469"/>
  <c r="R469"/>
  <c r="P469"/>
  <c r="BI467"/>
  <c r="BH467"/>
  <c r="BG467"/>
  <c r="BF467"/>
  <c r="T467"/>
  <c r="R467"/>
  <c r="P467"/>
  <c r="BI458"/>
  <c r="BH458"/>
  <c r="BG458"/>
  <c r="BF458"/>
  <c r="T458"/>
  <c r="R458"/>
  <c r="P458"/>
  <c r="BI453"/>
  <c r="BH453"/>
  <c r="BG453"/>
  <c r="BF453"/>
  <c r="T453"/>
  <c r="R453"/>
  <c r="P453"/>
  <c r="BI448"/>
  <c r="BH448"/>
  <c r="BG448"/>
  <c r="BF448"/>
  <c r="T448"/>
  <c r="R448"/>
  <c r="P448"/>
  <c r="BI443"/>
  <c r="BH443"/>
  <c r="BG443"/>
  <c r="BF443"/>
  <c r="T443"/>
  <c r="R443"/>
  <c r="P443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5"/>
  <c r="BH425"/>
  <c r="BG425"/>
  <c r="BF425"/>
  <c r="T425"/>
  <c r="R425"/>
  <c r="P425"/>
  <c r="BI420"/>
  <c r="BH420"/>
  <c r="BG420"/>
  <c r="BF420"/>
  <c r="T420"/>
  <c r="R420"/>
  <c r="P420"/>
  <c r="BI413"/>
  <c r="BH413"/>
  <c r="BG413"/>
  <c r="BF413"/>
  <c r="T413"/>
  <c r="R413"/>
  <c r="P413"/>
  <c r="BI407"/>
  <c r="BH407"/>
  <c r="BG407"/>
  <c r="BF407"/>
  <c r="T407"/>
  <c r="R407"/>
  <c r="P407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1"/>
  <c r="BH381"/>
  <c r="BG381"/>
  <c r="BF381"/>
  <c r="T381"/>
  <c r="R381"/>
  <c r="P381"/>
  <c r="BI377"/>
  <c r="BH377"/>
  <c r="BG377"/>
  <c r="BF377"/>
  <c r="T377"/>
  <c r="R377"/>
  <c r="P377"/>
  <c r="BI362"/>
  <c r="BH362"/>
  <c r="BG362"/>
  <c r="BF362"/>
  <c r="T362"/>
  <c r="R362"/>
  <c r="P362"/>
  <c r="BI355"/>
  <c r="BH355"/>
  <c r="BG355"/>
  <c r="BF355"/>
  <c r="T355"/>
  <c r="R355"/>
  <c r="P355"/>
  <c r="BI350"/>
  <c r="BH350"/>
  <c r="BG350"/>
  <c r="BF350"/>
  <c r="T350"/>
  <c r="R350"/>
  <c r="P350"/>
  <c r="BI343"/>
  <c r="BH343"/>
  <c r="BG343"/>
  <c r="BF343"/>
  <c r="T343"/>
  <c r="R343"/>
  <c r="P343"/>
  <c r="BI336"/>
  <c r="BH336"/>
  <c r="BG336"/>
  <c r="BF336"/>
  <c r="T336"/>
  <c r="R336"/>
  <c r="P336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19"/>
  <c r="BH319"/>
  <c r="BG319"/>
  <c r="BF319"/>
  <c r="T319"/>
  <c r="R319"/>
  <c r="P319"/>
  <c r="BI313"/>
  <c r="BH313"/>
  <c r="BG313"/>
  <c r="BF313"/>
  <c r="T313"/>
  <c r="R313"/>
  <c r="P313"/>
  <c r="BI307"/>
  <c r="BH307"/>
  <c r="BG307"/>
  <c r="BF307"/>
  <c r="T307"/>
  <c r="R307"/>
  <c r="P307"/>
  <c r="BI301"/>
  <c r="BH301"/>
  <c r="BG301"/>
  <c r="BF301"/>
  <c r="T301"/>
  <c r="R301"/>
  <c r="P301"/>
  <c r="BI295"/>
  <c r="BH295"/>
  <c r="BG295"/>
  <c r="BF295"/>
  <c r="T295"/>
  <c r="R295"/>
  <c r="P295"/>
  <c r="BI289"/>
  <c r="BH289"/>
  <c r="BG289"/>
  <c r="BF289"/>
  <c r="T289"/>
  <c r="R289"/>
  <c r="P289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1"/>
  <c r="BH271"/>
  <c r="BG271"/>
  <c r="BF271"/>
  <c r="T271"/>
  <c r="R271"/>
  <c r="P271"/>
  <c r="BI264"/>
  <c r="BH264"/>
  <c r="BG264"/>
  <c r="BF264"/>
  <c r="T264"/>
  <c r="R264"/>
  <c r="P264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1"/>
  <c r="BH241"/>
  <c r="BG241"/>
  <c r="BF241"/>
  <c r="T241"/>
  <c r="R241"/>
  <c r="P241"/>
  <c r="BI230"/>
  <c r="BH230"/>
  <c r="BG230"/>
  <c r="BF230"/>
  <c r="T230"/>
  <c r="R230"/>
  <c r="P230"/>
  <c r="BI228"/>
  <c r="BH228"/>
  <c r="BG228"/>
  <c r="BF228"/>
  <c r="T228"/>
  <c r="R228"/>
  <c r="P228"/>
  <c r="BI221"/>
  <c r="BH221"/>
  <c r="BG221"/>
  <c r="BF221"/>
  <c r="T221"/>
  <c r="R221"/>
  <c r="P221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88"/>
  <c r="BH188"/>
  <c r="BG188"/>
  <c r="BF188"/>
  <c r="T188"/>
  <c r="R188"/>
  <c r="P188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64"/>
  <c r="BH164"/>
  <c r="BG164"/>
  <c r="BF164"/>
  <c r="T164"/>
  <c r="R164"/>
  <c r="P164"/>
  <c r="BI155"/>
  <c r="BH155"/>
  <c r="BG155"/>
  <c r="BF155"/>
  <c r="T155"/>
  <c r="R155"/>
  <c r="P155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7"/>
  <c r="BH107"/>
  <c r="BG107"/>
  <c r="BF107"/>
  <c r="T107"/>
  <c r="R107"/>
  <c r="P107"/>
  <c r="J101"/>
  <c r="J100"/>
  <c r="F100"/>
  <c r="F98"/>
  <c r="E96"/>
  <c r="J55"/>
  <c r="J54"/>
  <c r="F54"/>
  <c r="F52"/>
  <c r="E50"/>
  <c r="J18"/>
  <c r="E18"/>
  <c r="F55"/>
  <c r="J17"/>
  <c r="J12"/>
  <c r="J98"/>
  <c r="E7"/>
  <c r="E94"/>
  <c i="1" r="L50"/>
  <c r="AM50"/>
  <c r="AM49"/>
  <c r="L49"/>
  <c r="AM47"/>
  <c r="L47"/>
  <c r="L45"/>
  <c r="L44"/>
  <c i="2" r="J1496"/>
  <c r="BK1460"/>
  <c r="J1394"/>
  <c r="J1282"/>
  <c r="J1155"/>
  <c r="J1110"/>
  <c r="BK949"/>
  <c r="J864"/>
  <c r="J683"/>
  <c r="J545"/>
  <c r="BK436"/>
  <c r="J202"/>
  <c r="J1552"/>
  <c r="J1359"/>
  <c r="J1229"/>
  <c r="J1039"/>
  <c r="BK756"/>
  <c r="BK652"/>
  <c r="J490"/>
  <c r="J325"/>
  <c r="BK134"/>
  <c r="J1546"/>
  <c r="BK1374"/>
  <c r="J1223"/>
  <c r="BK1076"/>
  <c r="BK827"/>
  <c r="BK675"/>
  <c r="J492"/>
  <c r="J362"/>
  <c r="J264"/>
  <c r="BK185"/>
  <c r="BK1210"/>
  <c r="BK1141"/>
  <c r="BK679"/>
  <c r="BK559"/>
  <c r="J443"/>
  <c r="J282"/>
  <c r="BK114"/>
  <c i="3" r="BK90"/>
  <c i="4" r="J153"/>
  <c r="BK119"/>
  <c r="J94"/>
  <c r="BK149"/>
  <c r="BK117"/>
  <c r="J159"/>
  <c r="J107"/>
  <c i="5" r="J170"/>
  <c r="J130"/>
  <c r="BK176"/>
  <c r="J121"/>
  <c i="2" r="BK1502"/>
  <c r="BK1478"/>
  <c r="J1440"/>
  <c r="J1345"/>
  <c r="BK1229"/>
  <c r="BK1138"/>
  <c r="BK966"/>
  <c r="BK922"/>
  <c r="J694"/>
  <c r="BK595"/>
  <c r="J467"/>
  <c r="J295"/>
  <c r="J119"/>
  <c r="BK1384"/>
  <c r="J1296"/>
  <c r="BK1195"/>
  <c r="J980"/>
  <c r="J698"/>
  <c r="J559"/>
  <c r="J448"/>
  <c r="BK289"/>
  <c r="BK206"/>
  <c r="J1559"/>
  <c r="BK1332"/>
  <c r="J1173"/>
  <c r="J1047"/>
  <c r="BK873"/>
  <c r="BK706"/>
  <c r="J535"/>
  <c r="BK407"/>
  <c r="BK208"/>
  <c r="BK1525"/>
  <c r="BK1165"/>
  <c r="J1089"/>
  <c r="BK629"/>
  <c r="BK508"/>
  <c r="BK350"/>
  <c r="BK155"/>
  <c i="3" r="BK86"/>
  <c i="4" r="BK141"/>
  <c r="J127"/>
  <c r="BK169"/>
  <c r="BK132"/>
  <c r="BK89"/>
  <c r="BK145"/>
  <c r="BK95"/>
  <c i="5" r="J150"/>
  <c r="BK123"/>
  <c r="J166"/>
  <c r="J129"/>
  <c r="BK97"/>
  <c r="J171"/>
  <c r="BK166"/>
  <c r="J162"/>
  <c r="BK160"/>
  <c r="BK156"/>
  <c r="BK154"/>
  <c r="BK151"/>
  <c r="J148"/>
  <c r="BK147"/>
  <c r="BK144"/>
  <c r="BK142"/>
  <c r="BK140"/>
  <c r="J138"/>
  <c r="J136"/>
  <c r="J134"/>
  <c r="BK103"/>
  <c r="BK91"/>
  <c r="J157"/>
  <c r="BK134"/>
  <c r="BK111"/>
  <c r="J96"/>
  <c i="6" r="J175"/>
  <c r="BK128"/>
  <c r="J94"/>
  <c r="J171"/>
  <c r="BK151"/>
  <c r="BK125"/>
  <c r="BK117"/>
  <c r="J92"/>
  <c r="J179"/>
  <c r="BK153"/>
  <c r="BK135"/>
  <c r="BK97"/>
  <c r="J163"/>
  <c r="J135"/>
  <c r="BK107"/>
  <c i="7" r="BK97"/>
  <c r="BK110"/>
  <c r="J101"/>
  <c r="BK91"/>
  <c r="J110"/>
  <c r="BK105"/>
  <c r="BK99"/>
  <c r="J92"/>
  <c r="BK88"/>
  <c r="BK106"/>
  <c r="J100"/>
  <c r="BK94"/>
  <c r="BK89"/>
  <c i="2" r="BK1022"/>
  <c r="BK942"/>
  <c r="BK926"/>
  <c r="J884"/>
  <c r="BK846"/>
  <c r="J731"/>
  <c r="BK710"/>
  <c r="J689"/>
  <c r="J635"/>
  <c r="BK602"/>
  <c r="J541"/>
  <c r="J530"/>
  <c r="BK443"/>
  <c r="J389"/>
  <c r="BK278"/>
  <c r="J205"/>
  <c r="J145"/>
  <c r="J1468"/>
  <c r="BK1399"/>
  <c r="J1368"/>
  <c r="J1300"/>
  <c r="J1265"/>
  <c r="J1238"/>
  <c r="J1209"/>
  <c r="J1171"/>
  <c r="J1145"/>
  <c r="J1004"/>
  <c r="J922"/>
  <c r="BK806"/>
  <c r="BK721"/>
  <c r="BK646"/>
  <c r="J602"/>
  <c r="BK547"/>
  <c r="J481"/>
  <c r="J429"/>
  <c r="J381"/>
  <c r="J307"/>
  <c r="BK211"/>
  <c r="J1565"/>
  <c r="BK1541"/>
  <c r="J1447"/>
  <c r="BK1359"/>
  <c r="J1289"/>
  <c r="J1179"/>
  <c r="J1141"/>
  <c r="BK1117"/>
  <c r="BK1110"/>
  <c r="BK1089"/>
  <c r="BK1056"/>
  <c r="BK1031"/>
  <c r="BK955"/>
  <c r="J897"/>
  <c r="BK832"/>
  <c r="J780"/>
  <c r="BK677"/>
  <c r="BK587"/>
  <c r="J543"/>
  <c r="J477"/>
  <c r="J420"/>
  <c r="BK343"/>
  <c r="BK282"/>
  <c r="BK241"/>
  <c r="J173"/>
  <c r="J1530"/>
  <c r="BK1155"/>
  <c r="J1138"/>
  <c r="J1083"/>
  <c r="J1063"/>
  <c r="BK1004"/>
  <c r="J942"/>
  <c r="BK912"/>
  <c r="J846"/>
  <c r="J763"/>
  <c r="BK694"/>
  <c r="BK658"/>
  <c r="J537"/>
  <c r="BK453"/>
  <c r="BK331"/>
  <c r="BK205"/>
  <c r="BK145"/>
  <c i="3" r="BK94"/>
  <c r="J82"/>
  <c i="4" r="J145"/>
  <c r="BK129"/>
  <c r="BK107"/>
  <c r="BK93"/>
  <c r="BK155"/>
  <c r="BK130"/>
  <c r="BK113"/>
  <c r="BK98"/>
  <c r="BK143"/>
  <c r="BK115"/>
  <c r="J91"/>
  <c i="5" r="BK182"/>
  <c r="J147"/>
  <c r="BK126"/>
  <c r="J168"/>
  <c r="J141"/>
  <c r="J128"/>
  <c r="J120"/>
  <c r="BK114"/>
  <c r="J103"/>
  <c r="J94"/>
  <c r="BK174"/>
  <c r="BK120"/>
  <c r="J114"/>
  <c r="BK105"/>
  <c r="BK93"/>
  <c r="J176"/>
  <c r="BK171"/>
  <c r="BK158"/>
  <c r="J153"/>
  <c r="BK141"/>
  <c r="BK129"/>
  <c r="BK117"/>
  <c r="BK106"/>
  <c r="J99"/>
  <c r="J91"/>
  <c i="6" r="J158"/>
  <c r="J128"/>
  <c r="BK179"/>
  <c r="J150"/>
  <c r="J114"/>
  <c i="7" r="BK113"/>
  <c r="J103"/>
  <c r="J113"/>
  <c i="2" r="BK1226"/>
  <c r="J1131"/>
  <c r="J993"/>
  <c r="J955"/>
  <c r="J928"/>
  <c r="J855"/>
  <c r="BK714"/>
  <c r="BK673"/>
  <c r="BK557"/>
  <c r="BK535"/>
  <c r="J469"/>
  <c r="J327"/>
  <c r="BK253"/>
  <c r="BK203"/>
  <c r="J134"/>
  <c r="J1503"/>
  <c r="J1420"/>
  <c r="BK1345"/>
  <c r="J1297"/>
  <c r="BK1245"/>
  <c r="BK1179"/>
  <c r="J934"/>
  <c r="BK899"/>
  <c r="BK737"/>
  <c r="J679"/>
  <c r="BK662"/>
  <c r="BK635"/>
  <c r="BK575"/>
  <c r="J526"/>
  <c r="BK458"/>
  <c r="BK420"/>
  <c r="BK327"/>
  <c r="BK264"/>
  <c r="BK179"/>
  <c r="J1562"/>
  <c r="BK1535"/>
  <c r="J1433"/>
  <c r="J1334"/>
  <c r="BK1296"/>
  <c r="BK1197"/>
  <c r="BK1143"/>
  <c r="J1107"/>
  <c r="BK1058"/>
  <c r="J969"/>
  <c r="J815"/>
  <c r="BK746"/>
  <c r="J646"/>
  <c r="J553"/>
  <c r="BK479"/>
  <c r="J401"/>
  <c r="BK329"/>
  <c r="J271"/>
  <c r="J211"/>
  <c r="BK143"/>
  <c r="BK1116"/>
  <c r="J1092"/>
  <c r="J1064"/>
  <c r="J1061"/>
  <c r="BK1013"/>
  <c r="J995"/>
  <c r="BK969"/>
  <c r="BK961"/>
  <c r="BK932"/>
  <c r="BK924"/>
  <c r="BK897"/>
  <c r="J838"/>
  <c r="BK772"/>
  <c r="J706"/>
  <c r="J677"/>
  <c r="J547"/>
  <c r="BK513"/>
  <c r="BK362"/>
  <c r="J241"/>
  <c r="BK173"/>
  <c i="3" r="BK88"/>
  <c r="J84"/>
  <c i="4" r="J157"/>
  <c r="J139"/>
  <c r="J130"/>
  <c r="J113"/>
  <c r="J95"/>
  <c r="J164"/>
  <c r="BK139"/>
  <c r="BK121"/>
  <c r="BK94"/>
  <c r="J149"/>
  <c r="J121"/>
  <c r="J93"/>
  <c i="5" r="J160"/>
  <c r="BK137"/>
  <c r="BK121"/>
  <c r="J172"/>
  <c r="J156"/>
  <c r="J126"/>
  <c r="J108"/>
  <c r="BK133"/>
  <c r="J109"/>
  <c r="J180"/>
  <c r="BK168"/>
  <c r="J144"/>
  <c r="BK112"/>
  <c r="J97"/>
  <c i="6" r="BK169"/>
  <c r="BK123"/>
  <c r="J97"/>
  <c r="BK165"/>
  <c r="BK133"/>
  <c r="J103"/>
  <c r="J165"/>
  <c r="BK137"/>
  <c r="J100"/>
  <c r="BK171"/>
  <c r="J143"/>
  <c r="BK112"/>
  <c i="7" r="J109"/>
  <c r="J102"/>
  <c r="J108"/>
  <c r="BK93"/>
  <c r="BK87"/>
  <c r="J99"/>
  <c i="2" r="J1510"/>
  <c r="J1502"/>
  <c r="J1489"/>
  <c r="J1473"/>
  <c r="J1452"/>
  <c r="J1406"/>
  <c r="BK1368"/>
  <c r="J1310"/>
  <c r="J1149"/>
  <c r="J961"/>
  <c r="J932"/>
  <c r="J822"/>
  <c r="BK698"/>
  <c r="J652"/>
  <c r="J555"/>
  <c r="BK526"/>
  <c r="J458"/>
  <c r="J329"/>
  <c r="BK258"/>
  <c r="J206"/>
  <c r="J143"/>
  <c r="BK1552"/>
  <c r="BK1433"/>
  <c r="J1379"/>
  <c r="J1305"/>
  <c r="BK1250"/>
  <c r="J1210"/>
  <c r="BK1160"/>
  <c r="J1031"/>
  <c r="J906"/>
  <c r="BK792"/>
  <c r="BK687"/>
  <c r="J639"/>
  <c r="BK569"/>
  <c r="BK530"/>
  <c r="BK467"/>
  <c r="J377"/>
  <c r="J319"/>
  <c r="BK221"/>
  <c r="BK119"/>
  <c r="BK1557"/>
  <c r="J1525"/>
  <c r="J1384"/>
  <c r="BK1300"/>
  <c r="BK1238"/>
  <c r="J1100"/>
  <c r="BK1047"/>
  <c r="BK936"/>
  <c r="J895"/>
  <c r="BK822"/>
  <c r="J756"/>
  <c r="BK660"/>
  <c r="BK555"/>
  <c r="BK490"/>
  <c r="BK413"/>
  <c r="BK336"/>
  <c r="J278"/>
  <c r="J209"/>
  <c r="BK164"/>
  <c r="J1518"/>
  <c r="BK1149"/>
  <c r="BK984"/>
  <c r="J941"/>
  <c r="J886"/>
  <c r="J714"/>
  <c r="BK689"/>
  <c r="J660"/>
  <c r="BK541"/>
  <c r="BK469"/>
  <c r="BK377"/>
  <c r="BK230"/>
  <c r="J141"/>
  <c i="3" r="J90"/>
  <c r="BK92"/>
  <c i="4" r="J151"/>
  <c r="BK135"/>
  <c r="J123"/>
  <c r="J100"/>
  <c r="BK159"/>
  <c r="J137"/>
  <c r="BK103"/>
  <c r="BK166"/>
  <c r="J126"/>
  <c r="J119"/>
  <c i="5" r="BK177"/>
  <c r="J142"/>
  <c r="J177"/>
  <c r="BK157"/>
  <c r="J123"/>
  <c r="J106"/>
  <c r="J182"/>
  <c r="J112"/>
  <c r="BK186"/>
  <c r="J164"/>
  <c r="J140"/>
  <c r="BK108"/>
  <c r="J93"/>
  <c i="6" r="J139"/>
  <c r="J112"/>
  <c r="J93"/>
  <c r="BK139"/>
  <c r="J88"/>
  <c r="BK156"/>
  <c r="BK114"/>
  <c r="BK175"/>
  <c r="J148"/>
  <c r="J109"/>
  <c i="7" r="BK108"/>
  <c r="J95"/>
  <c r="BK109"/>
  <c r="BK96"/>
  <c r="BK101"/>
  <c r="J88"/>
  <c i="2" r="BK1510"/>
  <c r="BK1489"/>
  <c r="J1453"/>
  <c r="J1374"/>
  <c r="J1250"/>
  <c r="BK1147"/>
  <c r="J984"/>
  <c r="BK930"/>
  <c r="J718"/>
  <c r="BK616"/>
  <c r="J514"/>
  <c r="BK325"/>
  <c r="BK248"/>
  <c r="BK141"/>
  <c r="BK1453"/>
  <c r="J1318"/>
  <c r="J1165"/>
  <c r="BK884"/>
  <c r="J675"/>
  <c r="J587"/>
  <c r="BK520"/>
  <c r="J355"/>
  <c r="J228"/>
  <c r="BK1440"/>
  <c r="BK1277"/>
  <c r="BK1123"/>
  <c r="BK993"/>
  <c r="J899"/>
  <c r="J772"/>
  <c r="J575"/>
  <c r="BK429"/>
  <c r="J289"/>
  <c i="7" r="BK104"/>
  <c r="J111"/>
  <c r="J90"/>
  <c i="2" r="BK1506"/>
  <c r="BK1473"/>
  <c r="BK1412"/>
  <c r="BK1326"/>
  <c r="J1199"/>
  <c r="BK1061"/>
  <c r="J936"/>
  <c r="BK797"/>
  <c r="BK668"/>
  <c r="BK537"/>
  <c r="BK401"/>
  <c r="J208"/>
  <c r="J155"/>
  <c r="J1414"/>
  <c r="J1255"/>
  <c r="BK1107"/>
  <c r="J827"/>
  <c r="BK618"/>
  <c r="BK545"/>
  <c r="BK425"/>
  <c r="BK1565"/>
  <c r="J1535"/>
  <c r="BK1297"/>
  <c r="J1098"/>
  <c r="J926"/>
  <c r="J792"/>
  <c r="J624"/>
  <c r="BK481"/>
  <c r="J331"/>
  <c r="BK228"/>
  <c r="BK107"/>
  <c r="J1197"/>
  <c r="BK1126"/>
  <c r="J662"/>
  <c r="BK524"/>
  <c r="BK381"/>
  <c r="BK188"/>
  <c i="3" r="J92"/>
  <c i="4" r="BK164"/>
  <c r="J132"/>
  <c r="J103"/>
  <c r="J162"/>
  <c r="BK127"/>
  <c r="BK108"/>
  <c r="BK123"/>
  <c i="5" r="J186"/>
  <c r="BK138"/>
  <c r="BK96"/>
  <c r="J145"/>
  <c r="BK109"/>
  <c r="BK115"/>
  <c r="BK170"/>
  <c r="BK145"/>
  <c r="J125"/>
  <c r="J105"/>
  <c i="6" r="BK150"/>
  <c r="J115"/>
  <c r="J125"/>
  <c r="BK90"/>
  <c r="J153"/>
  <c r="BK115"/>
  <c i="7" r="BK111"/>
  <c i="2" r="J670"/>
  <c r="BK553"/>
  <c r="BK477"/>
  <c r="J413"/>
  <c r="BK313"/>
  <c r="BK209"/>
  <c r="J195"/>
  <c r="J114"/>
  <c r="J1426"/>
  <c r="J1338"/>
  <c r="BK1063"/>
  <c r="BK875"/>
  <c r="J746"/>
  <c r="BK681"/>
  <c r="J629"/>
  <c r="BK564"/>
  <c r="J513"/>
  <c r="J453"/>
  <c r="J343"/>
  <c r="J230"/>
  <c r="BK124"/>
  <c r="BK1559"/>
  <c r="BK1530"/>
  <c r="BK1406"/>
  <c r="J1326"/>
  <c r="BK1265"/>
  <c r="BK906"/>
  <c r="J806"/>
  <c r="J737"/>
  <c r="J658"/>
  <c r="J498"/>
  <c r="J393"/>
  <c r="BK319"/>
  <c r="J203"/>
  <c r="J124"/>
  <c r="BK1514"/>
  <c r="BK1199"/>
  <c r="J1123"/>
  <c r="J1056"/>
  <c r="BK976"/>
  <c r="BK928"/>
  <c r="BK895"/>
  <c r="J786"/>
  <c r="J710"/>
  <c r="J668"/>
  <c r="J564"/>
  <c r="J520"/>
  <c r="BK389"/>
  <c r="J258"/>
  <c r="J185"/>
  <c r="J109"/>
  <c i="3" r="J86"/>
  <c i="4" r="J155"/>
  <c r="BK137"/>
  <c r="J117"/>
  <c r="J98"/>
  <c r="J166"/>
  <c r="J141"/>
  <c r="BK126"/>
  <c r="BK171"/>
  <c r="BK157"/>
  <c r="BK125"/>
  <c r="BK100"/>
  <c i="5" r="BK153"/>
  <c r="J133"/>
  <c r="J111"/>
  <c r="J88"/>
  <c r="J158"/>
  <c i="6" r="BK131"/>
  <c r="BK116"/>
  <c r="J107"/>
  <c r="J95"/>
  <c r="J89"/>
  <c r="BK163"/>
  <c r="J137"/>
  <c r="BK126"/>
  <c r="J116"/>
  <c r="J90"/>
  <c r="J169"/>
  <c r="BK143"/>
  <c r="J123"/>
  <c r="BK93"/>
  <c r="BK161"/>
  <c r="J131"/>
  <c r="BK100"/>
  <c i="7" r="J106"/>
  <c r="J94"/>
  <c r="J104"/>
  <c r="J97"/>
  <c r="J91"/>
  <c i="2" r="J1514"/>
  <c r="BK1503"/>
  <c r="BK1496"/>
  <c r="J1495"/>
  <c r="BK1483"/>
  <c r="J1478"/>
  <c r="BK1468"/>
  <c r="J1459"/>
  <c r="BK1447"/>
  <c r="BK1420"/>
  <c r="J1399"/>
  <c r="BK1379"/>
  <c r="J1352"/>
  <c r="J1332"/>
  <c r="BK1305"/>
  <c r="BK1255"/>
  <c r="J1245"/>
  <c r="BK1171"/>
  <c r="J1151"/>
  <c r="BK1145"/>
  <c r="J1117"/>
  <c r="J1076"/>
  <c r="J976"/>
  <c r="BK934"/>
  <c r="BK900"/>
  <c r="BK780"/>
  <c r="J691"/>
  <c r="BK639"/>
  <c r="J551"/>
  <c r="BK492"/>
  <c r="J407"/>
  <c r="BK307"/>
  <c r="BK214"/>
  <c r="J164"/>
  <c r="BK109"/>
  <c r="BK1452"/>
  <c r="J1389"/>
  <c r="BK1310"/>
  <c r="J1277"/>
  <c r="J1226"/>
  <c r="J1147"/>
  <c r="BK1064"/>
  <c r="J1013"/>
  <c r="BK815"/>
  <c r="BK763"/>
  <c r="BK702"/>
  <c r="BK608"/>
  <c r="J557"/>
  <c r="J508"/>
  <c r="BK432"/>
  <c r="J350"/>
  <c r="J313"/>
  <c r="J214"/>
  <c r="J107"/>
  <c r="J1557"/>
  <c r="BK1518"/>
  <c r="BK1394"/>
  <c r="BK1318"/>
  <c r="BK1272"/>
  <c r="BK1131"/>
  <c r="BK1092"/>
  <c r="BK1039"/>
  <c r="J912"/>
  <c r="BK886"/>
  <c r="BK838"/>
  <c r="J797"/>
  <c r="BK683"/>
  <c r="J595"/>
  <c r="J522"/>
  <c r="J425"/>
  <c r="BK355"/>
  <c r="J284"/>
  <c r="J248"/>
  <c r="J188"/>
  <c i="1" r="AS54"/>
  <c i="2" r="BK855"/>
  <c r="BK718"/>
  <c r="BK691"/>
  <c r="BK624"/>
  <c r="BK522"/>
  <c r="BK393"/>
  <c r="BK284"/>
  <c r="BK202"/>
  <c r="BK129"/>
  <c i="3" r="J88"/>
  <c r="BK82"/>
  <c i="4" r="BK147"/>
  <c r="J125"/>
  <c r="BK105"/>
  <c r="J171"/>
  <c r="BK151"/>
  <c r="J129"/>
  <c r="BK110"/>
  <c r="J169"/>
  <c r="J135"/>
  <c r="J110"/>
  <c i="5" r="BK180"/>
  <c r="BK148"/>
  <c r="BK128"/>
  <c r="BK90"/>
  <c r="BK162"/>
  <c r="BK136"/>
  <c r="J117"/>
  <c r="J90"/>
  <c r="J118"/>
  <c r="BK99"/>
  <c r="BK172"/>
  <c r="J154"/>
  <c r="BK131"/>
  <c r="BK102"/>
  <c r="BK88"/>
  <c i="6" r="BK148"/>
  <c r="BK109"/>
  <c r="BK91"/>
  <c r="BK158"/>
  <c r="J118"/>
  <c r="BK89"/>
  <c r="BK155"/>
  <c r="J126"/>
  <c r="J91"/>
  <c r="J155"/>
  <c r="J117"/>
  <c r="BK95"/>
  <c i="7" r="BK103"/>
  <c r="J93"/>
  <c r="BK102"/>
  <c r="BK90"/>
  <c r="J105"/>
  <c r="BK92"/>
  <c i="2" r="J1506"/>
  <c r="BK1495"/>
  <c r="J1483"/>
  <c r="J1460"/>
  <c r="BK1426"/>
  <c r="BK1389"/>
  <c r="BK1338"/>
  <c r="J1272"/>
  <c r="J1232"/>
  <c r="BK1223"/>
  <c r="J1160"/>
  <c r="J1143"/>
  <c r="J1126"/>
  <c r="BK1098"/>
  <c r="J1058"/>
  <c r="BK980"/>
  <c r="BK941"/>
  <c r="J924"/>
  <c r="J875"/>
  <c r="J721"/>
  <c r="J687"/>
  <c r="J608"/>
  <c r="BK543"/>
  <c r="J479"/>
  <c r="J432"/>
  <c r="BK301"/>
  <c r="J221"/>
  <c r="BK200"/>
  <c r="J129"/>
  <c r="BK1459"/>
  <c r="J1412"/>
  <c r="BK1334"/>
  <c r="BK1289"/>
  <c r="BK1232"/>
  <c r="BK1173"/>
  <c r="BK1100"/>
  <c r="J949"/>
  <c r="J873"/>
  <c r="BK731"/>
  <c r="J673"/>
  <c r="J616"/>
  <c r="BK551"/>
  <c r="BK498"/>
  <c r="J436"/>
  <c r="J336"/>
  <c r="BK271"/>
  <c r="J200"/>
  <c r="BK1562"/>
  <c r="J1541"/>
  <c r="BK1414"/>
  <c r="BK1352"/>
  <c r="BK1282"/>
  <c r="BK1151"/>
  <c r="J1116"/>
  <c r="BK1083"/>
  <c r="BK995"/>
  <c r="J900"/>
  <c r="BK864"/>
  <c r="BK786"/>
  <c r="J681"/>
  <c r="J618"/>
  <c r="J524"/>
  <c r="BK448"/>
  <c r="BK397"/>
  <c r="BK295"/>
  <c r="J253"/>
  <c r="BK195"/>
  <c r="BK1546"/>
  <c r="BK1209"/>
  <c r="J1195"/>
  <c r="J1022"/>
  <c r="J966"/>
  <c r="J930"/>
  <c r="J832"/>
  <c r="J702"/>
  <c r="BK670"/>
  <c r="J569"/>
  <c r="BK514"/>
  <c r="J397"/>
  <c r="J301"/>
  <c r="J179"/>
  <c i="3" r="J94"/>
  <c r="BK84"/>
  <c i="4" r="BK162"/>
  <c r="J143"/>
  <c r="BK128"/>
  <c r="J108"/>
  <c r="J89"/>
  <c r="J147"/>
  <c r="J128"/>
  <c r="J115"/>
  <c r="BK91"/>
  <c r="BK153"/>
  <c r="J105"/>
  <c i="5" r="J151"/>
  <c r="J131"/>
  <c r="BK125"/>
  <c r="J100"/>
  <c r="BK164"/>
  <c r="J137"/>
  <c r="J115"/>
  <c r="J102"/>
  <c r="BK130"/>
  <c r="BK94"/>
  <c r="J174"/>
  <c r="BK150"/>
  <c r="BK118"/>
  <c r="BK100"/>
  <c i="6" r="J161"/>
  <c r="BK118"/>
  <c r="BK103"/>
  <c r="BK88"/>
  <c r="J121"/>
  <c r="J151"/>
  <c r="J133"/>
  <c r="BK92"/>
  <c r="J156"/>
  <c r="BK121"/>
  <c r="BK94"/>
  <c i="7" r="J96"/>
  <c r="J87"/>
  <c r="BK100"/>
  <c r="J89"/>
  <c r="BK95"/>
  <c i="2" l="1" r="BK106"/>
  <c r="J106"/>
  <c r="J61"/>
  <c r="BK154"/>
  <c r="J154"/>
  <c r="J62"/>
  <c r="R187"/>
  <c r="BK213"/>
  <c r="J213"/>
  <c r="J64"/>
  <c r="BK240"/>
  <c r="J240"/>
  <c r="J65"/>
  <c r="R263"/>
  <c r="R521"/>
  <c r="R667"/>
  <c r="P720"/>
  <c r="R968"/>
  <c r="R1060"/>
  <c r="P1091"/>
  <c r="R1109"/>
  <c r="R1125"/>
  <c r="BK1140"/>
  <c r="J1140"/>
  <c r="J78"/>
  <c r="BK1225"/>
  <c r="J1225"/>
  <c r="J79"/>
  <c r="P1231"/>
  <c r="T1299"/>
  <c r="T1505"/>
  <c r="T1517"/>
  <c i="3" r="BK81"/>
  <c r="BK80"/>
  <c r="J80"/>
  <c i="4" r="T88"/>
  <c r="T102"/>
  <c r="R112"/>
  <c r="R134"/>
  <c r="R161"/>
  <c r="R168"/>
  <c i="5" r="BK87"/>
  <c r="J87"/>
  <c r="J61"/>
  <c r="BK167"/>
  <c r="J167"/>
  <c r="J62"/>
  <c r="BK179"/>
  <c r="J179"/>
  <c r="J63"/>
  <c i="6" r="R87"/>
  <c r="R96"/>
  <c r="P106"/>
  <c r="P111"/>
  <c r="BK147"/>
  <c r="J147"/>
  <c r="J65"/>
  <c i="7" r="P86"/>
  <c r="R98"/>
  <c i="2" r="P106"/>
  <c r="P154"/>
  <c r="BK187"/>
  <c r="J187"/>
  <c r="J63"/>
  <c r="T213"/>
  <c r="P240"/>
  <c r="BK263"/>
  <c r="J263"/>
  <c r="J66"/>
  <c r="BK521"/>
  <c r="J521"/>
  <c r="J67"/>
  <c r="BK667"/>
  <c r="J667"/>
  <c r="J68"/>
  <c r="BK697"/>
  <c r="J697"/>
  <c r="J71"/>
  <c r="T720"/>
  <c r="P968"/>
  <c r="BK1060"/>
  <c r="J1060"/>
  <c r="J74"/>
  <c r="T1091"/>
  <c r="T1109"/>
  <c r="T1125"/>
  <c r="T1140"/>
  <c r="BK1231"/>
  <c r="J1231"/>
  <c r="J80"/>
  <c r="R1299"/>
  <c r="R1505"/>
  <c r="P1517"/>
  <c i="3" r="R81"/>
  <c r="R80"/>
  <c i="4" r="BK88"/>
  <c r="R102"/>
  <c r="P112"/>
  <c r="T134"/>
  <c r="T161"/>
  <c r="T168"/>
  <c i="5" r="T87"/>
  <c r="R167"/>
  <c r="P179"/>
  <c i="6" r="P87"/>
  <c r="P96"/>
  <c r="R106"/>
  <c r="R111"/>
  <c r="T147"/>
  <c i="2" r="T106"/>
  <c r="T154"/>
  <c r="T187"/>
  <c r="R213"/>
  <c r="T240"/>
  <c r="T263"/>
  <c r="T521"/>
  <c r="T667"/>
  <c r="R697"/>
  <c r="T697"/>
  <c r="BK720"/>
  <c r="J720"/>
  <c r="J72"/>
  <c r="T968"/>
  <c r="T1060"/>
  <c r="R1091"/>
  <c r="P1109"/>
  <c r="P1125"/>
  <c r="R1140"/>
  <c r="R1225"/>
  <c r="T1225"/>
  <c r="T1231"/>
  <c r="BK1299"/>
  <c r="J1299"/>
  <c r="J81"/>
  <c r="BK1505"/>
  <c r="J1505"/>
  <c r="J82"/>
  <c r="R1517"/>
  <c i="3" r="P81"/>
  <c r="P80"/>
  <c i="1" r="AU56"/>
  <c i="4" r="P88"/>
  <c r="BK102"/>
  <c r="J102"/>
  <c r="J62"/>
  <c r="BK112"/>
  <c r="J112"/>
  <c r="J63"/>
  <c r="BK134"/>
  <c r="J134"/>
  <c r="J64"/>
  <c r="BK161"/>
  <c r="J161"/>
  <c r="J65"/>
  <c r="BK168"/>
  <c r="J168"/>
  <c r="J66"/>
  <c i="5" r="P87"/>
  <c r="T167"/>
  <c r="T179"/>
  <c i="6" r="BK87"/>
  <c r="J87"/>
  <c r="J61"/>
  <c r="BK96"/>
  <c r="J96"/>
  <c r="J62"/>
  <c r="BK106"/>
  <c r="J106"/>
  <c r="J63"/>
  <c r="T111"/>
  <c r="R147"/>
  <c i="7" r="R86"/>
  <c r="BK98"/>
  <c r="J98"/>
  <c r="J62"/>
  <c r="P98"/>
  <c r="BK107"/>
  <c r="J107"/>
  <c r="J63"/>
  <c r="R107"/>
  <c i="2" r="R106"/>
  <c r="R154"/>
  <c r="P187"/>
  <c r="P213"/>
  <c r="R240"/>
  <c r="P263"/>
  <c r="P521"/>
  <c r="P667"/>
  <c r="P697"/>
  <c r="R720"/>
  <c r="BK968"/>
  <c r="J968"/>
  <c r="J73"/>
  <c r="P1060"/>
  <c r="BK1091"/>
  <c r="J1091"/>
  <c r="J75"/>
  <c r="BK1109"/>
  <c r="J1109"/>
  <c r="J76"/>
  <c r="BK1125"/>
  <c r="J1125"/>
  <c r="J77"/>
  <c r="P1140"/>
  <c r="P1225"/>
  <c r="R1231"/>
  <c r="P1299"/>
  <c r="P1505"/>
  <c r="BK1517"/>
  <c r="J1517"/>
  <c r="J83"/>
  <c i="3" r="T81"/>
  <c r="T80"/>
  <c i="4" r="R88"/>
  <c r="R87"/>
  <c r="R86"/>
  <c r="P102"/>
  <c r="T112"/>
  <c r="P134"/>
  <c r="P161"/>
  <c r="P168"/>
  <c i="5" r="R87"/>
  <c r="R86"/>
  <c r="R85"/>
  <c r="P167"/>
  <c r="R179"/>
  <c i="6" r="T87"/>
  <c r="T96"/>
  <c r="T106"/>
  <c r="BK111"/>
  <c r="J111"/>
  <c r="J64"/>
  <c r="P147"/>
  <c i="7" r="BK86"/>
  <c r="J86"/>
  <c r="J61"/>
  <c r="T86"/>
  <c r="T85"/>
  <c r="T84"/>
  <c r="T98"/>
  <c r="P107"/>
  <c r="T107"/>
  <c i="2" r="BK693"/>
  <c r="J693"/>
  <c r="J69"/>
  <c i="5" r="BK185"/>
  <c r="J185"/>
  <c r="J65"/>
  <c i="2" r="BK1564"/>
  <c r="J1564"/>
  <c r="J84"/>
  <c i="7" r="BK112"/>
  <c r="J112"/>
  <c r="J64"/>
  <c r="E48"/>
  <c r="J52"/>
  <c r="F55"/>
  <c r="BE87"/>
  <c r="BE102"/>
  <c r="BE103"/>
  <c r="BE110"/>
  <c i="6" r="BK86"/>
  <c r="J86"/>
  <c r="J60"/>
  <c i="7" r="BE94"/>
  <c r="BE89"/>
  <c r="BE96"/>
  <c r="BE97"/>
  <c r="BE99"/>
  <c r="BE105"/>
  <c r="BE108"/>
  <c r="BE109"/>
  <c r="BE111"/>
  <c r="BE88"/>
  <c r="BE90"/>
  <c r="BE91"/>
  <c r="BE92"/>
  <c r="BE93"/>
  <c r="BE95"/>
  <c r="BE100"/>
  <c r="BE101"/>
  <c r="BE104"/>
  <c r="BE106"/>
  <c r="BE113"/>
  <c i="5" r="BK86"/>
  <c i="6" r="J79"/>
  <c r="BE91"/>
  <c r="BE116"/>
  <c r="BE118"/>
  <c r="BE121"/>
  <c r="BE125"/>
  <c r="BE126"/>
  <c r="BE128"/>
  <c r="BE131"/>
  <c r="BE137"/>
  <c r="BE156"/>
  <c r="BE158"/>
  <c r="BE165"/>
  <c r="BE171"/>
  <c r="BE175"/>
  <c r="BE179"/>
  <c r="F55"/>
  <c r="BE88"/>
  <c r="BE107"/>
  <c r="BE115"/>
  <c r="BE117"/>
  <c r="BE148"/>
  <c r="E75"/>
  <c r="BE92"/>
  <c r="BE93"/>
  <c r="BE94"/>
  <c r="BE95"/>
  <c r="BE97"/>
  <c r="BE103"/>
  <c r="BE109"/>
  <c r="BE112"/>
  <c r="BE114"/>
  <c r="BE135"/>
  <c r="BE143"/>
  <c r="BE150"/>
  <c r="BE153"/>
  <c r="BE161"/>
  <c r="BE169"/>
  <c r="BE89"/>
  <c r="BE90"/>
  <c r="BE100"/>
  <c r="BE123"/>
  <c r="BE133"/>
  <c r="BE139"/>
  <c r="BE151"/>
  <c r="BE155"/>
  <c r="BE163"/>
  <c i="5" r="E48"/>
  <c r="F82"/>
  <c r="BE103"/>
  <c r="BE126"/>
  <c r="BE133"/>
  <c r="BE136"/>
  <c r="BE166"/>
  <c r="BE176"/>
  <c r="BE186"/>
  <c i="4" r="J88"/>
  <c r="J61"/>
  <c i="5" r="J79"/>
  <c r="BE88"/>
  <c r="BE96"/>
  <c r="BE99"/>
  <c r="BE100"/>
  <c r="BE106"/>
  <c r="BE109"/>
  <c r="BE112"/>
  <c r="BE114"/>
  <c r="BE115"/>
  <c r="BE121"/>
  <c r="BE128"/>
  <c r="BE131"/>
  <c r="BE137"/>
  <c r="BE157"/>
  <c r="BE168"/>
  <c r="BE177"/>
  <c r="BE90"/>
  <c r="BE91"/>
  <c r="BE93"/>
  <c r="BE94"/>
  <c r="BE123"/>
  <c r="BE125"/>
  <c r="BE129"/>
  <c r="BE130"/>
  <c r="BE138"/>
  <c r="BE142"/>
  <c r="BE145"/>
  <c r="BE148"/>
  <c r="BE150"/>
  <c r="BE151"/>
  <c r="BE158"/>
  <c r="BE170"/>
  <c r="BE172"/>
  <c r="BE180"/>
  <c r="BE182"/>
  <c r="BE97"/>
  <c r="BE102"/>
  <c r="BE105"/>
  <c r="BE108"/>
  <c r="BE111"/>
  <c r="BE117"/>
  <c r="BE118"/>
  <c r="BE120"/>
  <c r="BE134"/>
  <c r="BE140"/>
  <c r="BE141"/>
  <c r="BE144"/>
  <c r="BE147"/>
  <c r="BE153"/>
  <c r="BE154"/>
  <c r="BE156"/>
  <c r="BE160"/>
  <c r="BE162"/>
  <c r="BE164"/>
  <c r="BE171"/>
  <c r="BE174"/>
  <c i="3" r="J59"/>
  <c r="J81"/>
  <c r="J60"/>
  <c i="4" r="J80"/>
  <c r="BE89"/>
  <c r="BE95"/>
  <c r="F55"/>
  <c r="BE94"/>
  <c r="BE98"/>
  <c r="BE121"/>
  <c r="BE126"/>
  <c r="BE132"/>
  <c r="BE147"/>
  <c r="BE151"/>
  <c r="BE164"/>
  <c r="BE169"/>
  <c r="E76"/>
  <c r="BE91"/>
  <c r="BE93"/>
  <c r="BE108"/>
  <c r="BE113"/>
  <c r="BE115"/>
  <c r="BE119"/>
  <c r="BE125"/>
  <c r="BE127"/>
  <c r="BE128"/>
  <c r="BE130"/>
  <c r="BE135"/>
  <c r="BE143"/>
  <c r="BE157"/>
  <c r="BE162"/>
  <c r="BE171"/>
  <c r="BE100"/>
  <c r="BE103"/>
  <c r="BE105"/>
  <c r="BE107"/>
  <c r="BE110"/>
  <c r="BE117"/>
  <c r="BE123"/>
  <c r="BE129"/>
  <c r="BE137"/>
  <c r="BE139"/>
  <c r="BE141"/>
  <c r="BE145"/>
  <c r="BE149"/>
  <c r="BE153"/>
  <c r="BE155"/>
  <c r="BE159"/>
  <c r="BE166"/>
  <c i="3" r="BE84"/>
  <c r="BE82"/>
  <c r="BE88"/>
  <c r="BE92"/>
  <c r="BE94"/>
  <c r="J52"/>
  <c r="E70"/>
  <c r="F55"/>
  <c r="BE86"/>
  <c r="BE90"/>
  <c i="2" r="BE107"/>
  <c r="BE119"/>
  <c r="BE195"/>
  <c r="BE206"/>
  <c r="BE214"/>
  <c r="BE221"/>
  <c r="BE248"/>
  <c r="BE264"/>
  <c r="BE271"/>
  <c r="BE289"/>
  <c r="BE307"/>
  <c r="BE313"/>
  <c r="BE319"/>
  <c r="BE325"/>
  <c r="BE327"/>
  <c r="BE343"/>
  <c r="BE355"/>
  <c r="BE401"/>
  <c r="BE413"/>
  <c r="BE425"/>
  <c r="BE429"/>
  <c r="BE432"/>
  <c r="BE443"/>
  <c r="BE458"/>
  <c r="BE479"/>
  <c r="BE481"/>
  <c r="BE490"/>
  <c r="BE530"/>
  <c r="BE543"/>
  <c r="BE551"/>
  <c r="BE555"/>
  <c r="BE575"/>
  <c r="BE608"/>
  <c r="BE616"/>
  <c r="BE639"/>
  <c r="BE652"/>
  <c r="BE681"/>
  <c r="BE683"/>
  <c r="BE721"/>
  <c r="BE746"/>
  <c r="BE792"/>
  <c r="BE797"/>
  <c r="BE815"/>
  <c r="BE864"/>
  <c r="BE899"/>
  <c r="BE900"/>
  <c r="BE924"/>
  <c r="BE934"/>
  <c r="BE949"/>
  <c r="BE980"/>
  <c r="BE1031"/>
  <c r="BE1047"/>
  <c r="BE1064"/>
  <c r="BE1098"/>
  <c r="BE1107"/>
  <c r="BE1110"/>
  <c r="BE1117"/>
  <c r="BE1143"/>
  <c r="BE1145"/>
  <c r="BE1173"/>
  <c r="BE1223"/>
  <c r="BE1226"/>
  <c r="BE1229"/>
  <c r="BE1245"/>
  <c r="BE1250"/>
  <c r="BE1514"/>
  <c r="E48"/>
  <c r="J52"/>
  <c r="F101"/>
  <c r="BE114"/>
  <c r="BE124"/>
  <c r="BE129"/>
  <c r="BE134"/>
  <c r="BE145"/>
  <c r="BE200"/>
  <c r="BE202"/>
  <c r="BE209"/>
  <c r="BE211"/>
  <c r="BE230"/>
  <c r="BE301"/>
  <c r="BE381"/>
  <c r="BE436"/>
  <c r="BE453"/>
  <c r="BE467"/>
  <c r="BE513"/>
  <c r="BE514"/>
  <c r="BE526"/>
  <c r="BE537"/>
  <c r="BE545"/>
  <c r="BE547"/>
  <c r="BE557"/>
  <c r="BE602"/>
  <c r="BE629"/>
  <c r="BE635"/>
  <c r="BE646"/>
  <c r="BE670"/>
  <c r="BE673"/>
  <c r="BE687"/>
  <c r="BE691"/>
  <c r="BE694"/>
  <c r="BE698"/>
  <c r="BE710"/>
  <c r="BE718"/>
  <c r="BE731"/>
  <c r="BE822"/>
  <c r="BE846"/>
  <c r="BE875"/>
  <c r="BE922"/>
  <c r="BE926"/>
  <c r="BE928"/>
  <c r="BE930"/>
  <c r="BE942"/>
  <c r="BE961"/>
  <c r="BE976"/>
  <c r="BE1063"/>
  <c r="BE1147"/>
  <c r="BE1155"/>
  <c r="BE1165"/>
  <c r="BE1171"/>
  <c r="BE1199"/>
  <c r="BE1232"/>
  <c r="BE1265"/>
  <c r="BE1289"/>
  <c r="BE1310"/>
  <c r="BE1326"/>
  <c r="BE1345"/>
  <c r="BE1368"/>
  <c r="BE1374"/>
  <c r="BE1379"/>
  <c r="BE1384"/>
  <c r="BE1389"/>
  <c r="BE1399"/>
  <c r="BE1412"/>
  <c r="BE1420"/>
  <c r="BE1426"/>
  <c r="BE1452"/>
  <c r="BE1518"/>
  <c r="BE1525"/>
  <c r="BE1530"/>
  <c r="BE1535"/>
  <c r="BE1541"/>
  <c r="BE1552"/>
  <c r="BE1557"/>
  <c r="BE1559"/>
  <c r="BE1562"/>
  <c r="BE1565"/>
  <c r="BE109"/>
  <c r="BE141"/>
  <c r="BE143"/>
  <c r="BE155"/>
  <c r="BE185"/>
  <c r="BE203"/>
  <c r="BE205"/>
  <c r="BE208"/>
  <c r="BE241"/>
  <c r="BE253"/>
  <c r="BE258"/>
  <c r="BE278"/>
  <c r="BE295"/>
  <c r="BE329"/>
  <c r="BE362"/>
  <c r="BE389"/>
  <c r="BE397"/>
  <c r="BE407"/>
  <c r="BE469"/>
  <c r="BE477"/>
  <c r="BE492"/>
  <c r="BE522"/>
  <c r="BE535"/>
  <c r="BE541"/>
  <c r="BE553"/>
  <c r="BE595"/>
  <c r="BE658"/>
  <c r="BE668"/>
  <c r="BE689"/>
  <c r="BE706"/>
  <c r="BE714"/>
  <c r="BE772"/>
  <c r="BE780"/>
  <c r="BE838"/>
  <c r="BE855"/>
  <c r="BE886"/>
  <c r="BE912"/>
  <c r="BE936"/>
  <c r="BE941"/>
  <c r="BE955"/>
  <c r="BE966"/>
  <c r="BE969"/>
  <c r="BE984"/>
  <c r="BE993"/>
  <c r="BE1013"/>
  <c r="BE1056"/>
  <c r="BE1058"/>
  <c r="BE1061"/>
  <c r="BE1076"/>
  <c r="BE1089"/>
  <c r="BE1116"/>
  <c r="BE1126"/>
  <c r="BE1131"/>
  <c r="BE1138"/>
  <c r="BE1141"/>
  <c r="BE1149"/>
  <c r="BE1151"/>
  <c r="BE1197"/>
  <c r="BE1272"/>
  <c r="BE1277"/>
  <c r="BE1282"/>
  <c r="BE1296"/>
  <c r="BE1305"/>
  <c r="BE1338"/>
  <c r="BE1352"/>
  <c r="BE1394"/>
  <c r="BE1414"/>
  <c r="BE1447"/>
  <c r="BE1459"/>
  <c r="BE1460"/>
  <c r="BE164"/>
  <c r="BE173"/>
  <c r="BE179"/>
  <c r="BE188"/>
  <c r="BE228"/>
  <c r="BE282"/>
  <c r="BE284"/>
  <c r="BE331"/>
  <c r="BE336"/>
  <c r="BE350"/>
  <c r="BE377"/>
  <c r="BE393"/>
  <c r="BE420"/>
  <c r="BE448"/>
  <c r="BE498"/>
  <c r="BE508"/>
  <c r="BE520"/>
  <c r="BE524"/>
  <c r="BE559"/>
  <c r="BE564"/>
  <c r="BE569"/>
  <c r="BE587"/>
  <c r="BE618"/>
  <c r="BE624"/>
  <c r="BE660"/>
  <c r="BE662"/>
  <c r="BE675"/>
  <c r="BE677"/>
  <c r="BE679"/>
  <c r="BE702"/>
  <c r="BE737"/>
  <c r="BE756"/>
  <c r="BE763"/>
  <c r="BE786"/>
  <c r="BE806"/>
  <c r="BE827"/>
  <c r="BE832"/>
  <c r="BE873"/>
  <c r="BE884"/>
  <c r="BE895"/>
  <c r="BE897"/>
  <c r="BE906"/>
  <c r="BE932"/>
  <c r="BE995"/>
  <c r="BE1004"/>
  <c r="BE1022"/>
  <c r="BE1039"/>
  <c r="BE1083"/>
  <c r="BE1092"/>
  <c r="BE1100"/>
  <c r="BE1123"/>
  <c r="BE1160"/>
  <c r="BE1179"/>
  <c r="BE1195"/>
  <c r="BE1209"/>
  <c r="BE1210"/>
  <c r="BE1238"/>
  <c r="BE1255"/>
  <c r="BE1297"/>
  <c r="BE1300"/>
  <c r="BE1318"/>
  <c r="BE1332"/>
  <c r="BE1334"/>
  <c r="BE1359"/>
  <c r="BE1406"/>
  <c r="BE1433"/>
  <c r="BE1440"/>
  <c r="BE1453"/>
  <c r="BE1468"/>
  <c r="BE1473"/>
  <c r="BE1478"/>
  <c r="BE1483"/>
  <c r="BE1489"/>
  <c r="BE1495"/>
  <c r="BE1496"/>
  <c r="BE1502"/>
  <c r="BE1503"/>
  <c r="BE1506"/>
  <c r="BE1510"/>
  <c r="BE1546"/>
  <c r="F35"/>
  <c i="1" r="BB55"/>
  <c i="3" r="F36"/>
  <c i="1" r="BC56"/>
  <c i="4" r="J34"/>
  <c i="1" r="AW57"/>
  <c i="6" r="F36"/>
  <c i="1" r="BC59"/>
  <c i="3" r="J34"/>
  <c i="1" r="AW56"/>
  <c i="5" r="F37"/>
  <c i="1" r="BD58"/>
  <c i="2" r="F37"/>
  <c i="1" r="BD55"/>
  <c i="3" r="F37"/>
  <c i="1" r="BD56"/>
  <c i="5" r="F36"/>
  <c i="1" r="BC58"/>
  <c i="7" r="J34"/>
  <c i="1" r="AW60"/>
  <c i="3" r="F34"/>
  <c i="1" r="BA56"/>
  <c i="4" r="F37"/>
  <c i="1" r="BD57"/>
  <c i="7" r="F34"/>
  <c i="1" r="BA60"/>
  <c i="2" r="F36"/>
  <c i="1" r="BC55"/>
  <c i="4" r="F34"/>
  <c i="1" r="BA57"/>
  <c i="5" r="F34"/>
  <c i="1" r="BA58"/>
  <c i="6" r="F34"/>
  <c i="1" r="BA59"/>
  <c i="7" r="F35"/>
  <c i="1" r="BB60"/>
  <c i="2" r="J34"/>
  <c i="1" r="AW55"/>
  <c i="6" r="F37"/>
  <c i="1" r="BD59"/>
  <c i="3" r="F35"/>
  <c i="1" r="BB56"/>
  <c i="4" r="F35"/>
  <c i="1" r="BB57"/>
  <c i="5" r="J34"/>
  <c i="1" r="AW58"/>
  <c i="5" r="F35"/>
  <c i="1" r="BB58"/>
  <c i="6" r="J34"/>
  <c i="1" r="AW59"/>
  <c i="7" r="F36"/>
  <c i="1" r="BC60"/>
  <c i="7" r="F37"/>
  <c i="1" r="BD60"/>
  <c i="2" r="F34"/>
  <c i="1" r="BA55"/>
  <c i="3" r="J30"/>
  <c i="4" r="F36"/>
  <c i="1" r="BC57"/>
  <c i="6" r="F35"/>
  <c i="1" r="BB59"/>
  <c i="6" l="1" r="T86"/>
  <c r="T85"/>
  <c i="2" r="P696"/>
  <c i="5" r="P86"/>
  <c r="P85"/>
  <c i="1" r="AU58"/>
  <c i="2" r="P105"/>
  <c r="P104"/>
  <c i="1" r="AU55"/>
  <c i="6" r="R86"/>
  <c r="R85"/>
  <c i="7" r="R85"/>
  <c r="R84"/>
  <c i="2" r="T105"/>
  <c i="6" r="P86"/>
  <c r="P85"/>
  <c i="1" r="AU59"/>
  <c i="4" r="P87"/>
  <c r="P86"/>
  <c i="1" r="AU57"/>
  <c i="2" r="R696"/>
  <c i="7" r="P85"/>
  <c r="P84"/>
  <c i="1" r="AU60"/>
  <c i="2" r="R105"/>
  <c r="R104"/>
  <c r="T696"/>
  <c i="5" r="T86"/>
  <c r="T85"/>
  <c i="4" r="BK87"/>
  <c r="BK86"/>
  <c r="J86"/>
  <c r="J59"/>
  <c r="T87"/>
  <c r="T86"/>
  <c i="1" r="AG56"/>
  <c i="2" r="BK696"/>
  <c r="J696"/>
  <c r="J70"/>
  <c i="7" r="BK85"/>
  <c r="J85"/>
  <c r="J60"/>
  <c i="2" r="BK105"/>
  <c r="J105"/>
  <c r="J60"/>
  <c i="5" r="BK184"/>
  <c r="J184"/>
  <c r="J64"/>
  <c i="6" r="BK85"/>
  <c r="J85"/>
  <c r="J59"/>
  <c i="5" r="J86"/>
  <c r="J60"/>
  <c i="3" r="F33"/>
  <c i="1" r="AZ56"/>
  <c i="6" r="J33"/>
  <c i="1" r="AV59"/>
  <c r="AT59"/>
  <c r="BC54"/>
  <c r="W32"/>
  <c i="2" r="F33"/>
  <c i="1" r="AZ55"/>
  <c i="5" r="F33"/>
  <c i="1" r="AZ58"/>
  <c r="BD54"/>
  <c r="W33"/>
  <c i="3" r="J33"/>
  <c i="1" r="AV56"/>
  <c r="AT56"/>
  <c r="AN56"/>
  <c i="5" r="J33"/>
  <c i="1" r="AV58"/>
  <c r="AT58"/>
  <c r="BA54"/>
  <c r="W30"/>
  <c r="BB54"/>
  <c r="AX54"/>
  <c i="4" r="J33"/>
  <c i="1" r="AV57"/>
  <c r="AT57"/>
  <c i="7" r="F33"/>
  <c i="1" r="AZ60"/>
  <c i="4" r="F33"/>
  <c i="1" r="AZ57"/>
  <c i="6" r="F33"/>
  <c i="1" r="AZ59"/>
  <c i="7" r="J33"/>
  <c i="1" r="AV60"/>
  <c r="AT60"/>
  <c i="2" r="J33"/>
  <c i="1" r="AV55"/>
  <c r="AT55"/>
  <c i="2" l="1" r="T104"/>
  <c r="BK104"/>
  <c r="J104"/>
  <c i="5" r="BK85"/>
  <c r="J85"/>
  <c i="4" r="J87"/>
  <c r="J60"/>
  <c i="7" r="BK84"/>
  <c r="J84"/>
  <c r="J59"/>
  <c i="3" r="J39"/>
  <c i="2" r="J30"/>
  <c i="1" r="AG55"/>
  <c r="AY54"/>
  <c r="AW54"/>
  <c r="AK30"/>
  <c i="5" r="J30"/>
  <c i="1" r="AG58"/>
  <c r="W31"/>
  <c r="AU54"/>
  <c r="AZ54"/>
  <c r="AV54"/>
  <c r="AK29"/>
  <c i="4" r="J30"/>
  <c i="1" r="AG57"/>
  <c i="6" r="J30"/>
  <c i="1" r="AG59"/>
  <c i="5" l="1" r="J39"/>
  <c i="2" r="J39"/>
  <c i="4" r="J39"/>
  <c i="2" r="J59"/>
  <c i="5" r="J59"/>
  <c i="6" r="J39"/>
  <c i="1" r="AN59"/>
  <c r="AN55"/>
  <c r="AN57"/>
  <c r="AN58"/>
  <c i="7" r="J30"/>
  <c i="1" r="AG60"/>
  <c r="AT54"/>
  <c r="W29"/>
  <c i="7" l="1" r="J39"/>
  <c i="1" r="AN60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<sst xmlns="http://schemas.openxmlformats.org/spreadsheetml/2006/main">
  <si>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</si>
  <si>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</si>
  <si>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</si>
  <si>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</si>
  <si>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</si>
  <si>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{abbbef13-e80c-4e23-a08d-67d1250de7b2}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</si>
  <si>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</si>
  <si>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</si>
  <si>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</si>
  <si>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</si>
  <si>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</si>
  <si>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</si>
  <si>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</si>
  <si>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</si>
  <si>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20251014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</si>
  <si>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</si>
  <si>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</si>
  <si>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Snížení energetické náročnosti školní tělocvičny SPŠ EL a IT, Dobruška</t>
  </si>
  <si>
    <t>KSO:</t>
  </si>
  <si>
    <t/>
  </si>
  <si>
    <t>CC-CZ:</t>
  </si>
  <si>
    <t>Místo:</t>
  </si>
  <si>
    <t>p.č. 146, Dobruška</t>
  </si>
  <si>
    <t>Datum:</t>
  </si>
  <si>
    <t>14. 10. 2025</t>
  </si>
  <si>
    <t>Zadavatel:</t>
  </si>
  <si>
    <t>IČ:</t>
  </si>
  <si>
    <t>60884746</t>
  </si>
  <si>
    <t>SPŠ EL a IT, Dobruška</t>
  </si>
  <si>
    <t>DIČ:</t>
  </si>
  <si>
    <t>CZ60884746</t>
  </si>
  <si>
    <t>Účastník:</t>
  </si>
  <si>
    <t>Vyplň údaj</t>
  </si>
  <si>
    <t>Projektant:</t>
  </si>
  <si>
    <t>24286923</t>
  </si>
  <si>
    <t>Řezanina &amp; Bartoň, s.r.o.</t>
  </si>
  <si>
    <t>CZ24286923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</si>
  <si>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</si>
  <si>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</si>
  <si>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</si>
  <si>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</si>
  <si>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</si>
  <si>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</si>
  <si>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</si>
  <si>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</si>
  <si>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</si>
  <si>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</si>
  <si>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</si>
  <si>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</si>
  <si>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</si>
  <si>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</si>
  <si>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</si>
  <si>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</si>
  <si>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</si>
  <si>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</si>
  <si>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</si>
  <si>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</si>
  <si>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</si>
  <si>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</si>
  <si>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</si>
  <si>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</si>
  <si>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</si>
  <si>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</si>
  <si>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</si>
  <si>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</si>
  <si>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</si>
  <si>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</si>
  <si>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</si>
  <si>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</si>
  <si>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</si>
  <si>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</si>
  <si>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</si>
  <si>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</si>
  <si>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</si>
  <si>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</si>
  <si>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</si>
  <si>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</si>
  <si>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</si>
  <si>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</si>
  <si>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</si>
  <si>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</si>
  <si>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</si>
  <si>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</si>
  <si>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</si>
  <si>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- konstrukční řešení</t>
  </si>
  <si>
    <t>STA</t>
  </si>
  <si>
    <t>1</t>
  </si>
  <si>
    <t>{bbfda404-126c-493d-8dd4-d03a27e38463}</t>
  </si>
  <si>
    <t>2</t>
  </si>
  <si>
    <t>D.1.4.1</t>
  </si>
  <si>
    <t>Zdravotně technické instalace</t>
  </si>
  <si>
    <t>{977025ee-8e2f-455e-9300-a642d61639e7}</t>
  </si>
  <si>
    <t>D.1.4.2</t>
  </si>
  <si>
    <t>Vytápění</t>
  </si>
  <si>
    <t>{097bed33-03e2-4aab-bd49-5a8c3d52a804}</t>
  </si>
  <si>
    <t>D.1.1.4</t>
  </si>
  <si>
    <t>Elektroinstalace - silnoproud a slaboproud</t>
  </si>
  <si>
    <t>{70dab49e-03d3-4af0-a54d-7b4a7ad7963f}</t>
  </si>
  <si>
    <t>801</t>
  </si>
  <si>
    <t>D.1.4.5</t>
  </si>
  <si>
    <t>Vzduchotechnika</t>
  </si>
  <si>
    <t>{c5f5ee52-16c3-4b5c-8939-d11c03648972}</t>
  </si>
  <si>
    <t>VRN</t>
  </si>
  <si>
    <t>Vedlejší rozpočtové náklady</t>
  </si>
  <si>
    <t>{fc914c32-71e3-4d02-aab0-14b19f55e4b4}</t>
  </si>
  <si>
    <t>Skladba_W12</t>
  </si>
  <si>
    <t>Skladba W.1.2</t>
  </si>
  <si>
    <t>m2</t>
  </si>
  <si>
    <t>138,38</t>
  </si>
  <si>
    <t>HI_S</t>
  </si>
  <si>
    <t>hydroizolace svislá</t>
  </si>
  <si>
    <t>KRYCÍ LIST SOUPISU PRACÍ</t>
  </si>
  <si>
    <t>KZS_APU</t>
  </si>
  <si>
    <t>KZS APU</t>
  </si>
  <si>
    <t>m</t>
  </si>
  <si>
    <t>364,33</t>
  </si>
  <si>
    <t>KZS_LR</t>
  </si>
  <si>
    <t>KZS lišta rohová</t>
  </si>
  <si>
    <t>373,24</t>
  </si>
  <si>
    <t>KZS_LP</t>
  </si>
  <si>
    <t>KZS lišta parapetní</t>
  </si>
  <si>
    <t>77,94</t>
  </si>
  <si>
    <t>KZS_LN</t>
  </si>
  <si>
    <t>KZS lišta nadpražní</t>
  </si>
  <si>
    <t>93,89</t>
  </si>
  <si>
    <t>Objekt:</t>
  </si>
  <si>
    <t>sokl</t>
  </si>
  <si>
    <t>88,06</t>
  </si>
  <si>
    <t>D.1.1 - Architektonicko - konstrukční řešení</t>
  </si>
  <si>
    <t>KZS_EPS180</t>
  </si>
  <si>
    <t>KZS EPS 180</t>
  </si>
  <si>
    <t>810,73</t>
  </si>
  <si>
    <t>ostění</t>
  </si>
  <si>
    <t>parapet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</si>
  <si>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</si>
  <si>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</si>
  <si>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</si>
  <si>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</si>
  <si>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</si>
  <si>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</si>
  <si>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</si>
  <si>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</si>
  <si>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</si>
  <si>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</si>
  <si>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</si>
  <si>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</si>
  <si>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</si>
  <si>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</si>
  <si>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</si>
  <si>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</si>
  <si>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</si>
  <si>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</si>
  <si>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</si>
  <si>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</si>
  <si>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</si>
  <si>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</si>
  <si>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</si>
  <si>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</si>
  <si>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</si>
  <si>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</si>
  <si>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</si>
  <si>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</si>
  <si>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</si>
  <si>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</si>
  <si>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</si>
  <si>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</si>
  <si>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</si>
  <si>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</si>
  <si>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</si>
  <si>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</si>
  <si>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</si>
  <si>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</si>
  <si>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</si>
  <si>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</si>
  <si>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</si>
  <si>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</si>
  <si>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</si>
  <si>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</si>
  <si>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</si>
  <si>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</si>
  <si>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</si>
  <si>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</si>
  <si>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</si>
  <si>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CS ÚRS 2025 02</t>
  </si>
  <si>
    <t>4</t>
  </si>
  <si>
    <t>-1308820018</t>
  </si>
  <si>
    <t>Online PSC</t>
  </si>
  <si>
    <t>https://podminky.urs.cz/item/CS_URS_2025_02/111211101</t>
  </si>
  <si>
    <t>113106021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</si>
  <si>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dlaždic, desek nebo tvarovek</t>
  </si>
  <si>
    <t>1091491758</t>
  </si>
  <si>
    <t>https://podminky.urs.cz/item/CS_URS_2025_02/113106021</t>
  </si>
  <si>
    <t>VV</t>
  </si>
  <si>
    <t>D.1.1.B.6 Půdorys 1.NP - nový stav</t>
  </si>
  <si>
    <t>"§13.2" 21,6*0,3</t>
  </si>
  <si>
    <t>Součet</t>
  </si>
  <si>
    <t>3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</si>
  <si>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</si>
  <si>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</si>
  <si>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591744717</t>
  </si>
  <si>
    <t>https://podminky.urs.cz/item/CS_URS_2025_02/113106023</t>
  </si>
  <si>
    <t>"§13.1"44,2</t>
  </si>
  <si>
    <t>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</si>
  <si>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</si>
  <si>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620788425</t>
  </si>
  <si>
    <t>https://podminky.urs.cz/item/CS_URS_2025_02/113106190</t>
  </si>
  <si>
    <t>"§13.3"26,8</t>
  </si>
  <si>
    <t>5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</si>
  <si>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</si>
  <si>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</si>
  <si>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-130895695</t>
  </si>
  <si>
    <t>https://podminky.urs.cz/item/CS_URS_2025_02/113107142</t>
  </si>
  <si>
    <t>"§13.2" 21,6*0,7</t>
  </si>
  <si>
    <t>6</t>
  </si>
  <si>
    <t>131151343</t>
  </si>
  <si>
    <t>Vrtání jamek strojně průměru přes 200 do 300 mm</t>
  </si>
  <si>
    <t>208530669</t>
  </si>
  <si>
    <t>https://podminky.urs.cz/item/CS_URS_2025_02/131151343</t>
  </si>
  <si>
    <t>"nový plot" 4*0,9</t>
  </si>
  <si>
    <t>7</t>
  </si>
  <si>
    <t>132151101</t>
  </si>
  <si>
    <t>Hloubení nezapažených rýh šířky do 800 mm strojně s urovnáním dna do předepsaného profilu a spádu v hornině třídy těžitelnosti I skupiny 1 a 2 do 20 m3</t>
  </si>
  <si>
    <t>m3</t>
  </si>
  <si>
    <t>1633515803</t>
  </si>
  <si>
    <t>https://podminky.urs.cz/item/CS_URS_2025_02/132151101</t>
  </si>
  <si>
    <t>"§13.1"44,2*0,6</t>
  </si>
  <si>
    <t>"§13.2" 21,6*0,6</t>
  </si>
  <si>
    <t>"§13.3"26,8*0,6</t>
  </si>
  <si>
    <t>8</t>
  </si>
  <si>
    <t>162301501</t>
  </si>
  <si>
    <t>Vodorovné přemístění smýcených křovin do průměru kmene 100 mm na vzdálenost do 5 000 m</t>
  </si>
  <si>
    <t>514205296</t>
  </si>
  <si>
    <t>https://podminky.urs.cz/item/CS_URS_2025_02/162301501</t>
  </si>
  <si>
    <t>9</t>
  </si>
  <si>
    <t>174151101</t>
  </si>
  <si>
    <t>Zásyp sypaninou z jakékoliv horniny strojně s uložením výkopku ve vrstvách se zhutněním jam, šachet, rýh nebo kolem objektů v těchto vykopávkách</t>
  </si>
  <si>
    <t>755618767</t>
  </si>
  <si>
    <t>https://podminky.urs.cz/item/CS_URS_2025_02/174151101</t>
  </si>
  <si>
    <t>10</t>
  </si>
  <si>
    <t>181911102</t>
  </si>
  <si>
    <t>Úprava pláně vyrovnáním výškových rozdílů ručně v hornině třídy těžitelnosti I skupiny 1 a 2 se zhutněním</t>
  </si>
  <si>
    <t>1678560670</t>
  </si>
  <si>
    <t>https://podminky.urs.cz/item/CS_URS_2025_02/181911102</t>
  </si>
  <si>
    <t>D.1.1. Technická zpráva</t>
  </si>
  <si>
    <t>D.1.1.C.1 Skladby konstrukcí</t>
  </si>
  <si>
    <t>Skladba F.1.3</t>
  </si>
  <si>
    <t xml:space="preserve">D.1.1.B.6 Půdorys 1.NP - nový stav </t>
  </si>
  <si>
    <t>"§26.1" 2,5*1,1</t>
  </si>
  <si>
    <t>"§26.2" 2,5*1,1</t>
  </si>
  <si>
    <t>Zakládání</t>
  </si>
  <si>
    <t>11</t>
  </si>
  <si>
    <t>271532212</t>
  </si>
  <si>
    <t>Podsyp pod základové konstrukce se zhutněním a urovnáním povrchu z kameniva hrubého, frakce 16 - 32 mm</t>
  </si>
  <si>
    <t>-1758680007</t>
  </si>
  <si>
    <t>https://podminky.urs.cz/item/CS_URS_2025_02/271532212</t>
  </si>
  <si>
    <t>"§26.1" 2,5*1,1*0,2</t>
  </si>
  <si>
    <t>"§26.2" 2,5*1,1*0,2</t>
  </si>
  <si>
    <t>12</t>
  </si>
  <si>
    <t>271532213</t>
  </si>
  <si>
    <t>Podsyp pod základové konstrukce se zhutněním a urovnáním povrchu z kameniva hrubého, frakce 8 - 16 mm</t>
  </si>
  <si>
    <t>-1124873822</t>
  </si>
  <si>
    <t>https://podminky.urs.cz/item/CS_URS_2025_02/271532213</t>
  </si>
  <si>
    <t>"§26.1" 2,5*1,1*0,1</t>
  </si>
  <si>
    <t>"§26.2" 2,5*1,1*0,1</t>
  </si>
  <si>
    <t>13</t>
  </si>
  <si>
    <t>275313811</t>
  </si>
  <si>
    <t>Základy z betonu prostého patky a bloky z betonu kamenem neprokládaného tř. C 25/30</t>
  </si>
  <si>
    <t>-2115392837</t>
  </si>
  <si>
    <t>https://podminky.urs.cz/item/CS_URS_2025_02/275313811</t>
  </si>
  <si>
    <t>D.1.1.B.8 Půdorys střechy - nový stav</t>
  </si>
  <si>
    <t>"betonový práh" 0,25*1*0,17*2</t>
  </si>
  <si>
    <t>14</t>
  </si>
  <si>
    <t>275351121</t>
  </si>
  <si>
    <t>Bednění základů patek zřízení</t>
  </si>
  <si>
    <t>-1776851453</t>
  </si>
  <si>
    <t>https://podminky.urs.cz/item/CS_URS_2025_02/275351121</t>
  </si>
  <si>
    <t>"betonový práh" (0,25+1)*2*0,17*2</t>
  </si>
  <si>
    <t>275351122</t>
  </si>
  <si>
    <t>Bednění základů patek odstranění</t>
  </si>
  <si>
    <t>351265650</t>
  </si>
  <si>
    <t>https://podminky.urs.cz/item/CS_URS_2025_02/275351122</t>
  </si>
  <si>
    <t>Svislé a kompletní konstrukce</t>
  </si>
  <si>
    <t>16</t>
  </si>
  <si>
    <t>311272031</t>
  </si>
  <si>
    <t>Zdivo z pórobetonových tvárnic na tenké maltové lože, tl. zdiva 200 mm pevnost tvárnic přes P2 do P4, objemová hmotnost přes 450 do 600 kg/m3 hladkých</t>
  </si>
  <si>
    <t>577836779</t>
  </si>
  <si>
    <t>https://podminky.urs.cz/item/CS_URS_2025_02/311272031</t>
  </si>
  <si>
    <t>D.1.1.C.1 Skladby konstrukcí a materiálů</t>
  </si>
  <si>
    <t>"Skladba W.1.3" 24*2</t>
  </si>
  <si>
    <t>17</t>
  </si>
  <si>
    <t>311273111</t>
  </si>
  <si>
    <t>Zdivo tepelněizolační z pórobetonových tvárnic na tenkovrstvou maltu, pevnost tvárnic do P2, objemová hmotnost do 400 kg/m3,součinitel prostupu tepla U přes 0,18 do 0,22, tl. zdiva 375 mm</t>
  </si>
  <si>
    <t>-1098946964</t>
  </si>
  <si>
    <t>https://podminky.urs.cz/item/CS_URS_2025_02/311273111</t>
  </si>
  <si>
    <t>D.1.1.C.2.1 Detaily šikmé střechy, uložení ocelové kce pro vzt jednotku</t>
  </si>
  <si>
    <t>(31,5*2+20*2)*0,25</t>
  </si>
  <si>
    <t>18</t>
  </si>
  <si>
    <t>338171113</t>
  </si>
  <si>
    <t>Montáž sloupků a vzpěr plotových ocelových trubkových nebo profilovaných výšky do 2 m se zabetonováním do 0,08 m3 do připravených jamek</t>
  </si>
  <si>
    <t>kus</t>
  </si>
  <si>
    <t>1135980530</t>
  </si>
  <si>
    <t>https://podminky.urs.cz/item/CS_URS_2025_02/338171113</t>
  </si>
  <si>
    <t>19</t>
  </si>
  <si>
    <t>M</t>
  </si>
  <si>
    <t>55342152</t>
  </si>
  <si>
    <t>plotový sloupek pro svařované panely profilovaný oválný 50x70mm dl 2,0-2,5m povrchová úprava Pz a komaxit</t>
  </si>
  <si>
    <t>-1684578824</t>
  </si>
  <si>
    <t>20</t>
  </si>
  <si>
    <t>348101210</t>
  </si>
  <si>
    <t>Osazení vrat nebo vrátek k oplocení na sloupky ocelové, plochy jednotlivě do 2 m2</t>
  </si>
  <si>
    <t>1463526039</t>
  </si>
  <si>
    <t>https://podminky.urs.cz/item/CS_URS_2025_02/348101210</t>
  </si>
  <si>
    <t>55342321</t>
  </si>
  <si>
    <t>branka vchodová kovová 1500x940mm</t>
  </si>
  <si>
    <t>-2103859105</t>
  </si>
  <si>
    <t>22</t>
  </si>
  <si>
    <t>348121211</t>
  </si>
  <si>
    <t>Osazení podhrabových desek na ocelové sloupky, délky desek do 2 m</t>
  </si>
  <si>
    <t>-1750146225</t>
  </si>
  <si>
    <t>https://podminky.urs.cz/item/CS_URS_2025_02/348121211</t>
  </si>
  <si>
    <t>23</t>
  </si>
  <si>
    <t>59233119</t>
  </si>
  <si>
    <t>deska plotová betonová 2000x50x290mm</t>
  </si>
  <si>
    <t>-1788721961</t>
  </si>
  <si>
    <t>24</t>
  </si>
  <si>
    <t>348171143</t>
  </si>
  <si>
    <t>Montáž oplocení z dílců kovových panelových svařovaných, na ocelové profilované sloupky, výšky přes 1,0 do 1,5 m</t>
  </si>
  <si>
    <t>-1425263338</t>
  </si>
  <si>
    <t>https://podminky.urs.cz/item/CS_URS_2025_02/348171143</t>
  </si>
  <si>
    <t>25</t>
  </si>
  <si>
    <t>55342411</t>
  </si>
  <si>
    <t>plotový panel svařovaný v 1,0-1,5m š do 2,5m průměru drátu 5mm oka 55x200mm s horizontálním prolisem povrchová úprava PZ komaxit</t>
  </si>
  <si>
    <t>-1727239764</t>
  </si>
  <si>
    <t>5*0,4 'Přepočtené koeficientem množství</t>
  </si>
  <si>
    <t>Vodorovné konstrukce</t>
  </si>
  <si>
    <t>26</t>
  </si>
  <si>
    <t>417321414</t>
  </si>
  <si>
    <t>Ztužující pásy a věnce z betonu železového (bez výztuže) tř. C 20/25</t>
  </si>
  <si>
    <t>-1568241954</t>
  </si>
  <si>
    <t>https://podminky.urs.cz/item/CS_URS_2025_02/417321414</t>
  </si>
  <si>
    <t>D.1.1.C.2.1 Detaily šikmé střechy, uložení ocelové konstrukce pro vzt jednotku</t>
  </si>
  <si>
    <t>0,2*0,1*10,25*2*2</t>
  </si>
  <si>
    <t>27</t>
  </si>
  <si>
    <t>417351115</t>
  </si>
  <si>
    <t>Bednění bočnic ztužujících pásů a věnců včetně vzpěr zřízení</t>
  </si>
  <si>
    <t>-1336952280</t>
  </si>
  <si>
    <t>https://podminky.urs.cz/item/CS_URS_2025_02/417351115</t>
  </si>
  <si>
    <t>0,1*2*10,25*2*2</t>
  </si>
  <si>
    <t>28</t>
  </si>
  <si>
    <t>417351116</t>
  </si>
  <si>
    <t>Bednění bočnic ztužujících pásů a věnců včetně vzpěr odstranění</t>
  </si>
  <si>
    <t>1423172134</t>
  </si>
  <si>
    <t>https://podminky.urs.cz/item/CS_URS_2025_02/417351116</t>
  </si>
  <si>
    <t>29</t>
  </si>
  <si>
    <t>417361821</t>
  </si>
  <si>
    <t>Výztuž ztužujících pásů a věnců z betonářské oceli 10 505 (R) nebo BSt 500</t>
  </si>
  <si>
    <t>t</t>
  </si>
  <si>
    <t>-497629368</t>
  </si>
  <si>
    <t>https://podminky.urs.cz/item/CS_URS_2025_02/417361821</t>
  </si>
  <si>
    <t>třmínek á 250 mm - 0,157 kg/ks</t>
  </si>
  <si>
    <t>2x R10 - 2*0,62 kg</t>
  </si>
  <si>
    <t>10,25*2*2*4*0,157*0,001*1,05</t>
  </si>
  <si>
    <t>10,25*2*2*0,62*2*0,001*1,05</t>
  </si>
  <si>
    <t>Komunikace pozemní</t>
  </si>
  <si>
    <t>30</t>
  </si>
  <si>
    <t>564750101</t>
  </si>
  <si>
    <t>Podklad nebo kryt z kameniva hrubého drceného vel. 16-32 mm s rozprostřením a zhutněním plochy jednotlivě do 100 m2, po zhutnění tl. 150 mm</t>
  </si>
  <si>
    <t>1232092864</t>
  </si>
  <si>
    <t>https://podminky.urs.cz/item/CS_URS_2025_02/564750101</t>
  </si>
  <si>
    <t>"§13.2" 21,6</t>
  </si>
  <si>
    <t>31</t>
  </si>
  <si>
    <t>577145111</t>
  </si>
  <si>
    <t>Asfaltový beton vrstva obrusná ACO 16 z nemodifikovaného asfaltu s rozprostřením a zhutněním ACO 16, po zhutnění v pruhu šířky přes 1,5 do 3 m tl. 50 mm</t>
  </si>
  <si>
    <t>1573202841</t>
  </si>
  <si>
    <t>https://podminky.urs.cz/item/CS_URS_2025_02/577145111</t>
  </si>
  <si>
    <t>32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</si>
  <si>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</si>
  <si>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</si>
  <si>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734183766</t>
  </si>
  <si>
    <t>https://podminky.urs.cz/item/CS_URS_2025_02/596211110</t>
  </si>
  <si>
    <t>33</t>
  </si>
  <si>
    <t>59245212</t>
  </si>
  <si>
    <t>dlažba zámková betonová tvaru I 200x165mm tl 60mm přírodní</t>
  </si>
  <si>
    <t>237094122</t>
  </si>
  <si>
    <t>44,2*1,05 'Přepočtené koeficientem množství</t>
  </si>
  <si>
    <t>Úpravy povrchů, podlahy a osazování výplní</t>
  </si>
  <si>
    <t>34</t>
  </si>
  <si>
    <t>612142001</t>
  </si>
  <si>
    <t>Pletivo vnitřních ploch v ploše nebo pruzích, na plném podkladu sklovláknité vtlačené do tmelu včetně tmelu stěn</t>
  </si>
  <si>
    <t>-289443483</t>
  </si>
  <si>
    <t>https://podminky.urs.cz/item/CS_URS_2025_02/612142001</t>
  </si>
  <si>
    <t>35</t>
  </si>
  <si>
    <t>612321141</t>
  </si>
  <si>
    <t>Omítka vápenocementová vnitřních ploch nanášená ručně dvouvrstvá, tloušťky jádrové omítky do 10 mm a tloušťky štuku do 3 mm štuková svislých konstrukcí stěn</t>
  </si>
  <si>
    <t>671752548</t>
  </si>
  <si>
    <t>https://podminky.urs.cz/item/CS_URS_2025_02/612321141</t>
  </si>
  <si>
    <t>36</t>
  </si>
  <si>
    <t>612325121</t>
  </si>
  <si>
    <t>Vápenocementová omítka rýh štuková dvouvrstvá ve stěnách, šířky rýhy do 150 mm</t>
  </si>
  <si>
    <t>-1769073937</t>
  </si>
  <si>
    <t>https://podminky.urs.cz/item/CS_URS_2025_02/612325121</t>
  </si>
  <si>
    <t>"vzt kondenzát" (2,4+0,5)*0,3</t>
  </si>
  <si>
    <t>37</t>
  </si>
  <si>
    <t>619991011</t>
  </si>
  <si>
    <t>Zakrytí vnitřních ploch před znečištěním PE fólií včetně pozdějšího odkrytí samostatných konstrukcí a prvků</t>
  </si>
  <si>
    <t>-768846686</t>
  </si>
  <si>
    <t>https://podminky.urs.cz/item/CS_URS_2025_02/619991011</t>
  </si>
  <si>
    <t>38</t>
  </si>
  <si>
    <t>619995001</t>
  </si>
  <si>
    <t>Začištění omítek (s dodáním hmot) kolem oken, dveří, podlah, obkladů apod.</t>
  </si>
  <si>
    <t>989938490</t>
  </si>
  <si>
    <t>https://podminky.urs.cz/item/CS_URS_2025_02/619995001</t>
  </si>
  <si>
    <t>oprava vnitřních omítek po osazení nových výplní</t>
  </si>
  <si>
    <t>24,448+196</t>
  </si>
  <si>
    <t>39</t>
  </si>
  <si>
    <t>619996117</t>
  </si>
  <si>
    <t>Ochrana stavebních konstrukcí a samostatných prvků včetně pozdějšího odstranění obedněním z OSB desek podlahy</t>
  </si>
  <si>
    <t>-23686959</t>
  </si>
  <si>
    <t>https://podminky.urs.cz/item/CS_URS_2025_02/619996117</t>
  </si>
  <si>
    <t>"§25" 555,05</t>
  </si>
  <si>
    <t>40</t>
  </si>
  <si>
    <t>619996137</t>
  </si>
  <si>
    <t>Ochrana stavebních konstrukcí a samostatných prvků včetně pozdějšího odstranění obedněním z OSB desek samostatných konstrukcí a prvků</t>
  </si>
  <si>
    <t>-1801119720</t>
  </si>
  <si>
    <t>https://podminky.urs.cz/item/CS_URS_2025_02/619996137</t>
  </si>
  <si>
    <t>"§24" 5,7*0,4*10</t>
  </si>
  <si>
    <t>41</t>
  </si>
  <si>
    <t>619996145</t>
  </si>
  <si>
    <t>Ochrana stavebních konstrukcí a samostatných prvků včetně pozdějšího odstranění geotextilií obalením samostatných konstrukcí a prvků</t>
  </si>
  <si>
    <t>794003513</t>
  </si>
  <si>
    <t>https://podminky.urs.cz/item/CS_URS_2025_02/619996145</t>
  </si>
  <si>
    <t>42</t>
  </si>
  <si>
    <t>621131121</t>
  </si>
  <si>
    <t>Podkladní a spojovací vrstva vnějších omítaných ploch penetrace nanášená ručně podhledů</t>
  </si>
  <si>
    <t>-956016433</t>
  </si>
  <si>
    <t>https://podminky.urs.cz/item/CS_URS_2025_02/621131121</t>
  </si>
  <si>
    <t>"§10" 1,5*1,3*2</t>
  </si>
  <si>
    <t>43</t>
  </si>
  <si>
    <t>621151011</t>
  </si>
  <si>
    <t>Penetrační nátěr vnějších pastovitých tenkovrstvých omítek silikátový podhledů</t>
  </si>
  <si>
    <t>2033782945</t>
  </si>
  <si>
    <t>https://podminky.urs.cz/item/CS_URS_2025_02/621151011</t>
  </si>
  <si>
    <t>44</t>
  </si>
  <si>
    <t>621221031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</si>
  <si>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přes 120 do 160 mm</t>
  </si>
  <si>
    <t>-867493629</t>
  </si>
  <si>
    <t>https://podminky.urs.cz/item/CS_URS_2025_02/621221031</t>
  </si>
  <si>
    <t>45</t>
  </si>
  <si>
    <t>63142028</t>
  </si>
  <si>
    <t>deska tepelně izolační minerální kontaktních fasád podélné vlákno λ=0,035-0,036 tl 150mm</t>
  </si>
  <si>
    <t>413633305</t>
  </si>
  <si>
    <t>3,9*1,05 'Přepočtené koeficientem množství</t>
  </si>
  <si>
    <t>46</t>
  </si>
  <si>
    <t>621251105</t>
  </si>
  <si>
    <t>Montáž kontaktního zateplení lepením a mechanickým kotvením Příplatek k cenám za zápustnou montáž kotev s použitím tepelněizolačních zátek na vnější podhledy z minerální vlny</t>
  </si>
  <si>
    <t>1029838833</t>
  </si>
  <si>
    <t>https://podminky.urs.cz/item/CS_URS_2025_02/621251105</t>
  </si>
  <si>
    <t>47</t>
  </si>
  <si>
    <t>621521022</t>
  </si>
  <si>
    <t>Omítka tenkovrstvá silikátová vnějších ploch probarvená bez penetrace zatíraná (škrábaná ), zrnitost 2,0 mm podhledů</t>
  </si>
  <si>
    <t>-1138651296</t>
  </si>
  <si>
    <t>https://podminky.urs.cz/item/CS_URS_2025_02/621521022</t>
  </si>
  <si>
    <t>48</t>
  </si>
  <si>
    <t>622131121</t>
  </si>
  <si>
    <t>Podkladní a spojovací vrstva vnějších omítaných ploch penetrace nanášená ručně stěn</t>
  </si>
  <si>
    <t>-1446118667</t>
  </si>
  <si>
    <t>https://podminky.urs.cz/item/CS_URS_2025_02/622131121</t>
  </si>
  <si>
    <t>49</t>
  </si>
  <si>
    <t>622135002</t>
  </si>
  <si>
    <t>Vyrovnání nerovností podkladu vnějších omítaných ploch maltou, tl. do 10 mm cementovou stěn</t>
  </si>
  <si>
    <t>-1168125491</t>
  </si>
  <si>
    <t>https://podminky.urs.cz/item/CS_URS_2025_02/622135002</t>
  </si>
  <si>
    <t>D.1.1.C.1 Skladba konstrukcí a materiálů</t>
  </si>
  <si>
    <t>W.1.2</t>
  </si>
  <si>
    <t>125,8*1,1</t>
  </si>
  <si>
    <t>50</t>
  </si>
  <si>
    <t>622142001</t>
  </si>
  <si>
    <t>Pletivo vnějších ploch v ploše nebo pruzích, na plném podkladu sklovláknité vtlačené do tmelu stěn</t>
  </si>
  <si>
    <t>-1391863870</t>
  </si>
  <si>
    <t>https://podminky.urs.cz/item/CS_URS_2025_02/622142001</t>
  </si>
  <si>
    <t>125,8*0,7</t>
  </si>
  <si>
    <t>51</t>
  </si>
  <si>
    <t>622151011</t>
  </si>
  <si>
    <t>Penetrační nátěr vnějších pastovitých tenkovrstvých omítek silikátový stěn</t>
  </si>
  <si>
    <t>-1811872459</t>
  </si>
  <si>
    <t>https://podminky.urs.cz/item/CS_URS_2025_02/622151011</t>
  </si>
  <si>
    <t>ostění*0,4</t>
  </si>
  <si>
    <t>52</t>
  </si>
  <si>
    <t>622151021</t>
  </si>
  <si>
    <t>Penetrační nátěr vnějších pastovitých tenkovrstvých omítek mozaikových akrylátový stěn</t>
  </si>
  <si>
    <t>-1965140715</t>
  </si>
  <si>
    <t>https://podminky.urs.cz/item/CS_URS_2025_02/622151021</t>
  </si>
  <si>
    <t>53</t>
  </si>
  <si>
    <t>622211041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</si>
  <si>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160 do 200 mm</t>
  </si>
  <si>
    <t>286373857</t>
  </si>
  <si>
    <t>https://podminky.urs.cz/item/CS_URS_2025_02/622211041</t>
  </si>
  <si>
    <t>W.1.1</t>
  </si>
  <si>
    <t>D.1.1.B.11 Severní a jižní pohled - nový stav</t>
  </si>
  <si>
    <t>293,36+342,2+6,35*3,2*2</t>
  </si>
  <si>
    <t>D.1.1.B.12 Východní a západní pohled - nový stav</t>
  </si>
  <si>
    <t>184,2+249,8</t>
  </si>
  <si>
    <t>Mezisoučet</t>
  </si>
  <si>
    <t>"výplně otvorů" - 211,41</t>
  </si>
  <si>
    <t>-sokl</t>
  </si>
  <si>
    <t>54</t>
  </si>
  <si>
    <t>28375986</t>
  </si>
  <si>
    <t>deska EPS 100 fasádní λ=0,037 tl 180mm</t>
  </si>
  <si>
    <t>1511191208</t>
  </si>
  <si>
    <t>810,73*1,05 'Přepočtené koeficientem množství</t>
  </si>
  <si>
    <t>55</t>
  </si>
  <si>
    <t>622212051</t>
  </si>
  <si>
    <t>Montáž kontaktního zateplení vnějšího ostění, nadpraží nebo parapetu lepením z polystyrenových desek (dodávka ve specifikaci) hloubky špalet přes 200 do 400 mm, tloušťky desek do 40 mm</t>
  </si>
  <si>
    <t>1034841379</t>
  </si>
  <si>
    <t>https://podminky.urs.cz/item/CS_URS_2025_02/622212051</t>
  </si>
  <si>
    <t>§01</t>
  </si>
  <si>
    <t>56</t>
  </si>
  <si>
    <t>28376415</t>
  </si>
  <si>
    <t>deska XPS hrana polodrážková a hladký povrch 300kPA λ=0,035 tl 30mm</t>
  </si>
  <si>
    <t>-897764827</t>
  </si>
  <si>
    <t>145,732*1,05 'Přepočtené koeficientem množství</t>
  </si>
  <si>
    <t>57</t>
  </si>
  <si>
    <t>28376103</t>
  </si>
  <si>
    <t>klín izolační spádový z čedičové minerální vaty 50kPa</t>
  </si>
  <si>
    <t>1897114247</t>
  </si>
  <si>
    <t>parapetní klíny</t>
  </si>
  <si>
    <t>parapet*0,4*0,025</t>
  </si>
  <si>
    <t>58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</si>
  <si>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</si>
  <si>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</si>
  <si>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901539995</t>
  </si>
  <si>
    <t>https://podminky.urs.cz/item/CS_URS_2025_02/622251101</t>
  </si>
  <si>
    <t>59</t>
  </si>
  <si>
    <t>622252001</t>
  </si>
  <si>
    <t>Montáž profilů kontaktního zateplení zakládacích soklových připevněných hmoždinkami</t>
  </si>
  <si>
    <t>-793647264</t>
  </si>
  <si>
    <t>https://podminky.urs.cz/item/CS_URS_2025_02/622252001</t>
  </si>
  <si>
    <t>125,8</t>
  </si>
  <si>
    <t>KZS_LZ</t>
  </si>
  <si>
    <t>60</t>
  </si>
  <si>
    <t>59051655</t>
  </si>
  <si>
    <t>profil zakládací Al tl 0,7mm pro ETICS pro izolant tl 180mm</t>
  </si>
  <si>
    <t>1562485845</t>
  </si>
  <si>
    <t>125,8*1,05 'Přepočtené koeficientem množství</t>
  </si>
  <si>
    <t>61</t>
  </si>
  <si>
    <t>622252002</t>
  </si>
  <si>
    <t>Montáž profilů kontaktního zateplení ostatních stěnových, dilatačních apod. lepených do tmelu</t>
  </si>
  <si>
    <t>-45194695</t>
  </si>
  <si>
    <t>https://podminky.urs.cz/item/CS_URS_2025_02/622252002</t>
  </si>
  <si>
    <t>62</t>
  </si>
  <si>
    <t>63127416</t>
  </si>
  <si>
    <t>profil rohový PVC s výztužnou tkaninou š 100/100mm</t>
  </si>
  <si>
    <t>1681209866</t>
  </si>
  <si>
    <t>270,44</t>
  </si>
  <si>
    <t>9,2*4+6,6*10</t>
  </si>
  <si>
    <t>373,24*1,05 'Přepočtené koeficientem množství</t>
  </si>
  <si>
    <t>63</t>
  </si>
  <si>
    <t>59051476</t>
  </si>
  <si>
    <t>profil napojovací okenní PVC s výztužnou tkaninou 9mm</t>
  </si>
  <si>
    <t>-717187136</t>
  </si>
  <si>
    <t>364,33*1,05 'Přepočtené koeficientem množství</t>
  </si>
  <si>
    <t>64</t>
  </si>
  <si>
    <t>59051510</t>
  </si>
  <si>
    <t>profil napojovací nadokenní PVC s okapnicí s výztužnou tkaninou</t>
  </si>
  <si>
    <t>-318912387</t>
  </si>
  <si>
    <t>65</t>
  </si>
  <si>
    <t>59051512</t>
  </si>
  <si>
    <t>profil napojovací parapetní PVC s okapnicí a výztužnou tkaninou</t>
  </si>
  <si>
    <t>998442060</t>
  </si>
  <si>
    <t>77,94*1,05 'Přepočtené koeficientem množství</t>
  </si>
  <si>
    <t>66</t>
  </si>
  <si>
    <t>622511112</t>
  </si>
  <si>
    <t>Omítka tenkovrstvá akrylátová vnějších ploch probarvená bez penetrace mozaiková střednězrnná stěn</t>
  </si>
  <si>
    <t>-1019318701</t>
  </si>
  <si>
    <t>https://podminky.urs.cz/item/CS_URS_2025_02/622511112</t>
  </si>
  <si>
    <t>67</t>
  </si>
  <si>
    <t>622521022</t>
  </si>
  <si>
    <t>Omítka tenkovrstvá silikátová vnějších ploch probarvená bez penetrace zatíraná (škrábaná ), zrnitost 2,0 mm stěn</t>
  </si>
  <si>
    <t>1316391722</t>
  </si>
  <si>
    <t>https://podminky.urs.cz/item/CS_URS_2025_02/622521022</t>
  </si>
  <si>
    <t>68</t>
  </si>
  <si>
    <t>629991011</t>
  </si>
  <si>
    <t>Zakrytí vnějších ploch před znečištěním včetně pozdějšího odkrytí výplní otvorů a svislých ploch fólií přilepenou lepící páskou</t>
  </si>
  <si>
    <t>71948911</t>
  </si>
  <si>
    <t>https://podminky.urs.cz/item/CS_URS_2025_02/629991011</t>
  </si>
  <si>
    <t>výplně otvorů</t>
  </si>
  <si>
    <t>211,41</t>
  </si>
  <si>
    <t>69</t>
  </si>
  <si>
    <t>631311125</t>
  </si>
  <si>
    <t>Mazanina z betonu prostého bez zvýšených nároků na prostředí tl. přes 80 do 120 mm tř. C 20/25</t>
  </si>
  <si>
    <t>-1857656042</t>
  </si>
  <si>
    <t>https://podminky.urs.cz/item/CS_URS_2025_02/631311125</t>
  </si>
  <si>
    <t>"§13.3"26,8*0,15</t>
  </si>
  <si>
    <t>70</t>
  </si>
  <si>
    <t>631311135</t>
  </si>
  <si>
    <t>Mazanina z betonu prostého bez zvýšených nároků na prostředí tl. přes 120 do 240 mm tř. C 20/25</t>
  </si>
  <si>
    <t>1196111396</t>
  </si>
  <si>
    <t>https://podminky.urs.cz/item/CS_URS_2025_02/631311135</t>
  </si>
  <si>
    <t>"§26.1" 2,5*1,1*0,15</t>
  </si>
  <si>
    <t>"§26.2" 2,5*1,1*0,15</t>
  </si>
  <si>
    <t>71</t>
  </si>
  <si>
    <t>631319013</t>
  </si>
  <si>
    <t>Příplatek k cenám mazanin za úpravu povrchu mazaniny přehlazením, mazanina tl. přes 120 do 240 mm</t>
  </si>
  <si>
    <t>-1620951738</t>
  </si>
  <si>
    <t>https://podminky.urs.cz/item/CS_URS_2025_02/631319013</t>
  </si>
  <si>
    <t>72</t>
  </si>
  <si>
    <t>631319023R</t>
  </si>
  <si>
    <t>Příplatek k cenám mazanin za úpravu povrchu - česaný beton</t>
  </si>
  <si>
    <t>1543621229</t>
  </si>
  <si>
    <t>73</t>
  </si>
  <si>
    <t>631319175</t>
  </si>
  <si>
    <t>Příplatek k cenám mazanin za stržení povrchu spodní vrstvy mazaniny latí před vložením výztuže nebo pletiva pro tl. obou vrstev mazaniny přes 120 do 240 mm</t>
  </si>
  <si>
    <t>-1828082744</t>
  </si>
  <si>
    <t>https://podminky.urs.cz/item/CS_URS_2025_02/631319175</t>
  </si>
  <si>
    <t>74</t>
  </si>
  <si>
    <t>631319197</t>
  </si>
  <si>
    <t>Příplatek k cenám mazanin za malou plochu do 5 m2 jednotlivě, mazanina tl. přes 120 do 240 mm</t>
  </si>
  <si>
    <t>-2146013615</t>
  </si>
  <si>
    <t>https://podminky.urs.cz/item/CS_URS_2025_02/631319197</t>
  </si>
  <si>
    <t>75</t>
  </si>
  <si>
    <t>631351101</t>
  </si>
  <si>
    <t>Bednění v podlahách rýh a hran zřízení</t>
  </si>
  <si>
    <t>513962025</t>
  </si>
  <si>
    <t>https://podminky.urs.cz/item/CS_URS_2025_02/631351101</t>
  </si>
  <si>
    <t>"§26.1" (2,5+1,1*2)*0,15</t>
  </si>
  <si>
    <t>"§26.2" (2,5+1,1*2)*0,15</t>
  </si>
  <si>
    <t>76</t>
  </si>
  <si>
    <t>631351102</t>
  </si>
  <si>
    <t>Bednění v podlahách rýh a hran odstranění</t>
  </si>
  <si>
    <t>1262428681</t>
  </si>
  <si>
    <t>https://podminky.urs.cz/item/CS_URS_2025_02/631351102</t>
  </si>
  <si>
    <t>77</t>
  </si>
  <si>
    <t>631362021</t>
  </si>
  <si>
    <t>Výztuž mazanin ze svařovaných sítí z drátů typu KARI</t>
  </si>
  <si>
    <t>221446825</t>
  </si>
  <si>
    <t>https://podminky.urs.cz/item/CS_URS_2025_02/631362021</t>
  </si>
  <si>
    <t>kari síť 150/150/6 - 3,1 kg/m2</t>
  </si>
  <si>
    <t>"§13.3"26,8*3,1*1,3*0,001</t>
  </si>
  <si>
    <t>78</t>
  </si>
  <si>
    <t>94605755</t>
  </si>
  <si>
    <t>kari síť 150/150/6 - 3,03 kg/m2</t>
  </si>
  <si>
    <t>"§26.1" 2,5*1,1*3,03*1,3*0,001</t>
  </si>
  <si>
    <t>"§26.2" 2,5*1,1*3,03*1,3*0,001</t>
  </si>
  <si>
    <t>79</t>
  </si>
  <si>
    <t>642942611</t>
  </si>
  <si>
    <t>Osazování zárubní nebo rámů kovových dveřních lisovaných nebo z úhelníků bez dveřních křídel na montážní pěnu, plochy otvoru do 2,5 m2</t>
  </si>
  <si>
    <t>1914135429</t>
  </si>
  <si>
    <t>https://podminky.urs.cz/item/CS_URS_2025_02/642942611</t>
  </si>
  <si>
    <t>D.1.1.C.3.6 Ostatní výrobky</t>
  </si>
  <si>
    <t>"S05" 1</t>
  </si>
  <si>
    <t>80</t>
  </si>
  <si>
    <t>55331482R</t>
  </si>
  <si>
    <t xml:space="preserve">zárubeň jednokřídlá ocelová  800/1200 včetně povrchové úpravy</t>
  </si>
  <si>
    <t>128770486</t>
  </si>
  <si>
    <t>81</t>
  </si>
  <si>
    <t>642942831</t>
  </si>
  <si>
    <t>Osazování zárubní nebo rámů kovových dveřních lisovaných nebo z úhelníků bez dveřních křídel na montážní pěnu, plochy otvoru přes 4,5 do 10 m2</t>
  </si>
  <si>
    <t>-1712567162</t>
  </si>
  <si>
    <t>https://podminky.urs.cz/item/CS_URS_2025_02/642942831</t>
  </si>
  <si>
    <t>D.1.1.1 Technická zpráva</t>
  </si>
  <si>
    <t>D.1.1.C.3.2 Tabulka exteriérových dveří</t>
  </si>
  <si>
    <t>"De01" 3</t>
  </si>
  <si>
    <t>82</t>
  </si>
  <si>
    <t>55331736R</t>
  </si>
  <si>
    <t>ocelový rám z L profilů 60x60x5 pro vrata, 2550x2400 mm, včetně povrchové úpravy</t>
  </si>
  <si>
    <t>326232520</t>
  </si>
  <si>
    <t>Ostatní konstrukce a práce, bourání</t>
  </si>
  <si>
    <t>83</t>
  </si>
  <si>
    <t>916331112</t>
  </si>
  <si>
    <t>Osazení zahradního obrubníku betonového s ložem tl. od 50 do 100 mm z betonu prostého tř. C 12/15 s boční opěrou z betonu prostého tř. C 12/15</t>
  </si>
  <si>
    <t>45431561</t>
  </si>
  <si>
    <t>https://podminky.urs.cz/item/CS_URS_2025_02/916331112</t>
  </si>
  <si>
    <t>84</t>
  </si>
  <si>
    <t>59217001</t>
  </si>
  <si>
    <t>obrubník zahradní betonový 1000x50x250mm</t>
  </si>
  <si>
    <t>724098673</t>
  </si>
  <si>
    <t>37,5*1,1 'Přepočtené koeficientem množství</t>
  </si>
  <si>
    <t>85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</si>
  <si>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</si>
  <si>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</si>
  <si>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495416569</t>
  </si>
  <si>
    <t>https://podminky.urs.cz/item/CS_URS_2025_02/919732221</t>
  </si>
  <si>
    <t>86</t>
  </si>
  <si>
    <t>919735112</t>
  </si>
  <si>
    <t>Řezání stávajícího živičného krytu nebo podkladu hloubky přes 50 do 100 mm</t>
  </si>
  <si>
    <t>1245115404</t>
  </si>
  <si>
    <t>https://podminky.urs.cz/item/CS_URS_2025_02/919735112</t>
  </si>
  <si>
    <t>"§13.2" 29</t>
  </si>
  <si>
    <t>87</t>
  </si>
  <si>
    <t>941111112</t>
  </si>
  <si>
    <t>Lešení řadové trubkové lehké pracovní s podlahami s provozním zatížením tř. 3 do 200 kg/m2 šířky tř. W06 od 0,6 do 0,9 m výšky přes 10 do 25 m montáž</t>
  </si>
  <si>
    <t>-119404823</t>
  </si>
  <si>
    <t>https://podminky.urs.cz/item/CS_URS_2025_02/941111112</t>
  </si>
  <si>
    <t>88</t>
  </si>
  <si>
    <t>941111212</t>
  </si>
  <si>
    <t>Lešení řadové trubkové lehké pracovní s podlahami s provozním zatížením tř. 3 do 200 kg/m2 šířky tř. W06 od 0,6 do 0,9 m výšky přes 10 do 25 m příplatek k ceně za každý den použití</t>
  </si>
  <si>
    <t>-248175710</t>
  </si>
  <si>
    <t>https://podminky.urs.cz/item/CS_URS_2025_02/941111212</t>
  </si>
  <si>
    <t>1200*120</t>
  </si>
  <si>
    <t>89</t>
  </si>
  <si>
    <t>941111322</t>
  </si>
  <si>
    <t>Odborná prohlídka lešení řadového trubkového lehkého pracovního s podlahami s provozním zatížením tř. 3 do 200 kg/m2 šířky tř. W06 až W12 od 0,6 m do 1,5 m výšky do 25 m, celkové plochy přes 500 do 2 000 m2 zakrytého sítí</t>
  </si>
  <si>
    <t>-1401885129</t>
  </si>
  <si>
    <t>https://podminky.urs.cz/item/CS_URS_2025_02/941111322</t>
  </si>
  <si>
    <t>90</t>
  </si>
  <si>
    <t>941111812</t>
  </si>
  <si>
    <t>Lešení řadové trubkové lehké pracovní s podlahami s provozním zatížením tř. 3 do 200 kg/m2 šířky tř. W06 od 0,6 do 0,9 m výšky přes 10 do 25 m demontáž</t>
  </si>
  <si>
    <t>-70049522</t>
  </si>
  <si>
    <t>https://podminky.urs.cz/item/CS_URS_2025_02/941111812</t>
  </si>
  <si>
    <t>91</t>
  </si>
  <si>
    <t>944511111</t>
  </si>
  <si>
    <t>Síť ochranná zavěšená na konstrukci lešení z textilie z umělých vláken montáž</t>
  </si>
  <si>
    <t>66576582</t>
  </si>
  <si>
    <t>https://podminky.urs.cz/item/CS_URS_2025_02/944511111</t>
  </si>
  <si>
    <t>92</t>
  </si>
  <si>
    <t>944511211</t>
  </si>
  <si>
    <t>Síť ochranná zavěšená na konstrukci lešení z textilie z umělých vláken příplatek k ceně za každý den použití</t>
  </si>
  <si>
    <t>-731654405</t>
  </si>
  <si>
    <t>https://podminky.urs.cz/item/CS_URS_2025_02/944511211</t>
  </si>
  <si>
    <t>93</t>
  </si>
  <si>
    <t>944511811</t>
  </si>
  <si>
    <t>Síť ochranná zavěšená na konstrukci lešení z textilie z umělých vláken demontáž</t>
  </si>
  <si>
    <t>1346605010</t>
  </si>
  <si>
    <t>https://podminky.urs.cz/item/CS_URS_2025_02/944511811</t>
  </si>
  <si>
    <t>94</t>
  </si>
  <si>
    <t>946111116</t>
  </si>
  <si>
    <t>Věže pojízdné trubkové nebo dílcové s maximálním zatížením podlahy do 200 kg/m2 šířky od 0,6 do 0,9 m, délky do 3,2 m výšky přes 5,5 m do 6,6 m montáž</t>
  </si>
  <si>
    <t>80890252</t>
  </si>
  <si>
    <t>https://podminky.urs.cz/item/CS_URS_2025_02/946111116</t>
  </si>
  <si>
    <t>95</t>
  </si>
  <si>
    <t>946111216</t>
  </si>
  <si>
    <t>Věže pojízdné trubkové nebo dílcové s maximálním zatížením podlahy do 200 kg/m2 šířky od 0,6 do 0,9 m, délky do 3,2 m výšky přes 5,5 m do 6,6 m příplatek k ceně za každý den použití</t>
  </si>
  <si>
    <t>-1750548571</t>
  </si>
  <si>
    <t>https://podminky.urs.cz/item/CS_URS_2025_02/946111216</t>
  </si>
  <si>
    <t>96</t>
  </si>
  <si>
    <t>946111816</t>
  </si>
  <si>
    <t>Věže pojízdné trubkové nebo dílcové s maximálním zatížením podlahy do 200 kg/m2 šířky od 0,6 do 0,9 m, délky do 3,2 m výšky přes 5,5 m do 6,6 m demontáž</t>
  </si>
  <si>
    <t>1769732837</t>
  </si>
  <si>
    <t>https://podminky.urs.cz/item/CS_URS_2025_02/946111816</t>
  </si>
  <si>
    <t>97</t>
  </si>
  <si>
    <t>953271121R</t>
  </si>
  <si>
    <t>Nadstřešní základ 250x250x600 mm</t>
  </si>
  <si>
    <t>-1061586340</t>
  </si>
  <si>
    <t>98</t>
  </si>
  <si>
    <t>953993325R</t>
  </si>
  <si>
    <t>Demontáž bezpečnostní, orientační nebo informační tabulky plastové nebo smaltované přivrtáním na beton nebo železobeton</t>
  </si>
  <si>
    <t>-561236526</t>
  </si>
  <si>
    <t>"§06" 2</t>
  </si>
  <si>
    <t>99</t>
  </si>
  <si>
    <t>953993327</t>
  </si>
  <si>
    <t>Osazení bezpečnostní, orientační nebo informační tabulky plastové nebo smaltované přivrtáním na beton nebo železobeton</t>
  </si>
  <si>
    <t>-1583098169</t>
  </si>
  <si>
    <t>https://podminky.urs.cz/item/CS_URS_2025_02/953993327</t>
  </si>
  <si>
    <t>100</t>
  </si>
  <si>
    <t>962081141</t>
  </si>
  <si>
    <t>Bourání příček nebo přizdívek ze skleněných tvárnic, tl. přes 100 do 150 mm</t>
  </si>
  <si>
    <t>-396833298</t>
  </si>
  <si>
    <t>https://podminky.urs.cz/item/CS_URS_2025_02/962081141</t>
  </si>
  <si>
    <t>D.1.1 Technická zpráva</t>
  </si>
  <si>
    <t>"O01" 1,4*4,35*10</t>
  </si>
  <si>
    <t>"O03" 2,18*1,02*1</t>
  </si>
  <si>
    <t>"O04" 1,1*1,58</t>
  </si>
  <si>
    <t>D.1.1.B.7 Půdorys 2.NP - nový stav</t>
  </si>
  <si>
    <t>"O02" 1,5*2,5*10</t>
  </si>
  <si>
    <t>101</t>
  </si>
  <si>
    <t>965042141</t>
  </si>
  <si>
    <t>Bourání mazanin betonových nebo z litého asfaltu tl. do 100 mm, plochy přes 4 m2</t>
  </si>
  <si>
    <t>1083827608</t>
  </si>
  <si>
    <t>https://podminky.urs.cz/item/CS_URS_2025_02/965042141</t>
  </si>
  <si>
    <t xml:space="preserve">"Skladba R.1.1."  166,6*0,1</t>
  </si>
  <si>
    <t>"Skladba R.1.2" 116,2*0,1</t>
  </si>
  <si>
    <t>"Skladba R.1.3" (16,2+103,14)*0,1</t>
  </si>
  <si>
    <t>102</t>
  </si>
  <si>
    <t>965042231</t>
  </si>
  <si>
    <t>Bourání mazanin betonových nebo z litého asfaltu tl. přes 100 mm, plochy do 4 m2</t>
  </si>
  <si>
    <t>-836929357</t>
  </si>
  <si>
    <t>https://podminky.urs.cz/item/CS_URS_2025_02/965042231</t>
  </si>
  <si>
    <t>"§26.1" 2,5*1,25*0,25</t>
  </si>
  <si>
    <t>"§26.2" 3,17*1,25*0,25</t>
  </si>
  <si>
    <t>103</t>
  </si>
  <si>
    <t>965082923</t>
  </si>
  <si>
    <t>Odstranění násypu pod podlahami nebo ochranného násypu na střechách tl. do 100 mm, plochy přes 2 m2</t>
  </si>
  <si>
    <t>1549638010</t>
  </si>
  <si>
    <t>https://podminky.urs.cz/item/CS_URS_2025_02/965082923</t>
  </si>
  <si>
    <t>"Skladba R.1.4" 608*0,01</t>
  </si>
  <si>
    <t>104</t>
  </si>
  <si>
    <t>965082941</t>
  </si>
  <si>
    <t>Odstranění násypu pod podlahami nebo ochranného násypu na střechách tl. přes 200 mm jakékoliv plochy</t>
  </si>
  <si>
    <t>-206633224</t>
  </si>
  <si>
    <t>https://podminky.urs.cz/item/CS_URS_2025_02/965082941</t>
  </si>
  <si>
    <t xml:space="preserve">"Skladba R.1.1."  166,6*0,33</t>
  </si>
  <si>
    <t>"Skladba R.1.2" 116,2*0,33</t>
  </si>
  <si>
    <t>"Skladba R.1.3" (16,2+103,14)*0,33</t>
  </si>
  <si>
    <t>105</t>
  </si>
  <si>
    <t>966071711</t>
  </si>
  <si>
    <t>Bourání plotových sloupků a vzpěr ocelových trubkových nebo profilovaných výšky do 2,50 m zabetonovaných</t>
  </si>
  <si>
    <t>-979049875</t>
  </si>
  <si>
    <t>https://podminky.urs.cz/item/CS_URS_2025_02/966071711</t>
  </si>
  <si>
    <t>106</t>
  </si>
  <si>
    <t>966071822</t>
  </si>
  <si>
    <t>Rozebrání oplocení z pletiva drátěného se čtvercovými oky, výšky přes 1,6 do 2,0 m</t>
  </si>
  <si>
    <t>134764224</t>
  </si>
  <si>
    <t>https://podminky.urs.cz/item/CS_URS_2025_02/966071822</t>
  </si>
  <si>
    <t>"§04" 4</t>
  </si>
  <si>
    <t>107</t>
  </si>
  <si>
    <t>972054241R</t>
  </si>
  <si>
    <t>Vybourání otvorů ve stropech železobetonových (podhledem a stávající střešní konstrukcí)</t>
  </si>
  <si>
    <t>550723561</t>
  </si>
  <si>
    <t>"§31" 12</t>
  </si>
  <si>
    <t>108</t>
  </si>
  <si>
    <t>973031326</t>
  </si>
  <si>
    <t>Vysekání výklenků nebo kapes ve zdivu z cihel na maltu vápennou nebo vápenocementovou kapes, plochy do 0,10 m2, hl. do 450 mm</t>
  </si>
  <si>
    <t>-131797990</t>
  </si>
  <si>
    <t>https://podminky.urs.cz/item/CS_URS_2025_02/973031326</t>
  </si>
  <si>
    <t>109</t>
  </si>
  <si>
    <t>974032132</t>
  </si>
  <si>
    <t>Vysekání rýh ve stěnách nebo příčkách z dutých cihel, tvárnic, desek z dutých cihel nebo tvárnic do hl. 50 mm a šířky do 70 mm</t>
  </si>
  <si>
    <t>-1006757123</t>
  </si>
  <si>
    <t>https://podminky.urs.cz/item/CS_URS_2025_02/974032132</t>
  </si>
  <si>
    <t>"vzt kondenzát" 2,4+0,5</t>
  </si>
  <si>
    <t>110</t>
  </si>
  <si>
    <t>977151113</t>
  </si>
  <si>
    <t>Jádrové vrty diamantovými korunkami do stavebních materiálů (železobetonu, betonu, cihel, obkladů, dlažeb, kamene) průměru přes 40 do 50 mm</t>
  </si>
  <si>
    <t>-19391591</t>
  </si>
  <si>
    <t>https://podminky.urs.cz/item/CS_URS_2025_02/977151113</t>
  </si>
  <si>
    <t>"§34" 0,15</t>
  </si>
  <si>
    <t>"§34.1" 0,15</t>
  </si>
  <si>
    <t>111</t>
  </si>
  <si>
    <t>977151127</t>
  </si>
  <si>
    <t>Jádrové vrty diamantovými korunkami do stavebních materiálů (železobetonu, betonu, cihel, obkladů, dlažeb, kamene) průměru přes 225 do 250 mm</t>
  </si>
  <si>
    <t>-1706788275</t>
  </si>
  <si>
    <t>https://podminky.urs.cz/item/CS_URS_2025_02/977151127</t>
  </si>
  <si>
    <t>"§30" 2*0,25</t>
  </si>
  <si>
    <t>112</t>
  </si>
  <si>
    <t>977151128</t>
  </si>
  <si>
    <t>Jádrové vrty diamantovými korunkami do stavebních materiálů (železobetonu, betonu, cihel, obkladů, dlažeb, kamene) průměru přes 250 do 300 mm</t>
  </si>
  <si>
    <t>-2012323721</t>
  </si>
  <si>
    <t>https://podminky.urs.cz/item/CS_URS_2025_02/977151128</t>
  </si>
  <si>
    <t>"§29" 0,15</t>
  </si>
  <si>
    <t>113</t>
  </si>
  <si>
    <t>993111111</t>
  </si>
  <si>
    <t>Dovoz a odvoz lešení včetně naložení a složení řadového, na vzdálenost do 10 km</t>
  </si>
  <si>
    <t>1879878925</t>
  </si>
  <si>
    <t>https://podminky.urs.cz/item/CS_URS_2025_02/993111111</t>
  </si>
  <si>
    <t>114</t>
  </si>
  <si>
    <t>993111119</t>
  </si>
  <si>
    <t>Dovoz a odvoz lešení včetně naložení a složení řadového, na vzdálenost Příplatek k ceně za každých dalších i započatých 10 km přes 10 km</t>
  </si>
  <si>
    <t>1993229883</t>
  </si>
  <si>
    <t>https://podminky.urs.cz/item/CS_URS_2025_02/993111119</t>
  </si>
  <si>
    <t>115</t>
  </si>
  <si>
    <t>998761111R</t>
  </si>
  <si>
    <t>Demontáž stávající betonové plastiky včetně uskladnění v prostorách školy</t>
  </si>
  <si>
    <t>549242103</t>
  </si>
  <si>
    <t>"§02" 1</t>
  </si>
  <si>
    <t>997</t>
  </si>
  <si>
    <t>Doprava suti a vybouraných hmot</t>
  </si>
  <si>
    <t>116</t>
  </si>
  <si>
    <t>997013113</t>
  </si>
  <si>
    <t>Vnitrostaveništní doprava suti a vybouraných hmot vodorovně do 50 m s naložením základní pro budovy a haly výšky přes 9 do 12 m</t>
  </si>
  <si>
    <t>999301766</t>
  </si>
  <si>
    <t>https://podminky.urs.cz/item/CS_URS_2025_02/997013113</t>
  </si>
  <si>
    <t>117</t>
  </si>
  <si>
    <t>997013509</t>
  </si>
  <si>
    <t>Odvoz suti a vybouraných hmot na skládku nebo meziskládku se složením, na vzdálenost Příplatek k ceně za každý další započatý 1 km přes 1 km</t>
  </si>
  <si>
    <t>1512738162</t>
  </si>
  <si>
    <t>https://podminky.urs.cz/item/CS_URS_2025_02/997013509</t>
  </si>
  <si>
    <t>476,52*20 'Přepočtené koeficientem množství</t>
  </si>
  <si>
    <t>118</t>
  </si>
  <si>
    <t>997013511</t>
  </si>
  <si>
    <t>Odvoz suti a vybouraných hmot z meziskládky na skládku s naložením a se složením, na vzdálenost do 1 km</t>
  </si>
  <si>
    <t>1023495968</t>
  </si>
  <si>
    <t>https://podminky.urs.cz/item/CS_URS_2025_02/997013511</t>
  </si>
  <si>
    <t>119</t>
  </si>
  <si>
    <t>997013631</t>
  </si>
  <si>
    <t>Poplatek za uložení stavebního odpadu na skládce (skládkovné) směsného stavebního a demoličního zatříděného do Katalogu odpadů pod kódem 17 09 04</t>
  </si>
  <si>
    <t>-129078115</t>
  </si>
  <si>
    <t>https://podminky.urs.cz/item/CS_URS_2025_02/997013631</t>
  </si>
  <si>
    <t>120</t>
  </si>
  <si>
    <t>997013645</t>
  </si>
  <si>
    <t>Poplatek za uložení stavebního odpadu na skládce (skládkovné) asfaltového bez obsahu dehtu zatříděného do Katalogu odpadů pod kódem 17 03 02</t>
  </si>
  <si>
    <t>-1521751348</t>
  </si>
  <si>
    <t>https://podminky.urs.cz/item/CS_URS_2025_02/997013645</t>
  </si>
  <si>
    <t>121</t>
  </si>
  <si>
    <t>997013811</t>
  </si>
  <si>
    <t>Poplatek za uložení stavebního odpadu na skládce (skládkovné) dřevěného zatříděného do Katalogu odpadů pod kódem 17 02 01</t>
  </si>
  <si>
    <t>-360099754</t>
  </si>
  <si>
    <t>https://podminky.urs.cz/item/CS_URS_2025_02/997013811</t>
  </si>
  <si>
    <t>122</t>
  </si>
  <si>
    <t>997013814</t>
  </si>
  <si>
    <t>Poplatek za uložení stavebního odpadu na skládce (skládkovné) z izolačních materiálů zatříděného do Katalogu odpadů pod kódem 17 06 04</t>
  </si>
  <si>
    <t>-1766442558</t>
  </si>
  <si>
    <t>https://podminky.urs.cz/item/CS_URS_2025_02/997013814</t>
  </si>
  <si>
    <t>123</t>
  </si>
  <si>
    <t>997013841R</t>
  </si>
  <si>
    <t xml:space="preserve">Zisk zhotovitele za výkup železného a ocelového odpadu </t>
  </si>
  <si>
    <t>-545557998</t>
  </si>
  <si>
    <t xml:space="preserve">"oddíl 767"   -6,646</t>
  </si>
  <si>
    <t>"oddíl 764" -0,931</t>
  </si>
  <si>
    <t>124</t>
  </si>
  <si>
    <t>997013861</t>
  </si>
  <si>
    <t>Poplatek za uložení stavebního odpadu na recyklační skládce (skládkovné) z prostého betonu zatříděného do Katalogu odpadů pod kódem 17 01 01</t>
  </si>
  <si>
    <t>-1184808596</t>
  </si>
  <si>
    <t>https://podminky.urs.cz/item/CS_URS_2025_02/997013861</t>
  </si>
  <si>
    <t>125</t>
  </si>
  <si>
    <t>997013873</t>
  </si>
  <si>
    <t>Poplatek za uložení stavebního odpadu na recyklační skládce (skládkovné) zeminy a kamení zatříděného do Katalogu odpadů pod kódem 17 05 04</t>
  </si>
  <si>
    <t>-513186427</t>
  </si>
  <si>
    <t>https://podminky.urs.cz/item/CS_URS_2025_02/997013873</t>
  </si>
  <si>
    <t>126</t>
  </si>
  <si>
    <t>997013875</t>
  </si>
  <si>
    <t>Poplatek za uložení stavebního odpadu na recyklační skládce (skládkovné) asfaltového bez obsahu dehtu zatříděného do Katalogu odpadů pod kódem 17 03 02</t>
  </si>
  <si>
    <t>-2134616622</t>
  </si>
  <si>
    <t>https://podminky.urs.cz/item/CS_URS_2025_02/997013875</t>
  </si>
  <si>
    <t>998</t>
  </si>
  <si>
    <t>Přesun hmot</t>
  </si>
  <si>
    <t>127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</si>
  <si>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</si>
  <si>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</si>
  <si>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-893076504</t>
  </si>
  <si>
    <t>https://podminky.urs.cz/item/CS_URS_2025_02/998011009</t>
  </si>
  <si>
    <t>PSV</t>
  </si>
  <si>
    <t>Práce a dodávky PSV</t>
  </si>
  <si>
    <t>711</t>
  </si>
  <si>
    <t>Izolace proti vodě, vlhkosti a plynům</t>
  </si>
  <si>
    <t>128</t>
  </si>
  <si>
    <t>711112001</t>
  </si>
  <si>
    <t>Provedení izolace proti zemní vlhkosti natěradly a tmely za studena na ploše svislé S jednonásobným nátěrem penetračním</t>
  </si>
  <si>
    <t>111635270</t>
  </si>
  <si>
    <t>https://podminky.urs.cz/item/CS_URS_2025_02/711112001</t>
  </si>
  <si>
    <t>129</t>
  </si>
  <si>
    <t>11163153</t>
  </si>
  <si>
    <t>emulze asfaltová penetrační</t>
  </si>
  <si>
    <t>litr</t>
  </si>
  <si>
    <t>-439274080</t>
  </si>
  <si>
    <t>138,38*0,3 'Přepočtené koeficientem množství</t>
  </si>
  <si>
    <t>130</t>
  </si>
  <si>
    <t>711142559</t>
  </si>
  <si>
    <t>Provedení izolace proti zemní vlhkosti pásy přitavením NAIP na ploše svislé S</t>
  </si>
  <si>
    <t>-210244645</t>
  </si>
  <si>
    <t>https://podminky.urs.cz/item/CS_URS_2025_02/711142559</t>
  </si>
  <si>
    <t>131</t>
  </si>
  <si>
    <t>62853004</t>
  </si>
  <si>
    <t>pás asfaltový natavitelný modifikovaný SBS s vložkou ze skleněné tkaniny a spalitelnou PE fólií nebo jemnozrnným minerálním posypem na horním povrchu tl 4,0mm</t>
  </si>
  <si>
    <t>-1990317125</t>
  </si>
  <si>
    <t>138,38*1,2 'Přepočtené koeficientem množství</t>
  </si>
  <si>
    <t>132</t>
  </si>
  <si>
    <t>711161221</t>
  </si>
  <si>
    <t>Izolace proti zemní vlhkosti a beztlakové vodě nopovými fóliemi na ploše svislé S vrstva ochranná, odvětrávací a drenážní s nakašírovanou filtrační textilií výška nopu 4,0 mm, tl. fólie do 0,6 mm</t>
  </si>
  <si>
    <t>-399504559</t>
  </si>
  <si>
    <t>https://podminky.urs.cz/item/CS_URS_2025_02/711161221</t>
  </si>
  <si>
    <t>133</t>
  </si>
  <si>
    <t>998711202</t>
  </si>
  <si>
    <t>Přesun hmot pro izolace proti vodě, vlhkosti a plynům stanovený procentní sazbou (%) z ceny vodorovná dopravní vzdálenost do 50 m základní v objektech výšky přes 6 do 12 m</t>
  </si>
  <si>
    <t>%</t>
  </si>
  <si>
    <t>-1107052860</t>
  </si>
  <si>
    <t>https://podminky.urs.cz/item/CS_URS_2025_02/998711202</t>
  </si>
  <si>
    <t>712</t>
  </si>
  <si>
    <t>Povlakové krytiny</t>
  </si>
  <si>
    <t>134</t>
  </si>
  <si>
    <t>712311101</t>
  </si>
  <si>
    <t>Provedení povlakové krytiny střech plochých do 10° natěradly a tmely za studena nátěrem lakem penetračním nebo asfaltovým</t>
  </si>
  <si>
    <t>-1254129428</t>
  </si>
  <si>
    <t>https://podminky.urs.cz/item/CS_URS_2025_02/712311101</t>
  </si>
  <si>
    <t xml:space="preserve">"Skladba R.1.1."  166,6</t>
  </si>
  <si>
    <t>"Skladba R.1.2" 135,15</t>
  </si>
  <si>
    <t>"Skladba R.1.3" 140,05</t>
  </si>
  <si>
    <t>"Skladba R.1.4" 608</t>
  </si>
  <si>
    <t>135</t>
  </si>
  <si>
    <t>1364077200</t>
  </si>
  <si>
    <t>"Skladba R.1.4" 608*0,3</t>
  </si>
  <si>
    <t>136</t>
  </si>
  <si>
    <t>11163150</t>
  </si>
  <si>
    <t>lak penetrační asfaltový</t>
  </si>
  <si>
    <t>-2030493420</t>
  </si>
  <si>
    <t>441,8*0,00035 'Přepočtené koeficientem množství</t>
  </si>
  <si>
    <t>137</t>
  </si>
  <si>
    <t>712331111</t>
  </si>
  <si>
    <t>Provedení povlakové krytiny střech plochých do 10° pásy na sucho podkladní samolepící asfaltový pás</t>
  </si>
  <si>
    <t>-1631251584</t>
  </si>
  <si>
    <t>https://podminky.urs.cz/item/CS_URS_2025_02/712331111</t>
  </si>
  <si>
    <t>138</t>
  </si>
  <si>
    <t>62853001</t>
  </si>
  <si>
    <t>pás asfaltový samolepicí modifikovaný SBS s vložkou ze skleněné tkaniny se spalitelnou fólií nebo jemnozrnným minerálním posypem nebo textilií na horním povrchu tl 4,0mm</t>
  </si>
  <si>
    <t>282328336</t>
  </si>
  <si>
    <t>608*1,1655 'Přepočtené koeficientem množství</t>
  </si>
  <si>
    <t>139</t>
  </si>
  <si>
    <t>62856002</t>
  </si>
  <si>
    <t>pás asfaltový samolepicí modifikovaný SBS s vložkou z hliníkové fólie s textilií se spalitelnou fólií nebo jemnozrnným minerálním posypem nebo textilií na horním povrchu tl 3,0mm</t>
  </si>
  <si>
    <t>-652077434</t>
  </si>
  <si>
    <t>441,8*1,165 'Přepočtené koeficientem množství</t>
  </si>
  <si>
    <t>140</t>
  </si>
  <si>
    <t>712340832</t>
  </si>
  <si>
    <t>Odstranění povlakové krytiny střech plochých do 10° z přitavených pásů NAIP v plné ploše dvouvrstvé</t>
  </si>
  <si>
    <t>-853608591</t>
  </si>
  <si>
    <t>https://podminky.urs.cz/item/CS_URS_2025_02/712340832</t>
  </si>
  <si>
    <t>141</t>
  </si>
  <si>
    <t>712340833</t>
  </si>
  <si>
    <t>Odstranění povlakové krytiny střech plochých do 10° z přitavených pásů NAIP v plné ploše třívrstvé</t>
  </si>
  <si>
    <t>-407105790</t>
  </si>
  <si>
    <t>https://podminky.urs.cz/item/CS_URS_2025_02/712340833</t>
  </si>
  <si>
    <t>142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</si>
  <si>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</si>
  <si>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</si>
  <si>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-172324999</t>
  </si>
  <si>
    <t>https://podminky.urs.cz/item/CS_URS_2025_02/712341715</t>
  </si>
  <si>
    <t>"§30" 2</t>
  </si>
  <si>
    <t>143</t>
  </si>
  <si>
    <t>62851043R</t>
  </si>
  <si>
    <t>prostup parozábranou s integrovanou manžetou z modifikovaného asfaltového pásu DN 150</t>
  </si>
  <si>
    <t>1824622013</t>
  </si>
  <si>
    <t>144</t>
  </si>
  <si>
    <t>712361701</t>
  </si>
  <si>
    <t>Provedení povlakové krytiny střech plochých do 10° fólií položenou volně s přilepením spojů</t>
  </si>
  <si>
    <t>1196896879</t>
  </si>
  <si>
    <t>https://podminky.urs.cz/item/CS_URS_2025_02/712361701</t>
  </si>
  <si>
    <t>145</t>
  </si>
  <si>
    <t>28343016</t>
  </si>
  <si>
    <t>fólie hydroizolační střešní mPVC určená ke stabilizaci přitížením a do vegetačních střech tl 2,0mm</t>
  </si>
  <si>
    <t>-1479543530</t>
  </si>
  <si>
    <t>441,8*1,1655 'Přepočtené koeficientem množství</t>
  </si>
  <si>
    <t>146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</si>
  <si>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</si>
  <si>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</si>
  <si>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506890391</t>
  </si>
  <si>
    <t>https://podminky.urs.cz/item/CS_URS_2025_02/712363115</t>
  </si>
  <si>
    <t>"S01-U1" 24</t>
  </si>
  <si>
    <t>147</t>
  </si>
  <si>
    <t>28342011</t>
  </si>
  <si>
    <t>manžeta těsnící pro prostupy hydroizolací z PVC uzavřená kruhová vnitřní průměr 40-70</t>
  </si>
  <si>
    <t>-938540399</t>
  </si>
  <si>
    <t>148</t>
  </si>
  <si>
    <t>28342015</t>
  </si>
  <si>
    <t>manžeta těsnící pro prostupy hydroizolací z PVC uzavřená kruhová vnitřní průměr 200</t>
  </si>
  <si>
    <t>1835498681</t>
  </si>
  <si>
    <t>149</t>
  </si>
  <si>
    <t>712363352</t>
  </si>
  <si>
    <t>Povlakové krytiny střech plochých do 10° z tvarovaných poplastovaných lišt pro mPVC vnitřní koutová lišta rš 100 mm</t>
  </si>
  <si>
    <t>-2087101133</t>
  </si>
  <si>
    <t>https://podminky.urs.cz/item/CS_URS_2025_02/712363352</t>
  </si>
  <si>
    <t>D.1.1.C.3.3 Klempířské výrobky</t>
  </si>
  <si>
    <t>"K10" 0,93+0,951+1,4+2,248+2,28+2,76+2,86+4,68+5,98+8,18+8,58+15,68+19,74+28,34+5,47+6,054+6,244</t>
  </si>
  <si>
    <t>150</t>
  </si>
  <si>
    <t>712363356R</t>
  </si>
  <si>
    <t>Povlakové krytiny střech plochých do 10° z tvarovaných poplastovaných lišt pro mPVC okapnice rš 210 mm</t>
  </si>
  <si>
    <t>2019740763</t>
  </si>
  <si>
    <t>"K32" 15,68</t>
  </si>
  <si>
    <t>"K33" 28,4</t>
  </si>
  <si>
    <t>"K34" 16,63</t>
  </si>
  <si>
    <t>"K35" 2,88</t>
  </si>
  <si>
    <t>151</t>
  </si>
  <si>
    <t>712391171</t>
  </si>
  <si>
    <t>Provedení povlakové krytiny střech plochých do 10° -ostatní práce provedení vrstvy textilní podkladní</t>
  </si>
  <si>
    <t>-362279281</t>
  </si>
  <si>
    <t>https://podminky.urs.cz/item/CS_URS_2025_02/712391171</t>
  </si>
  <si>
    <t>152</t>
  </si>
  <si>
    <t>69311068</t>
  </si>
  <si>
    <t>geotextilie netkaná separační, ochranná, filtrační, drenážní PP 300g/m2</t>
  </si>
  <si>
    <t>1449300075</t>
  </si>
  <si>
    <t>441,8*1,05 'Přepočtené koeficientem množství</t>
  </si>
  <si>
    <t>153</t>
  </si>
  <si>
    <t>712391172</t>
  </si>
  <si>
    <t>Provedení povlakové krytiny střech plochých do 10° -ostatní práce provedení vrstvy textilní ochranné</t>
  </si>
  <si>
    <t>1296302094</t>
  </si>
  <si>
    <t>https://podminky.urs.cz/item/CS_URS_2025_02/712391172</t>
  </si>
  <si>
    <t>"Skladba R.1.2" 116,2</t>
  </si>
  <si>
    <t>"Skladba R.1.3" 16,2+103,14</t>
  </si>
  <si>
    <t>154</t>
  </si>
  <si>
    <t>69311082</t>
  </si>
  <si>
    <t>geotextilie netkaná separační, ochranná, filtrační, drenážní PP 500g/m2</t>
  </si>
  <si>
    <t>1100763304</t>
  </si>
  <si>
    <t>402,14*1,155 'Přepočtené koeficientem množství</t>
  </si>
  <si>
    <t>155</t>
  </si>
  <si>
    <t>712391382</t>
  </si>
  <si>
    <t>Provedení povlakové krytiny střech plochých do 10° -ostatní práce dokončení izolace násypem z hrubého kameniva frakce 16 - 22, tl. 50 mm</t>
  </si>
  <si>
    <t>627787036</t>
  </si>
  <si>
    <t>https://podminky.urs.cz/item/CS_URS_2025_02/712391382</t>
  </si>
  <si>
    <t>156</t>
  </si>
  <si>
    <t>712391482</t>
  </si>
  <si>
    <t>Provedení povlakové krytiny střech plochých do 10° -ostatní práce dokončení izolace násypem z hrubého kameniva Příplatek k ceně za každých dalších 10 mm</t>
  </si>
  <si>
    <t>1052633261</t>
  </si>
  <si>
    <t>https://podminky.urs.cz/item/CS_URS_2025_02/712391482</t>
  </si>
  <si>
    <t>157</t>
  </si>
  <si>
    <t>58337403</t>
  </si>
  <si>
    <t>kamenivo dekorační (kačírek) frakce 16/32</t>
  </si>
  <si>
    <t>97383910</t>
  </si>
  <si>
    <t xml:space="preserve">"Skladba R.1.1."  166,6*0,06</t>
  </si>
  <si>
    <t>"Skladba R.1.2" 116,2*0,06</t>
  </si>
  <si>
    <t>"Skladba R.1.3" (16,2+103,14)*0,06</t>
  </si>
  <si>
    <t>24,128*1,4 'Přepočtené koeficientem množství</t>
  </si>
  <si>
    <t>158</t>
  </si>
  <si>
    <t>712392184</t>
  </si>
  <si>
    <t>Povlakové krytiny střech plochých s vakuově kotvenou izolací ostatní opracování kolem střešního vtoku</t>
  </si>
  <si>
    <t>813886073</t>
  </si>
  <si>
    <t>https://podminky.urs.cz/item/CS_URS_2025_02/712392184</t>
  </si>
  <si>
    <t>159</t>
  </si>
  <si>
    <t>712771255</t>
  </si>
  <si>
    <t>Provedení drenážní vrstvy vegetační střechy odvodnění osazením kontrolní šachty na střešní vpusť</t>
  </si>
  <si>
    <t>753770017</t>
  </si>
  <si>
    <t>https://podminky.urs.cz/item/CS_URS_2025_02/712771255</t>
  </si>
  <si>
    <t>160</t>
  </si>
  <si>
    <t>69334330</t>
  </si>
  <si>
    <t>šachta kontrolní odvodnění vegetačních střech PA 400x400mm v 130mm</t>
  </si>
  <si>
    <t>1363127854</t>
  </si>
  <si>
    <t>161</t>
  </si>
  <si>
    <t>712771611</t>
  </si>
  <si>
    <t>Provedení ochranných pásů vegetační střechy osazení ochranné kačírkové lišty přitížením konstrukcí</t>
  </si>
  <si>
    <t>2030711169</t>
  </si>
  <si>
    <t>https://podminky.urs.cz/item/CS_URS_2025_02/712771611</t>
  </si>
  <si>
    <t>"K36" 2,86+15,6+16,63+28,34</t>
  </si>
  <si>
    <t>162</t>
  </si>
  <si>
    <t>69334040</t>
  </si>
  <si>
    <t>lišta kačírková Al výška 130-150mm</t>
  </si>
  <si>
    <t>-1885940818</t>
  </si>
  <si>
    <t>63,43*1,05 'Přepočtené koeficientem množství</t>
  </si>
  <si>
    <t>163</t>
  </si>
  <si>
    <t>712811101</t>
  </si>
  <si>
    <t>Provedení povlakové krytiny střech samostatným vytažením izolačního povlaku za studena na konstrukce převyšující úroveň střechy, nátěrem penetračním</t>
  </si>
  <si>
    <t>-1335305946</t>
  </si>
  <si>
    <t>https://podminky.urs.cz/item/CS_URS_2025_02/712811101</t>
  </si>
  <si>
    <t>D.1.1.C.2.2 Detaily soklu, okna a ploché střechy</t>
  </si>
  <si>
    <t>"K24" 2,49*0,9</t>
  </si>
  <si>
    <t>"K25" (2+7,58)*0,9</t>
  </si>
  <si>
    <t>"K23" (1,905+3,72+3,75+4,67+6,32+6,83+9,3+6,37*2)*0,9</t>
  </si>
  <si>
    <t>"napojení na stěnu" 87,2*1</t>
  </si>
  <si>
    <t>164</t>
  </si>
  <si>
    <t>-1128242582</t>
  </si>
  <si>
    <t>142,375*0,00035 'Přepočtené koeficientem množství</t>
  </si>
  <si>
    <t>165</t>
  </si>
  <si>
    <t>712831101</t>
  </si>
  <si>
    <t>Provedení povlakové krytiny střech samostatným vytažením izolačního povlaku pásy na sucho na konstrukce převyšující úroveň střechy, AIP, NAIP nebo tkaninou</t>
  </si>
  <si>
    <t>315104841</t>
  </si>
  <si>
    <t>https://podminky.urs.cz/item/CS_URS_2025_02/712831101</t>
  </si>
  <si>
    <t>166</t>
  </si>
  <si>
    <t>69311081</t>
  </si>
  <si>
    <t>geotextilie netkaná separační, ochranná, filtrační, drenážní PES 300g/m2</t>
  </si>
  <si>
    <t>-328813478</t>
  </si>
  <si>
    <t>142,375*1,2 'Přepočtené koeficientem množství</t>
  </si>
  <si>
    <t>167</t>
  </si>
  <si>
    <t>712841559</t>
  </si>
  <si>
    <t>Provedení povlakové krytiny střech samostatným vytažením izolačního povlaku pásy přitavením na konstrukce převyšující úroveň střechy, NAIP</t>
  </si>
  <si>
    <t>-1174832241</t>
  </si>
  <si>
    <t>https://podminky.urs.cz/item/CS_URS_2025_02/712841559</t>
  </si>
  <si>
    <t>168</t>
  </si>
  <si>
    <t>924072364</t>
  </si>
  <si>
    <t>169</t>
  </si>
  <si>
    <t>712861702</t>
  </si>
  <si>
    <t>Provedení povlakové krytiny střech samostatným vytažením izolačního povlaku fólií na konstrukce převyšující úroveň střechy, přilepenou bodově</t>
  </si>
  <si>
    <t>-478992032</t>
  </si>
  <si>
    <t>https://podminky.urs.cz/item/CS_URS_2025_02/712861702</t>
  </si>
  <si>
    <t>170</t>
  </si>
  <si>
    <t>190085598</t>
  </si>
  <si>
    <t>171</t>
  </si>
  <si>
    <t>712998001</t>
  </si>
  <si>
    <t>Provedení povlakové krytiny střech - ostatní práce montáž odvodňovacího prvku atikového chrliče z PVC na dešťovou vodu do DN 50</t>
  </si>
  <si>
    <t>500158919</t>
  </si>
  <si>
    <t>https://podminky.urs.cz/item/CS_URS_2025_02/712998001</t>
  </si>
  <si>
    <t>"S07"1</t>
  </si>
  <si>
    <t>172</t>
  </si>
  <si>
    <t>28342473</t>
  </si>
  <si>
    <t>chrlič atikový DN 50 s manžetou pro hydroizolaci z PVC-P</t>
  </si>
  <si>
    <t>872856524</t>
  </si>
  <si>
    <t>173</t>
  </si>
  <si>
    <t>712998004</t>
  </si>
  <si>
    <t>Provedení povlakové krytiny střech - ostatní práce montáž odvodňovacího prvku atikového chrliče z PVC na dešťovou vodu DN 110</t>
  </si>
  <si>
    <t>169987971</t>
  </si>
  <si>
    <t>https://podminky.urs.cz/item/CS_URS_2025_02/712998004</t>
  </si>
  <si>
    <t>"S06" 1</t>
  </si>
  <si>
    <t>174</t>
  </si>
  <si>
    <t>56231123</t>
  </si>
  <si>
    <t>chrlič vyhřívaný s manžetou pro PVC-P hydroizolaci plochých střech DN 50/75/110/125/160</t>
  </si>
  <si>
    <t>-880919601</t>
  </si>
  <si>
    <t>175</t>
  </si>
  <si>
    <t>712998106</t>
  </si>
  <si>
    <t>Provedení povlakové krytiny střech - ostatní práce montáž odvodňovacího prvku doplňků ochranného koše chrliče</t>
  </si>
  <si>
    <t>-1269474145</t>
  </si>
  <si>
    <t>https://podminky.urs.cz/item/CS_URS_2025_02/712998106</t>
  </si>
  <si>
    <t>176</t>
  </si>
  <si>
    <t>69334171R</t>
  </si>
  <si>
    <t>ochranná mřížka, vyjímatelná, součástí bude i ochranný koš (hliníková šachta) pro střechy se zatížením kačírkem, 250x150x100 mm</t>
  </si>
  <si>
    <t>-1439103514</t>
  </si>
  <si>
    <t>177</t>
  </si>
  <si>
    <t>998712202</t>
  </si>
  <si>
    <t>Přesun hmot pro povlakové krytiny stanovený procentní sazbou (%) z ceny vodorovná dopravní vzdálenost do 50 m základní v objektech výšky přes 6 do 12 m</t>
  </si>
  <si>
    <t>-302830936</t>
  </si>
  <si>
    <t>https://podminky.urs.cz/item/CS_URS_2025_02/998712202</t>
  </si>
  <si>
    <t>713</t>
  </si>
  <si>
    <t>Izolace tepelné</t>
  </si>
  <si>
    <t>178</t>
  </si>
  <si>
    <t>713114124</t>
  </si>
  <si>
    <t>Tepelná foukaná izolace vodorovných konstrukcí z celulózových vláken do dutiny, tloušťky vrstvy přes 250 do 300 mm</t>
  </si>
  <si>
    <t>1336338933</t>
  </si>
  <si>
    <t>https://podminky.urs.cz/item/CS_URS_2025_02/713114124</t>
  </si>
  <si>
    <t>"Skladba R.1.4" 608*0,28</t>
  </si>
  <si>
    <t>179</t>
  </si>
  <si>
    <t>713131343</t>
  </si>
  <si>
    <t>Montáž tepelné izolace stěn rohožemi, pásy, deskami, dílci, bloky (izolační materiál ve specifikaci) lepením bodově nízkoexpanzní (PUR) pěnou s mechanickým kotvením, tloušťky izolace přes 140 do 200 mm</t>
  </si>
  <si>
    <t>-133513044</t>
  </si>
  <si>
    <t>https://podminky.urs.cz/item/CS_URS_2025_02/713131343</t>
  </si>
  <si>
    <t>180</t>
  </si>
  <si>
    <t>28376359</t>
  </si>
  <si>
    <t>deska perimetrická pro zateplení spodních staveb 200kPa λ=0,034 tl 160mm</t>
  </si>
  <si>
    <t>552391328</t>
  </si>
  <si>
    <t>138,38*1,05 'Přepočtené koeficientem množství</t>
  </si>
  <si>
    <t>181</t>
  </si>
  <si>
    <t>713140813</t>
  </si>
  <si>
    <t>Odstranění tepelné izolace střech plochých z rohoží, pásů, dílců, desek, bloků nadstřešních izolací volně položených z vláknitých materiálů suchých, tloušťka izolace přes 100 do 200 mm</t>
  </si>
  <si>
    <t>-742732159</t>
  </si>
  <si>
    <t>https://podminky.urs.cz/item/CS_URS_2025_02/713140813</t>
  </si>
  <si>
    <t>182</t>
  </si>
  <si>
    <t>713140825</t>
  </si>
  <si>
    <t>Odstranění tepelné izolace střech plochých z rohoží, pásů, dílců, desek, bloků nadstřešních izolací volně položených z pórobetonových desek do 200 mm</t>
  </si>
  <si>
    <t>-1929300812</t>
  </si>
  <si>
    <t>https://podminky.urs.cz/item/CS_URS_2025_02/713140825</t>
  </si>
  <si>
    <t>183</t>
  </si>
  <si>
    <t>713141152</t>
  </si>
  <si>
    <t>Montáž tepelné izolace střech plochých rohožemi, pásy, deskami, dílci, bloky (izolační materiál ve specifikaci) kladenými volně dvouvrstvá</t>
  </si>
  <si>
    <t>2109142999</t>
  </si>
  <si>
    <t>https://podminky.urs.cz/item/CS_URS_2025_02/713141152</t>
  </si>
  <si>
    <t>184</t>
  </si>
  <si>
    <t>28372309</t>
  </si>
  <si>
    <t>deska EPS 100 pro konstrukce s běžným zatížením λ=0,037 tl 100mm</t>
  </si>
  <si>
    <t>764529707</t>
  </si>
  <si>
    <t>402,14*2,1 'Přepočtené koeficientem množství</t>
  </si>
  <si>
    <t>185</t>
  </si>
  <si>
    <t>713141311</t>
  </si>
  <si>
    <t>Montáž tepelné izolace střech plochých spádovými klíny v ploše kladenými volně</t>
  </si>
  <si>
    <t>458367912</t>
  </si>
  <si>
    <t>https://podminky.urs.cz/item/CS_URS_2025_02/713141311</t>
  </si>
  <si>
    <t>186</t>
  </si>
  <si>
    <t>28376141</t>
  </si>
  <si>
    <t>klín izolační spád do 5% EPS 100</t>
  </si>
  <si>
    <t>894007827</t>
  </si>
  <si>
    <t xml:space="preserve">"Skladba R.1.1."  166,6*0,12</t>
  </si>
  <si>
    <t>"Skladba R.1.2" 116,2*0,12</t>
  </si>
  <si>
    <t>"Skladba R.1.3" (16,2+103,14)*0,12</t>
  </si>
  <si>
    <t>48,257*1,05 'Přepočtené koeficientem množství</t>
  </si>
  <si>
    <t>187</t>
  </si>
  <si>
    <t>713141356</t>
  </si>
  <si>
    <t>Montáž tepelné izolace střech plochých spádovými klíny na zhlaví atiky šířky do 500 mm přilepenými za studena nízkoexpanzní (PUR) pěnou</t>
  </si>
  <si>
    <t>1433769545</t>
  </si>
  <si>
    <t>https://podminky.urs.cz/item/CS_URS_2025_02/713141356</t>
  </si>
  <si>
    <t>"K24" 2,49</t>
  </si>
  <si>
    <t>"K25" (2+7,58)</t>
  </si>
  <si>
    <t>"K23" (1,905+3,72+3,75+4,67+6,32+6,83+9,3+6,37*2)</t>
  </si>
  <si>
    <t>188</t>
  </si>
  <si>
    <t>28376142</t>
  </si>
  <si>
    <t>klín izolační spád do 5% EPS 150</t>
  </si>
  <si>
    <t>856993016</t>
  </si>
  <si>
    <t>"K24" 2,49*0,5*0,1</t>
  </si>
  <si>
    <t>"K25" (2+7,58)*0,5*0,1</t>
  </si>
  <si>
    <t>"K23" (1,905+3,72+3,75+4,67+6,32+6,83+9,3+6,37*2)*0,5*0,1</t>
  </si>
  <si>
    <t>3,066*1,05 'Přepočtené koeficientem množství</t>
  </si>
  <si>
    <t>189</t>
  </si>
  <si>
    <t>713141396</t>
  </si>
  <si>
    <t>Montáž tepelné izolace střech plochých na konstrukce stěn převyšující úroveň střechy např. atiky, prostupy střešní krytinou do výšky 1 000 mm přilepenými za studena nízkoexpanzní (PUR) pěnou</t>
  </si>
  <si>
    <t>1394069540</t>
  </si>
  <si>
    <t>https://podminky.urs.cz/item/CS_URS_2025_02/713141396</t>
  </si>
  <si>
    <t>190</t>
  </si>
  <si>
    <t>948928632</t>
  </si>
  <si>
    <t>55,175*1,05 'Přepočtené koeficientem množství</t>
  </si>
  <si>
    <t>191</t>
  </si>
  <si>
    <t>998713202</t>
  </si>
  <si>
    <t>Přesun hmot pro izolace tepelné stanovený procentní sazbou (%) z ceny vodorovná dopravní vzdálenost do 50 m s užitím mechanizace v objektech výšky přes 6 do 12 m</t>
  </si>
  <si>
    <t>269145207</t>
  </si>
  <si>
    <t>https://podminky.urs.cz/item/CS_URS_2025_02/998713202</t>
  </si>
  <si>
    <t>721</t>
  </si>
  <si>
    <t>Zdravotechnika - vnitřní kanalizace</t>
  </si>
  <si>
    <t>192</t>
  </si>
  <si>
    <t>721239114</t>
  </si>
  <si>
    <t>Střešní vtoky (vpusti) montáž střešních vtoků ostatních typů se svislým odtokem do DN 160</t>
  </si>
  <si>
    <t>-390992179</t>
  </si>
  <si>
    <t>https://podminky.urs.cz/item/CS_URS_2025_02/721239114</t>
  </si>
  <si>
    <t>193</t>
  </si>
  <si>
    <t>56231224</t>
  </si>
  <si>
    <t>vtok střešní svislý s pevnou přírubou pro PVC-P hydroizolaci plochých pochozích střech s vyhříváním DN 75/110/125/160</t>
  </si>
  <si>
    <t>-3649307</t>
  </si>
  <si>
    <t>194</t>
  </si>
  <si>
    <t>721242106</t>
  </si>
  <si>
    <t>Lapače střešních splavenin polypropylenové (PP) se svislým odtokem DN 125</t>
  </si>
  <si>
    <t>-789030480</t>
  </si>
  <si>
    <t>https://podminky.urs.cz/item/CS_URS_2025_02/721242106</t>
  </si>
  <si>
    <t>§03</t>
  </si>
  <si>
    <t>"K11" 2</t>
  </si>
  <si>
    <t>"K12" 1</t>
  </si>
  <si>
    <t>"K13" 1</t>
  </si>
  <si>
    <t>"K14" 2</t>
  </si>
  <si>
    <t>"K15" 2</t>
  </si>
  <si>
    <t>195</t>
  </si>
  <si>
    <t>721242804</t>
  </si>
  <si>
    <t>Demontáž lapačů střešních splavenin DN 125</t>
  </si>
  <si>
    <t>1185902491</t>
  </si>
  <si>
    <t>https://podminky.urs.cz/item/CS_URS_2025_02/721242804</t>
  </si>
  <si>
    <t>196</t>
  </si>
  <si>
    <t>721220912R</t>
  </si>
  <si>
    <t>Napojení lapače střešních splavenin na stávající potrubí dešťové kanalizace</t>
  </si>
  <si>
    <t>-213334074</t>
  </si>
  <si>
    <t>197</t>
  </si>
  <si>
    <t>998721202</t>
  </si>
  <si>
    <t>Přesun hmot pro vnitřní kanalizaci stanovený procentní sazbou (%) z ceny vodorovná dopravní vzdálenost do 50 m základní v objektech výšky přes 6 do 12 m</t>
  </si>
  <si>
    <t>-532653925</t>
  </si>
  <si>
    <t>https://podminky.urs.cz/item/CS_URS_2025_02/998721202</t>
  </si>
  <si>
    <t>741</t>
  </si>
  <si>
    <t>Elektroinstalace - silnoproud</t>
  </si>
  <si>
    <t>198</t>
  </si>
  <si>
    <t>741110511</t>
  </si>
  <si>
    <t>Montáž lišt a kanálků elektroinstalačních se spojkami, ohyby a rohy a s nasunutím do krabic vkládacích s víčkem, šířky do 60 mm</t>
  </si>
  <si>
    <t>-1561705968</t>
  </si>
  <si>
    <t>https://podminky.urs.cz/item/CS_URS_2025_02/741110511</t>
  </si>
  <si>
    <t>"§36" 75</t>
  </si>
  <si>
    <t>199</t>
  </si>
  <si>
    <t>34571008</t>
  </si>
  <si>
    <t>lišta elektroinstalační vkládací hranatá PVC 40x40mm</t>
  </si>
  <si>
    <t>-2069064218</t>
  </si>
  <si>
    <t>75*1,05 'Přepočtené koeficientem množství</t>
  </si>
  <si>
    <t>200</t>
  </si>
  <si>
    <t>741371853</t>
  </si>
  <si>
    <t>Demontáž svítidel bez zachování funkčnosti (do suti) interiérových se standardní paticí (E27, T5, GU10) nebo integrovaným zdrojem LED vestavných, ploše přes 0,09 do 0,36 m2</t>
  </si>
  <si>
    <t>-113218391</t>
  </si>
  <si>
    <t>https://podminky.urs.cz/item/CS_URS_2025_02/741371853</t>
  </si>
  <si>
    <t>"§27" 8*2</t>
  </si>
  <si>
    <t>"§28" 4</t>
  </si>
  <si>
    <t>201</t>
  </si>
  <si>
    <t>998741202</t>
  </si>
  <si>
    <t>Přesun hmot pro silnoproud stanovený procentní sazbou (%) z ceny vodorovná dopravní vzdálenost do 50 m základní v objektech výšky přes 6 do 12 m</t>
  </si>
  <si>
    <t>940426128</t>
  </si>
  <si>
    <t>https://podminky.urs.cz/item/CS_URS_2025_02/998741202</t>
  </si>
  <si>
    <t>751</t>
  </si>
  <si>
    <t>202</t>
  </si>
  <si>
    <t>751398051</t>
  </si>
  <si>
    <t>Montáž ostatních zařízení protidešťové žaluzie nebo žaluziové klapky na čtyřhranné potrubí, průřezu do 0,150 m2</t>
  </si>
  <si>
    <t>222839700</t>
  </si>
  <si>
    <t>https://podminky.urs.cz/item/CS_URS_2025_02/751398051</t>
  </si>
  <si>
    <t>D.1.1.C.3.5 Zámečnické výrobky</t>
  </si>
  <si>
    <t>"Z06" 2</t>
  </si>
  <si>
    <t>203</t>
  </si>
  <si>
    <t>42972913R</t>
  </si>
  <si>
    <t xml:space="preserve">žaluzie protidešťová s pevnými lamelami 150x150mm, pozink lakovaný práškovou vypalovací barvou, pro potrubí </t>
  </si>
  <si>
    <t>-478417079</t>
  </si>
  <si>
    <t>204</t>
  </si>
  <si>
    <t>751398834</t>
  </si>
  <si>
    <t>Demontáž ostatních zařízení ventilační mřížky ze dveří nebo desek průřezu přes 0,150 do 0,200 m2</t>
  </si>
  <si>
    <t>1542742828</t>
  </si>
  <si>
    <t>https://podminky.urs.cz/item/CS_URS_2025_02/751398834</t>
  </si>
  <si>
    <t>"§07" 3</t>
  </si>
  <si>
    <t>205</t>
  </si>
  <si>
    <t>998751201</t>
  </si>
  <si>
    <t>Přesun hmot pro vzduchotechniku stanovený procentní sazbou (%) z ceny vodorovná dopravní vzdálenost do 50 m základní v objektech výšky do 12 m</t>
  </si>
  <si>
    <t>-535986410</t>
  </si>
  <si>
    <t>https://podminky.urs.cz/item/CS_URS_2025_02/998751201</t>
  </si>
  <si>
    <t>762</t>
  </si>
  <si>
    <t>Konstrukce tesařské</t>
  </si>
  <si>
    <t>206</t>
  </si>
  <si>
    <t>762361312R</t>
  </si>
  <si>
    <t>Konstrukční vrstva (foliovaná překližka tl. 21 mm) pod klempířské prvky - detail ploché střechy u žlabu, vč. TI xps tl. 180 mm</t>
  </si>
  <si>
    <t>bm</t>
  </si>
  <si>
    <t>-1642374460</t>
  </si>
  <si>
    <t>D.1.1.C.2.2. Detaily soklu, okna a ploché střechy</t>
  </si>
  <si>
    <t>128,78</t>
  </si>
  <si>
    <t>207</t>
  </si>
  <si>
    <t>762361322R</t>
  </si>
  <si>
    <t>Konstrukční vrstva pod klempířské prvky pro oplechování horních ploch zdí a nadezdívek (atik) z desek cementotřískových šroubovaných do podkladu, tloušťky desky 20 mm</t>
  </si>
  <si>
    <t>-1694355933</t>
  </si>
  <si>
    <t>"K24" 2,49*0,72</t>
  </si>
  <si>
    <t>"K25" (2+7,58)*0,79</t>
  </si>
  <si>
    <t>"K23" (1,905+3,72+3,75+4,67+6,32+6,83+9,3+6,37*2)*0,96</t>
  </si>
  <si>
    <t>208</t>
  </si>
  <si>
    <t>998762202</t>
  </si>
  <si>
    <t>Přesun hmot pro konstrukce tesařské stanovený procentní sazbou (%) z ceny vodorovná dopravní vzdálenost do 50 m základní v objektech výšky přes 6 do 12 m</t>
  </si>
  <si>
    <t>-159559725</t>
  </si>
  <si>
    <t>https://podminky.urs.cz/item/CS_URS_2025_02/998762202</t>
  </si>
  <si>
    <t>764</t>
  </si>
  <si>
    <t>Konstrukce klempířské</t>
  </si>
  <si>
    <t>209</t>
  </si>
  <si>
    <t>764002812</t>
  </si>
  <si>
    <t>Demontáž klempířských konstrukcí okapového plechu do suti, v krytině skládané</t>
  </si>
  <si>
    <t>1905080535</t>
  </si>
  <si>
    <t>https://podminky.urs.cz/item/CS_URS_2025_02/764002812</t>
  </si>
  <si>
    <t>210</t>
  </si>
  <si>
    <t>764002841</t>
  </si>
  <si>
    <t>Demontáž klempířských konstrukcí oplechování horních ploch zdí a nadezdívek do suti</t>
  </si>
  <si>
    <t>1555915748</t>
  </si>
  <si>
    <t>https://podminky.urs.cz/item/CS_URS_2025_02/764002841</t>
  </si>
  <si>
    <t>211</t>
  </si>
  <si>
    <t>764002851</t>
  </si>
  <si>
    <t>Demontáž klempířských konstrukcí oplechování parapetů do suti</t>
  </si>
  <si>
    <t>955438632</t>
  </si>
  <si>
    <t>https://podminky.urs.cz/item/CS_URS_2025_02/764002851</t>
  </si>
  <si>
    <t>212</t>
  </si>
  <si>
    <t>764004801</t>
  </si>
  <si>
    <t>Demontáž klempířských konstrukcí žlabu podokapního do suti</t>
  </si>
  <si>
    <t>1608223686</t>
  </si>
  <si>
    <t>https://podminky.urs.cz/item/CS_URS_2025_02/764004801</t>
  </si>
  <si>
    <t>213</t>
  </si>
  <si>
    <t>764004861</t>
  </si>
  <si>
    <t>Demontáž klempířských konstrukcí svodu do suti</t>
  </si>
  <si>
    <t>-468470944</t>
  </si>
  <si>
    <t>https://podminky.urs.cz/item/CS_URS_2025_02/764004861</t>
  </si>
  <si>
    <t>214</t>
  </si>
  <si>
    <t>764222403</t>
  </si>
  <si>
    <t>Oplechování střešních prvků z hliníkového plechu štítu závětrnou lištou rš 250 mm</t>
  </si>
  <si>
    <t>-108065223</t>
  </si>
  <si>
    <t>https://podminky.urs.cz/item/CS_URS_2025_02/764222403</t>
  </si>
  <si>
    <t>10,3*4</t>
  </si>
  <si>
    <t>215</t>
  </si>
  <si>
    <t>764225408R</t>
  </si>
  <si>
    <t>Oplechování horních ploch zdí a nadezdívek (atik) z hliníkového plechu celoplošně lepené rš 720 mm</t>
  </si>
  <si>
    <t>-1419910904</t>
  </si>
  <si>
    <t>216</t>
  </si>
  <si>
    <t>764225409R</t>
  </si>
  <si>
    <t>Oplechování horních ploch zdí a nadezdívek (atik) z hliníkového plechu celoplošně lepené rš 790 mm</t>
  </si>
  <si>
    <t>1641241024</t>
  </si>
  <si>
    <t>"K25" 2+7,58</t>
  </si>
  <si>
    <t>217</t>
  </si>
  <si>
    <t>764225411</t>
  </si>
  <si>
    <t>Oplechování horních ploch zdí a nadezdívek (atik) z hliníkového plechu celoplošně lepené přes rš 800 mm</t>
  </si>
  <si>
    <t>284504358</t>
  </si>
  <si>
    <t>https://podminky.urs.cz/item/CS_URS_2025_02/764225411</t>
  </si>
  <si>
    <t>218</t>
  </si>
  <si>
    <t>764225446</t>
  </si>
  <si>
    <t>Oplechování horních ploch zdí a nadezdívek (atik) z hliníkového plechu Příplatek k cenám za zvýšenou pracnost při provedení rohu nebo koutu přes rš 400 mm</t>
  </si>
  <si>
    <t>1338051966</t>
  </si>
  <si>
    <t>https://podminky.urs.cz/item/CS_URS_2025_02/764225446</t>
  </si>
  <si>
    <t>219</t>
  </si>
  <si>
    <t>764226444R</t>
  </si>
  <si>
    <t>Oplechování parapetů z hliníkového plechu rovných celoplošně lepené, bez rohů rš 280 mm</t>
  </si>
  <si>
    <t>184901742</t>
  </si>
  <si>
    <t>"K02" 10*1,39</t>
  </si>
  <si>
    <t>"K09" 10*1,44</t>
  </si>
  <si>
    <t>220</t>
  </si>
  <si>
    <t>764226446R</t>
  </si>
  <si>
    <t>Oplechování parapetů z hliníkového plechu rovných celoplošně lepené, bez rohů rš 480 mm</t>
  </si>
  <si>
    <t>-338189406</t>
  </si>
  <si>
    <t>"K01" 6*0,51</t>
  </si>
  <si>
    <t>"K03" 1*2,18</t>
  </si>
  <si>
    <t>"K04" 2*1,1</t>
  </si>
  <si>
    <t>"K05" 1*1,1</t>
  </si>
  <si>
    <t>"K06" 3*0,81+2*0,81</t>
  </si>
  <si>
    <t>"K07" 3*1,41</t>
  </si>
  <si>
    <t>"K08" 5*2</t>
  </si>
  <si>
    <t>"K16" 3*2,32</t>
  </si>
  <si>
    <t>"K17" 1*1,1</t>
  </si>
  <si>
    <t>"K18" 3*1,44</t>
  </si>
  <si>
    <t>"K19" 4*2</t>
  </si>
  <si>
    <t>"K20" 1*0,52</t>
  </si>
  <si>
    <t>221</t>
  </si>
  <si>
    <t>764226465</t>
  </si>
  <si>
    <t>Oplechování parapetů z hliníkového plechu rovných celoplošně lepené, bez rohů Příplatek k cenám za zvýšenou pracnost při provedení rohu nebo koutu do rš 400 mm</t>
  </si>
  <si>
    <t>-1755050219</t>
  </si>
  <si>
    <t>https://podminky.urs.cz/item/CS_URS_2025_02/764226465</t>
  </si>
  <si>
    <t>222</t>
  </si>
  <si>
    <t>764226467</t>
  </si>
  <si>
    <t>Oplechování parapetů z hliníkového plechu rovných celoplošně lepené, bez rohů Příplatek k cenám za zvýšenou pracnost při provedení rohu nebo koutu přes rš 400 mm</t>
  </si>
  <si>
    <t>-245711118</t>
  </si>
  <si>
    <t>https://podminky.urs.cz/item/CS_URS_2025_02/764226467</t>
  </si>
  <si>
    <t>223</t>
  </si>
  <si>
    <t>764521404</t>
  </si>
  <si>
    <t>Žlab podokapní z hliníkového plechu včetně háků a čel půlkruhový rš 330 mm</t>
  </si>
  <si>
    <t>929184683</t>
  </si>
  <si>
    <t>https://podminky.urs.cz/item/CS_URS_2025_02/764521404</t>
  </si>
  <si>
    <t>"K26" 2*8,78</t>
  </si>
  <si>
    <t>"K27" 4*15,9</t>
  </si>
  <si>
    <t>"K28" 2*14,19</t>
  </si>
  <si>
    <t>"K29" 2*7,83</t>
  </si>
  <si>
    <t>"K30" 1*3,58</t>
  </si>
  <si>
    <t>224</t>
  </si>
  <si>
    <t>764521445R</t>
  </si>
  <si>
    <t>Žlab podokapní z hliníkového plechu včetně háků a čel kotlík oválný (trychtýřový), rš žlabu/průměr svodu 330/120 mm</t>
  </si>
  <si>
    <t>77843753</t>
  </si>
  <si>
    <t>225</t>
  </si>
  <si>
    <t>764528423</t>
  </si>
  <si>
    <t>Svod z hliníkového plechu včetně objímek, kolen a odskoků kruhový, průměru 120 mm</t>
  </si>
  <si>
    <t>-1369812947</t>
  </si>
  <si>
    <t>https://podminky.urs.cz/item/CS_URS_2025_02/764528423</t>
  </si>
  <si>
    <t>"K11" 2*9,3</t>
  </si>
  <si>
    <t>"K12" 1*6,6</t>
  </si>
  <si>
    <t>"K13" 1*3,5</t>
  </si>
  <si>
    <t>"K14" 2*3,1</t>
  </si>
  <si>
    <t>"K15" 2*5,9</t>
  </si>
  <si>
    <t>"K21" 1*2,8</t>
  </si>
  <si>
    <t>"K22" 2*5,6</t>
  </si>
  <si>
    <t>"K37" 1*3,45</t>
  </si>
  <si>
    <t>226</t>
  </si>
  <si>
    <t>998764202</t>
  </si>
  <si>
    <t>Přesun hmot pro konstrukce klempířské stanovený procentní sazbou (%) z ceny vodorovná dopravní vzdálenost do 50 m s užitím mechanizace v objektech výšky přes 6 do 12 m</t>
  </si>
  <si>
    <t>-1064389839</t>
  </si>
  <si>
    <t>https://podminky.urs.cz/item/CS_URS_2025_02/998764202</t>
  </si>
  <si>
    <t>765</t>
  </si>
  <si>
    <t>Krytina skládaná</t>
  </si>
  <si>
    <t>227</t>
  </si>
  <si>
    <t>765113112R</t>
  </si>
  <si>
    <t>Okapová hrana s větracím pásem kovovým</t>
  </si>
  <si>
    <t>1233391978</t>
  </si>
  <si>
    <t>31,5*2</t>
  </si>
  <si>
    <t>228</t>
  </si>
  <si>
    <t>998765202</t>
  </si>
  <si>
    <t>Přesun hmot pro krytiny skládané stanovený procentní sazbou (%) z ceny vodorovná dopravní vzdálenost do 50 m základní v objektech výšky přes 6 do 12 m</t>
  </si>
  <si>
    <t>1258859983</t>
  </si>
  <si>
    <t>https://podminky.urs.cz/item/CS_URS_2025_02/998765202</t>
  </si>
  <si>
    <t>766</t>
  </si>
  <si>
    <t>Konstrukce truhlářské</t>
  </si>
  <si>
    <t>229</t>
  </si>
  <si>
    <t>766422213R</t>
  </si>
  <si>
    <t>Doplnění stávajícího podhledu (akuitové kazety, dřevěné lišty)</t>
  </si>
  <si>
    <t>1129266270</t>
  </si>
  <si>
    <t>"§27" 8*1,4*0,7</t>
  </si>
  <si>
    <t>"§28" 4*0,7*0,7</t>
  </si>
  <si>
    <t>230</t>
  </si>
  <si>
    <t>766621011</t>
  </si>
  <si>
    <t>Montáž oken dřevěných včetně montáže rámu plochy přes 1 m2 pevných do zdiva, výšky do 1,5 m</t>
  </si>
  <si>
    <t>-670818201</t>
  </si>
  <si>
    <t>https://podminky.urs.cz/item/CS_URS_2025_02/766621011</t>
  </si>
  <si>
    <t>C.1.1.C.3.1 Tabulka oken</t>
  </si>
  <si>
    <t>"O03" 2,24*1,02*1</t>
  </si>
  <si>
    <t>"O04" 1,1*1,58*1</t>
  </si>
  <si>
    <t>231</t>
  </si>
  <si>
    <t>611_O03</t>
  </si>
  <si>
    <t>okno dřevěné otevíravé/sklopné, 2240x1020 mm, izolační trojsklo, v provedení dle PD</t>
  </si>
  <si>
    <t>-600202275</t>
  </si>
  <si>
    <t>"O03" 1</t>
  </si>
  <si>
    <t>232</t>
  </si>
  <si>
    <t>611_O04</t>
  </si>
  <si>
    <t>okno dřevěné otevíravé/sklopné, 1100x1580 mm, izolační trojsklo, v provedení dle PD</t>
  </si>
  <si>
    <t>-1422337139</t>
  </si>
  <si>
    <t>"O04" 1</t>
  </si>
  <si>
    <t>233</t>
  </si>
  <si>
    <t>766629513</t>
  </si>
  <si>
    <t>Montáž oken dřevěných Příplatek k cenám za izolaci mezi ostěním a rámem okna při rovném ostění, s perlinkou, připojovací spára tl. do 20 mm</t>
  </si>
  <si>
    <t>151595781</t>
  </si>
  <si>
    <t>https://podminky.urs.cz/item/CS_URS_2025_02/766629513</t>
  </si>
  <si>
    <t>"O03" (2,24+1,02)*2*1</t>
  </si>
  <si>
    <t>"O04" (1,1+1,58)*2*1</t>
  </si>
  <si>
    <t>C.1.1.C.3.2 Tabulka exteriérových dveří</t>
  </si>
  <si>
    <t>"De02" (1,24+2,144*2)*1</t>
  </si>
  <si>
    <t>"De03" (2,24+2,4*2)*1</t>
  </si>
  <si>
    <t>234</t>
  </si>
  <si>
    <t>766660451</t>
  </si>
  <si>
    <t>Montáž vchodových dveří včetně rámu do zdiva dvoukřídlových bez nadsvětlíku</t>
  </si>
  <si>
    <t>-1761095705</t>
  </si>
  <si>
    <t>https://podminky.urs.cz/item/CS_URS_2025_02/766660451</t>
  </si>
  <si>
    <t>"De02" 1</t>
  </si>
  <si>
    <t>"De03" 1</t>
  </si>
  <si>
    <t>235</t>
  </si>
  <si>
    <t>611_De02</t>
  </si>
  <si>
    <t>dveře dvoukřídlé dřevěné částečně prosklené 1240x2140 mm, izolační trosklo, v provedení dle PD</t>
  </si>
  <si>
    <t>-1786906397</t>
  </si>
  <si>
    <t xml:space="preserve">C.1.1.C.3.2 Tabulka exterierových dveří </t>
  </si>
  <si>
    <t>236</t>
  </si>
  <si>
    <t>611_De03</t>
  </si>
  <si>
    <t>dveře dvoukřídlé dřevěné částečně prosklené 2240x2400 mm, izolační trosklo, v provedení dle PD</t>
  </si>
  <si>
    <t>-937114032</t>
  </si>
  <si>
    <t>237</t>
  </si>
  <si>
    <t>766694116</t>
  </si>
  <si>
    <t>Montáž ostatních truhlářských konstrukcí parapetních desek dřevěných nebo plastových šířky do 300 mm</t>
  </si>
  <si>
    <t>898283191</t>
  </si>
  <si>
    <t>https://podminky.urs.cz/item/CS_URS_2025_02/766694116</t>
  </si>
  <si>
    <t>C.1.1.C.3.4 Truhlářské výrobky</t>
  </si>
  <si>
    <t>"T01" 2,24</t>
  </si>
  <si>
    <t>"T02" 1,1</t>
  </si>
  <si>
    <t>238</t>
  </si>
  <si>
    <t>61144401R</t>
  </si>
  <si>
    <t>parapet plastový vnitřní komůrkový tl 20mm š 170mm</t>
  </si>
  <si>
    <t>-1890787169</t>
  </si>
  <si>
    <t>3,34*1,05 'Přepočtené koeficientem množství</t>
  </si>
  <si>
    <t>239</t>
  </si>
  <si>
    <t>61144019</t>
  </si>
  <si>
    <t>koncovka k parapetu plastovému vnitřnímu 1 pár</t>
  </si>
  <si>
    <t>sada</t>
  </si>
  <si>
    <t>1688111165</t>
  </si>
  <si>
    <t>240</t>
  </si>
  <si>
    <t>998766202</t>
  </si>
  <si>
    <t>Přesun hmot pro konstrukce truhlářské stanovený procentní sazbou (%) z ceny vodorovná dopravní vzdálenost do 50 m základní v objektech výšky přes 6 do 12 m</t>
  </si>
  <si>
    <t>271370173</t>
  </si>
  <si>
    <t>https://podminky.urs.cz/item/CS_URS_2025_02/998766202</t>
  </si>
  <si>
    <t>767</t>
  </si>
  <si>
    <t>Konstrukce zámečnické</t>
  </si>
  <si>
    <t>241</t>
  </si>
  <si>
    <t>767_Z03</t>
  </si>
  <si>
    <t>Kompletní výroba, dodávka a montáž podesty pro vstup do mezistřešního prostoru (pozinkovaný rošt s protiskluzovou úpravou oko 33/33, nosný pásek 30/3, nosná konstrukce - ocelové konzoly kotvené do zdiva přes chemické kotvy, zábradlí na podélné a čelní straně)</t>
  </si>
  <si>
    <t>-339931020</t>
  </si>
  <si>
    <t>"Z03" 1</t>
  </si>
  <si>
    <t>242</t>
  </si>
  <si>
    <t>767_Z04</t>
  </si>
  <si>
    <t>Kompletní výroba, dodávka a montáž nosné konstrukce pro VZT jednotku včetně podesty (ocelové válacovanéprofily HEB 160 dl. 6,25 m, pozinkovaný rošt 2300x1200 mm, s protiskluzovou úpravou oko 33/33, nosný pásek 30/3, jekl 40x80x4 dl. 2,3 m - 425 kg)</t>
  </si>
  <si>
    <t>1656394493</t>
  </si>
  <si>
    <t>"Z04" 1</t>
  </si>
  <si>
    <t>243</t>
  </si>
  <si>
    <t>767391207</t>
  </si>
  <si>
    <t>Montáž krytiny z tvarovaných plechů trapézových nebo vlnitých, uchycených šroubováním přes kaloty</t>
  </si>
  <si>
    <t>-110152730</t>
  </si>
  <si>
    <t>https://podminky.urs.cz/item/CS_URS_2025_02/767391207</t>
  </si>
  <si>
    <t>Skladba R.1.5</t>
  </si>
  <si>
    <t>(10,25*31,77)*2</t>
  </si>
  <si>
    <t>Skladba_R15</t>
  </si>
  <si>
    <t>244</t>
  </si>
  <si>
    <t>15485116</t>
  </si>
  <si>
    <t>plech trapézový 35/207/1035 AlZn tl 0,7mm</t>
  </si>
  <si>
    <t>-2117366106</t>
  </si>
  <si>
    <t>651,285*1,15 'Přepočtené koeficientem množství</t>
  </si>
  <si>
    <t>245</t>
  </si>
  <si>
    <t>767391231</t>
  </si>
  <si>
    <t>Montáž krytiny z tvarovaných plechů hřebene nebo nároží z hřebenáčů</t>
  </si>
  <si>
    <t>CS ÚRS 2023 02</t>
  </si>
  <si>
    <t>-685928715</t>
  </si>
  <si>
    <t>https://podminky.urs.cz/item/CS_URS_2023_02/767391231</t>
  </si>
  <si>
    <t>31,77</t>
  </si>
  <si>
    <t>246</t>
  </si>
  <si>
    <t>15486018</t>
  </si>
  <si>
    <t>hřebenáč plechový rovný k trapézovým plechům malý tl 0,5mm AL slitina</t>
  </si>
  <si>
    <t>-551439235</t>
  </si>
  <si>
    <t>31,77*0,52 'Přepočtené koeficientem množství</t>
  </si>
  <si>
    <t>247</t>
  </si>
  <si>
    <t>767392802</t>
  </si>
  <si>
    <t>Demontáž krytin střech z plechů šroubovaných do suti</t>
  </si>
  <si>
    <t>348841514</t>
  </si>
  <si>
    <t>https://podminky.urs.cz/item/CS_URS_2025_02/767392802</t>
  </si>
  <si>
    <t>248</t>
  </si>
  <si>
    <t>767415122</t>
  </si>
  <si>
    <t>Montáž vnějšího obkladu skládaného pláště plechem tvarovaným výšky budovy přes 6 do 12 m, uchyceným šroubováním</t>
  </si>
  <si>
    <t>-579363754</t>
  </si>
  <si>
    <t>https://podminky.urs.cz/item/CS_URS_2025_02/767415122</t>
  </si>
  <si>
    <t>(5*7,6+1,1)*2</t>
  </si>
  <si>
    <t>249</t>
  </si>
  <si>
    <t>792553690</t>
  </si>
  <si>
    <t>78,2*1,15 'Přepočtené koeficientem množství</t>
  </si>
  <si>
    <t>250</t>
  </si>
  <si>
    <t>767415822</t>
  </si>
  <si>
    <t>Demontáž vnějšího obkladu skládaného pláště plechem tvarovaným výšky budovy přes 6 do 12 m, uchyceným šroubováním</t>
  </si>
  <si>
    <t>-24536240</t>
  </si>
  <si>
    <t>https://podminky.urs.cz/item/CS_URS_2025_02/767415822</t>
  </si>
  <si>
    <t>§38</t>
  </si>
  <si>
    <t>(5,4*5+0,8)*2</t>
  </si>
  <si>
    <t>24*2</t>
  </si>
  <si>
    <t>251</t>
  </si>
  <si>
    <t>767492002R</t>
  </si>
  <si>
    <t xml:space="preserve">Montáž nosného roštu fasád a stěn </t>
  </si>
  <si>
    <t>455081631</t>
  </si>
  <si>
    <t>§37, §38</t>
  </si>
  <si>
    <t>"ocelový profil 40/40/3" 31,5*2</t>
  </si>
  <si>
    <t>"ocelový profil 40/40/3" (5*5+1)*1*2</t>
  </si>
  <si>
    <t>"uzavřený jekl 60/40/3" 31,5*2</t>
  </si>
  <si>
    <t>"nová ocelová krokev I 120" 31,5*2</t>
  </si>
  <si>
    <t>"prodloužení stávajícího vazníku L 90/90/8 -2x" 0,3*2*8*2</t>
  </si>
  <si>
    <t>252</t>
  </si>
  <si>
    <t>14550236</t>
  </si>
  <si>
    <t>profil ocelový svařovaný jakost S235 průřez čtvercový 40x40x3mm</t>
  </si>
  <si>
    <t>-909553828</t>
  </si>
  <si>
    <t>"ocelový profil 40/40/3 - 3,3 kg/m" 31,5*2*3,3*0,001*1,1</t>
  </si>
  <si>
    <t>"ocelový profil 40/40/3 - 3,3 kg/m" (5*5+1)*1*2*3,3*0,001*1,1</t>
  </si>
  <si>
    <t>253</t>
  </si>
  <si>
    <t>14550154</t>
  </si>
  <si>
    <t>profil ocelový svařovaný jakost S235 průřez obdelníkový 60x40x3mm</t>
  </si>
  <si>
    <t>-31178870</t>
  </si>
  <si>
    <t>"uzavřený jekl 60/40/3 - 4,25 kg/m" 31,5*2*4,25*0,001*1,1</t>
  </si>
  <si>
    <t>254</t>
  </si>
  <si>
    <t>13431003</t>
  </si>
  <si>
    <t>úhelník ocelový rovnostranný jakost S235JR (11 375) 90x90x8mm</t>
  </si>
  <si>
    <t>1605483840</t>
  </si>
  <si>
    <t>"prodloužení stávajícího vazníku L 90/90/8 -2x - 10,89 kg/bm" 0,3*2*8*2*10,89*0,001*1,1</t>
  </si>
  <si>
    <t>255</t>
  </si>
  <si>
    <t>13010818</t>
  </si>
  <si>
    <t>ocel profilová jakost S235JR (11 375) průřez U (UPN) 120</t>
  </si>
  <si>
    <t>-1580287091</t>
  </si>
  <si>
    <t>"nová ocelová krokev U 120 - 13,43 kg/m" 31,5*2*13,43*0,001*1,1</t>
  </si>
  <si>
    <t>256</t>
  </si>
  <si>
    <t>767_O02</t>
  </si>
  <si>
    <t>Kompletní výroba, dodávka a montáž Al okna 1500x2500 mm, izolační trojsklo, el. ovládání, v provedení dle PD</t>
  </si>
  <si>
    <t>-412894776</t>
  </si>
  <si>
    <t>"O02" 10</t>
  </si>
  <si>
    <t>257</t>
  </si>
  <si>
    <t>767_O01</t>
  </si>
  <si>
    <t>Kompletní výroba, dodávka a montáž Al okna 1450x4350 mm, izolační trojsklo, el. ovládání v provedení dle PD</t>
  </si>
  <si>
    <t>439318496</t>
  </si>
  <si>
    <t>"O01" 10</t>
  </si>
  <si>
    <t>258</t>
  </si>
  <si>
    <t>767492801</t>
  </si>
  <si>
    <t>Demontáž nosného roštu fasád a stěn jednosměrného vodorovného</t>
  </si>
  <si>
    <t>518287420</t>
  </si>
  <si>
    <t>https://podminky.urs.cz/item/CS_URS_2025_02/767492801</t>
  </si>
  <si>
    <t>259</t>
  </si>
  <si>
    <t>767531121</t>
  </si>
  <si>
    <t>Montáž vstupních čisticích zón z rohoží osazení rámu mosazného nebo hliníkového zapuštěného z L profilů</t>
  </si>
  <si>
    <t>-551855973</t>
  </si>
  <si>
    <t>https://podminky.urs.cz/item/CS_URS_2025_02/767531121</t>
  </si>
  <si>
    <t>"Z05" (0,4+0,8)*2*4</t>
  </si>
  <si>
    <t>260</t>
  </si>
  <si>
    <t>69752160R</t>
  </si>
  <si>
    <t>rám pro zapuštění profil L-25x25x4</t>
  </si>
  <si>
    <t>1082252246</t>
  </si>
  <si>
    <t>9,6*1,1 'Přepočtené koeficientem množství</t>
  </si>
  <si>
    <t>261</t>
  </si>
  <si>
    <t>767531211</t>
  </si>
  <si>
    <t>Montáž vstupních čisticích zón z rohoží kovových nebo plastových plochy do 0,5 m2</t>
  </si>
  <si>
    <t>-1034443509</t>
  </si>
  <si>
    <t>https://podminky.urs.cz/item/CS_URS_2025_02/767531211</t>
  </si>
  <si>
    <t>"Z05" 4</t>
  </si>
  <si>
    <t>262</t>
  </si>
  <si>
    <t>69752035</t>
  </si>
  <si>
    <t>rohož vstupní samonosná kovová - škrabák v 20mm</t>
  </si>
  <si>
    <t>-802758937</t>
  </si>
  <si>
    <t>"Z05" 0,4*0,8*4</t>
  </si>
  <si>
    <t>1,28*1,1 'Přepočtené koeficientem množství</t>
  </si>
  <si>
    <t>263</t>
  </si>
  <si>
    <t>767584811</t>
  </si>
  <si>
    <t>Demontáž podhledů doplňků podhledů mřížek vzduchotechnických</t>
  </si>
  <si>
    <t>1690590394</t>
  </si>
  <si>
    <t>https://podminky.urs.cz/item/CS_URS_2025_02/767584811</t>
  </si>
  <si>
    <t>264</t>
  </si>
  <si>
    <t>767627306</t>
  </si>
  <si>
    <t>Ostatní práce a doplňky při montáži oken a stěn připojovací spára oken a stěn mezi ostěním a rámem vnitřní parotěsná páska</t>
  </si>
  <si>
    <t>1369962199</t>
  </si>
  <si>
    <t>https://podminky.urs.cz/item/CS_URS_2025_02/767627306</t>
  </si>
  <si>
    <t>"O01" 10*(1,45+4,35)*2</t>
  </si>
  <si>
    <t>"O02" 10*(1,5+2,5)*2</t>
  </si>
  <si>
    <t>265</t>
  </si>
  <si>
    <t>767627310</t>
  </si>
  <si>
    <t>Ostatní práce a doplňky při montáži oken a stěn připojovací spára oken a stěn mezi ostěním a rámem kompletní impregnovaná komprimační páska</t>
  </si>
  <si>
    <t>-2092333334</t>
  </si>
  <si>
    <t>https://podminky.urs.cz/item/CS_URS_2025_02/767627310</t>
  </si>
  <si>
    <t>266</t>
  </si>
  <si>
    <t>767640111</t>
  </si>
  <si>
    <t>Montáž dveří ocelových nebo hliníkových vchodových jednokřídlových bez nadsvětlíku</t>
  </si>
  <si>
    <t>1251251696</t>
  </si>
  <si>
    <t>https://podminky.urs.cz/item/CS_URS_2025_02/767640111</t>
  </si>
  <si>
    <t>267</t>
  </si>
  <si>
    <t>55341155R</t>
  </si>
  <si>
    <t>plechové dveře 800x1200 mm (tl. plechu 1 mm), rám z ocelového uzavřeného profilu ve tvaru L, 3 závěsy, zámek FAB, včetně povrchové úpravy</t>
  </si>
  <si>
    <t>2113218550</t>
  </si>
  <si>
    <t>268</t>
  </si>
  <si>
    <t>767651220</t>
  </si>
  <si>
    <t>Montáž vrat garážových nebo průmyslových otvíravých do ocelové zárubně z dílů, plochy přes 6 do 9 m2</t>
  </si>
  <si>
    <t>1091691018</t>
  </si>
  <si>
    <t>https://podminky.urs.cz/item/CS_URS_2025_02/767651220</t>
  </si>
  <si>
    <t>269</t>
  </si>
  <si>
    <t>553_De01</t>
  </si>
  <si>
    <t>garážová vrata 2550x2400 mm, palubková tl. 19 mm, palubky z obou stran, TI izolace z polystyrenu tl. 30 mm, včetně kování</t>
  </si>
  <si>
    <t>859808596</t>
  </si>
  <si>
    <t>270</t>
  </si>
  <si>
    <t>767832102</t>
  </si>
  <si>
    <t>Montáž venkovních požárních žebříků do zdiva bez suchovodu</t>
  </si>
  <si>
    <t>1029300623</t>
  </si>
  <si>
    <t>https://podminky.urs.cz/item/CS_URS_2025_02/767832102</t>
  </si>
  <si>
    <t>"Z01" 1*5,15</t>
  </si>
  <si>
    <t>"Z02" 1*4,15</t>
  </si>
  <si>
    <t>"Z07" 1*7,8</t>
  </si>
  <si>
    <t>271</t>
  </si>
  <si>
    <t>449_Z01</t>
  </si>
  <si>
    <t>žebřík pro výlez na střechu nad tělocvičnu, ocel, povrchová úprava, podesta z pororoštu - v provedení dle PD</t>
  </si>
  <si>
    <t>949216952</t>
  </si>
  <si>
    <t>"Z01" 1</t>
  </si>
  <si>
    <t>272</t>
  </si>
  <si>
    <t>449_Z02</t>
  </si>
  <si>
    <t>1451386140</t>
  </si>
  <si>
    <t>"Z02" 1</t>
  </si>
  <si>
    <t>273</t>
  </si>
  <si>
    <t>449_Z07</t>
  </si>
  <si>
    <t xml:space="preserve">žebřík pro výlez na střechu nad byt školníka, ocel, tahokov,  povrchová úprava, podesta z pororoštu - v provedení dle PD</t>
  </si>
  <si>
    <t>1514879015</t>
  </si>
  <si>
    <t>"Z07" 1</t>
  </si>
  <si>
    <t>274</t>
  </si>
  <si>
    <t>767832802</t>
  </si>
  <si>
    <t>Demontáž venkovních požárních žebříků bez ochranného koše</t>
  </si>
  <si>
    <t>-1564963722</t>
  </si>
  <si>
    <t>https://podminky.urs.cz/item/CS_URS_2025_02/767832802</t>
  </si>
  <si>
    <t xml:space="preserve">"§15"  17,1</t>
  </si>
  <si>
    <t>275</t>
  </si>
  <si>
    <t>767881112</t>
  </si>
  <si>
    <t>Montáž záchytného systému proti pádu bodů samostatných nebo v systému s poddajným kotvícím vedením do železobetonu chemickou kotvou</t>
  </si>
  <si>
    <t>-968203543</t>
  </si>
  <si>
    <t>https://podminky.urs.cz/item/CS_URS_2025_02/767881112</t>
  </si>
  <si>
    <t>D.1.1.C.3.5 Ostatní výrobky</t>
  </si>
  <si>
    <t>276</t>
  </si>
  <si>
    <t>70921329</t>
  </si>
  <si>
    <t>bod kotvicí pro betonové konstrukce pomocí rozpěrné kotvy nebo chemické kotvy dl 500mm</t>
  </si>
  <si>
    <t>-1393029917</t>
  </si>
  <si>
    <t>277</t>
  </si>
  <si>
    <t>767881118</t>
  </si>
  <si>
    <t>Montáž záchytného systému proti pádu bodů samostatných nebo v systému s poddajným kotvícím vedením do trapézového plechu samořeznými vruty, motýlkovými a provlékacími příchytkami</t>
  </si>
  <si>
    <t>-669688801</t>
  </si>
  <si>
    <t>https://podminky.urs.cz/item/CS_URS_2025_02/767881118</t>
  </si>
  <si>
    <t>"S01-U2" 13</t>
  </si>
  <si>
    <t>278</t>
  </si>
  <si>
    <t>70921439</t>
  </si>
  <si>
    <t>bod kotvicí pro trapézové a sendvičových konstrukce dl 300mm</t>
  </si>
  <si>
    <t>717909064</t>
  </si>
  <si>
    <t>279</t>
  </si>
  <si>
    <t>998767202</t>
  </si>
  <si>
    <t>Přesun hmot pro zámečnické konstrukce stanovený procentní sazbou (%) z ceny vodorovná dopravní vzdálenost do 50 m základní v objektech výšky přes 6 do 12 m</t>
  </si>
  <si>
    <t>1435930576</t>
  </si>
  <si>
    <t>https://podminky.urs.cz/item/CS_URS_2025_02/998767202</t>
  </si>
  <si>
    <t>784</t>
  </si>
  <si>
    <t>Dokončovací práce - malby a tapety</t>
  </si>
  <si>
    <t>280</t>
  </si>
  <si>
    <t>784181121</t>
  </si>
  <si>
    <t>Penetrace podkladu jednonásobná hloubková akrylátová bezbarvá v místnostech výšky do 3,80 m</t>
  </si>
  <si>
    <t>1183109497</t>
  </si>
  <si>
    <t>https://podminky.urs.cz/item/CS_URS_2025_02/784181121</t>
  </si>
  <si>
    <t>88,192+1,76</t>
  </si>
  <si>
    <t>281</t>
  </si>
  <si>
    <t>784211101</t>
  </si>
  <si>
    <t>Malby z malířských směsí oděruvzdorných za mokra dvojnásobné, bílé za mokra oděruvzdorné výborně v místnostech výšky do 3,80 m</t>
  </si>
  <si>
    <t>434031</t>
  </si>
  <si>
    <t>https://podminky.urs.cz/item/CS_URS_2025_02/784211101</t>
  </si>
  <si>
    <t>220,48*0,4</t>
  </si>
  <si>
    <t>282</t>
  </si>
  <si>
    <t>784211101R</t>
  </si>
  <si>
    <t>Malby z malířských směsí voděodolné za mokra dvojnásobné, bílé za mokra oděruvzdorné výborně v místnostech výšky do 3,80 m</t>
  </si>
  <si>
    <t>-855846312</t>
  </si>
  <si>
    <t>1,76</t>
  </si>
  <si>
    <t>786</t>
  </si>
  <si>
    <t>Dokončovací práce - čalounické úpravy</t>
  </si>
  <si>
    <t>283</t>
  </si>
  <si>
    <t>786623021</t>
  </si>
  <si>
    <t>Montáž fasádních žaluzií před okenní nebo dveřní otvor ovládaných motorem, včetně krycího plechu a vodících profilů, plochy do 4 m2</t>
  </si>
  <si>
    <t>-1205836521</t>
  </si>
  <si>
    <t>https://podminky.urs.cz/item/CS_URS_2025_02/786623021</t>
  </si>
  <si>
    <t>"S03" 3</t>
  </si>
  <si>
    <t>"S04" 1</t>
  </si>
  <si>
    <t>284</t>
  </si>
  <si>
    <t>55342545</t>
  </si>
  <si>
    <t>žaluzie Z-90 fasádní ovládaná základním motorem příslušenství plochy do 2,0m2</t>
  </si>
  <si>
    <t>1436915745</t>
  </si>
  <si>
    <t>"S04" 1*1,1*1,78</t>
  </si>
  <si>
    <t>285</t>
  </si>
  <si>
    <t>55342548</t>
  </si>
  <si>
    <t>žaluzie Z-90 fasádní ovládaná základním motorem příslušenství plochy do 4,0m2</t>
  </si>
  <si>
    <t>290768050</t>
  </si>
  <si>
    <t>"S03" 3*2,32*1,78</t>
  </si>
  <si>
    <t>286</t>
  </si>
  <si>
    <t>786623039</t>
  </si>
  <si>
    <t>Montáž venkovních žaluzií do okenního nebo dveřního otvoru žaluziové schránky, délky do 1300 mm</t>
  </si>
  <si>
    <t>1466085154</t>
  </si>
  <si>
    <t>https://podminky.urs.cz/item/CS_URS_2025_02/786623039</t>
  </si>
  <si>
    <t>287</t>
  </si>
  <si>
    <t>28376716</t>
  </si>
  <si>
    <t>kryt podomítkový PUR s izolací XPS 30 mm včetně kotvení pro žaluzii plochy do 2,0m2 š do 2,0m</t>
  </si>
  <si>
    <t>553840117</t>
  </si>
  <si>
    <t>288</t>
  </si>
  <si>
    <t>786623041</t>
  </si>
  <si>
    <t>Montáž venkovních žaluzií do okenního nebo dveřního otvoru žaluziové schránky, délky přes 1300 do 2400 mm</t>
  </si>
  <si>
    <t>1998175907</t>
  </si>
  <si>
    <t>https://podminky.urs.cz/item/CS_URS_2025_02/786623041</t>
  </si>
  <si>
    <t>289</t>
  </si>
  <si>
    <t>28376728</t>
  </si>
  <si>
    <t>kryt podomítkový PUR s izolací XPS 30 mm včetně kotvení pro žaluzii plochy do 5,0m2 š do 3,0m</t>
  </si>
  <si>
    <t>1957619474</t>
  </si>
  <si>
    <t>290</t>
  </si>
  <si>
    <t>786623051</t>
  </si>
  <si>
    <t>Montáž venkovních žaluzií do okenního nebo dveřního otvoru obkladové desky s pouzdrem nebo pouzdra pro skrytý vodící profil žaluzie</t>
  </si>
  <si>
    <t>-1023523876</t>
  </si>
  <si>
    <t>https://podminky.urs.cz/item/CS_URS_2025_02/786623051</t>
  </si>
  <si>
    <t>291</t>
  </si>
  <si>
    <t>28376751</t>
  </si>
  <si>
    <t>pouzdro pro skrytý vodící profil žaluzie včetně příslušenství</t>
  </si>
  <si>
    <t>-828462157</t>
  </si>
  <si>
    <t>8*1,8</t>
  </si>
  <si>
    <t>292</t>
  </si>
  <si>
    <t>998786202</t>
  </si>
  <si>
    <t>Přesun hmot pro stínění a čalounické úpravy stanovený procentní sazbou (%) z ceny vodorovná dopravní vzdálenost do 50 m základní v objektech výšky přes 6 do 12 m</t>
  </si>
  <si>
    <t>1896096707</t>
  </si>
  <si>
    <t>https://podminky.urs.cz/item/CS_URS_2025_02/998786202</t>
  </si>
  <si>
    <t>HZS</t>
  </si>
  <si>
    <t>Hodinové zúčtovací sazby</t>
  </si>
  <si>
    <t>293</t>
  </si>
  <si>
    <t>HZS2231</t>
  </si>
  <si>
    <t>Hodinové zúčtovací sazby profesí PSV provádění stavebních instalací elektrikář</t>
  </si>
  <si>
    <t>hod</t>
  </si>
  <si>
    <t>512</t>
  </si>
  <si>
    <t>-1187051154</t>
  </si>
  <si>
    <t>https://podminky.urs.cz/item/CS_URS_2025_02/HZS2231</t>
  </si>
  <si>
    <t>"§36" 5</t>
  </si>
  <si>
    <t>D.1.4.1 - Zdravotně technické instalace</t>
  </si>
  <si>
    <t xml:space="preserve">Ondřej  Zikán</t>
  </si>
  <si>
    <t>721 - Zdravotechnika - vnitřní kanalizace</t>
  </si>
  <si>
    <t>721171902</t>
  </si>
  <si>
    <t>Opravy odpadního potrubí plastového vsazení odbočky do potrubí DN 40</t>
  </si>
  <si>
    <t>-1551566669</t>
  </si>
  <si>
    <t>https://podminky.urs.cz/item/CS_URS_2025_02/721171902</t>
  </si>
  <si>
    <t>721174041</t>
  </si>
  <si>
    <t>Potrubí z trub polypropylenových připojovací DN 32</t>
  </si>
  <si>
    <t>564511891</t>
  </si>
  <si>
    <t>https://podminky.urs.cz/item/CS_URS_2025_02/721174041</t>
  </si>
  <si>
    <t>721194103</t>
  </si>
  <si>
    <t>Vyměření přípojek na potrubí vyvedení a upevnění odpadních výpustek DN 32</t>
  </si>
  <si>
    <t>-1049533939</t>
  </si>
  <si>
    <t>https://podminky.urs.cz/item/CS_URS_2025_02/721194103</t>
  </si>
  <si>
    <t>721290111</t>
  </si>
  <si>
    <t>Zkouška těsnosti potrubí kanalizace vodou do DN 125</t>
  </si>
  <si>
    <t>1947528262</t>
  </si>
  <si>
    <t>https://podminky.urs.cz/item/CS_URS_2025_02/721290111</t>
  </si>
  <si>
    <t>721101200.R01</t>
  </si>
  <si>
    <t>Zápachový uzávěr dn40 se svislou přípojkou dn32 k odvodu kondenzátu od VZT jednotky, s doplňkovým mechanickým zápachovým uzávěrem (kulička), s čistícím otvorem a zátkou</t>
  </si>
  <si>
    <t>TRŽNÍ CENA 2025</t>
  </si>
  <si>
    <t>1831058054</t>
  </si>
  <si>
    <t>1 "dodávka a montáž</t>
  </si>
  <si>
    <t>998721101</t>
  </si>
  <si>
    <t>Přesun hmot pro vnitřní kanalizace stanovený z hmotnosti přesunovaného materiálu vodorovná dopravní vzdálenost do 50 m v objektech výšky do 6 m</t>
  </si>
  <si>
    <t>-2105194124</t>
  </si>
  <si>
    <t>https://podminky.urs.cz/item/CS_URS_2025_02/998721101</t>
  </si>
  <si>
    <t>998721193</t>
  </si>
  <si>
    <t>Přesun hmot pro vnitřní kanalizace stanovený z hmotnosti přesunovaného materiálu Příplatek k ceně za zvětšený přesun přes vymezenou největší dopravní vzdálenost do 500 m</t>
  </si>
  <si>
    <t>408824180</t>
  </si>
  <si>
    <t>https://podminky.urs.cz/item/CS_URS_2025_02/998721193</t>
  </si>
  <si>
    <t>D.1.4.2 -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</si>
  <si>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</si>
  <si>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</si>
  <si>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</si>
  <si>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</si>
  <si>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</si>
  <si>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713420841</t>
  </si>
  <si>
    <t>Odstranění tepelné izolace potrubí, ohybů, armatur a přírub rohožemi v pletivu s povrchovou úpravou pletivem spojených ocelovým drátem potrubí, tloušťka izolace do 50 mm</t>
  </si>
  <si>
    <t>-1315365384</t>
  </si>
  <si>
    <t>https://podminky.urs.cz/item/CS_URS_2025_02/713420841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</si>
  <si>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</si>
  <si>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</si>
  <si>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-1303973257</t>
  </si>
  <si>
    <t>https://podminky.urs.cz/item/CS_URS_2025_02/713463211</t>
  </si>
  <si>
    <t>63154601</t>
  </si>
  <si>
    <t>pouzdro izolační potrubní z minerální vlny s Al fólií max. 250/100°C 28/50mm</t>
  </si>
  <si>
    <t>769903570</t>
  </si>
  <si>
    <t>63154605</t>
  </si>
  <si>
    <t>pouzdro izolační potrubní z minerální vlny s Al fólií max. 250/100°C 60/50mm</t>
  </si>
  <si>
    <t>2109168734</t>
  </si>
  <si>
    <t>713491111</t>
  </si>
  <si>
    <t>Montáž izolace tepelné potrubí a ohybů - doplňky a konstrukční součástí oplechování pevného vnějšího obvodu do 500 mm potrubí</t>
  </si>
  <si>
    <t>-1560975993</t>
  </si>
  <si>
    <t>https://podminky.urs.cz/item/CS_URS_2025_02/713491111</t>
  </si>
  <si>
    <t>2 "oplechování nadstřešní části vedení topné vody pozinkovaným plechem, včetně dodávky materiálu</t>
  </si>
  <si>
    <t>998713101</t>
  </si>
  <si>
    <t>Přesun hmot pro izolace tepelné stanovený z hmotnosti přesunovaného materiálu vodorovná dopravní vzdálenost do 50 m v objektech výšky do 6 m</t>
  </si>
  <si>
    <t>-899674964</t>
  </si>
  <si>
    <t>https://podminky.urs.cz/item/CS_URS_2025_02/998713101</t>
  </si>
  <si>
    <t>998713193</t>
  </si>
  <si>
    <t>Přesun hmot pro izolace tepelné stanovený z hmotnosti přesunovaného materiálu Příplatek k cenám za zvětšený přesun přes vymezenou největší dopravní vzdálenost do 500 m</t>
  </si>
  <si>
    <t>-1565015832</t>
  </si>
  <si>
    <t>https://podminky.urs.cz/item/CS_URS_2025_02/998713193</t>
  </si>
  <si>
    <t>732</t>
  </si>
  <si>
    <t>Ústřední vytápění - strojovny</t>
  </si>
  <si>
    <t>732420813</t>
  </si>
  <si>
    <t>Demontáž čerpadel oběhových spirálních (do potrubí) DN 50</t>
  </si>
  <si>
    <t>-1802842552</t>
  </si>
  <si>
    <t>https://podminky.urs.cz/item/CS_URS_2025_02/732420813</t>
  </si>
  <si>
    <t>732421474</t>
  </si>
  <si>
    <t>Čerpadla teplovodní mokroběžná závitová oběhová pro teplovodní vytápění (elektronicky řízená) PN 10, do 110°C DN přípojky/dopravní výška H (m) - čerpací výkon Q (m3/h) DN 32 / do 10,0 m / 4,5 m3/h</t>
  </si>
  <si>
    <t>soubor</t>
  </si>
  <si>
    <t>-1654467726</t>
  </si>
  <si>
    <t>https://podminky.urs.cz/item/CS_URS_2025_02/732421474</t>
  </si>
  <si>
    <t>732X101</t>
  </si>
  <si>
    <t>Ultrazvukový měřič spotřeby tepla vč. příslušenství - jímek pro měření - DN32 - L=260mm - Qp=3,5m3/h - dodávka a montáž, včetně uvedení do provozu</t>
  </si>
  <si>
    <t>-1114987836</t>
  </si>
  <si>
    <t>998732101</t>
  </si>
  <si>
    <t>Přesun hmot pro strojovny stanovený z hmotnosti přesunovaného materiálu vodorovná dopravní vzdálenost do 50 m v objektech výšky do 6 m</t>
  </si>
  <si>
    <t>1464703013</t>
  </si>
  <si>
    <t>https://podminky.urs.cz/item/CS_URS_2025_02/998732101</t>
  </si>
  <si>
    <t>998732193</t>
  </si>
  <si>
    <t>Přesun hmot pro strojovny stanovený z hmotnosti přesunovaného materiálu Příplatek k cenám za zvětšený přesun přes vymezenou největší dopravní vzdálenost do 500 m</t>
  </si>
  <si>
    <t>-370523192</t>
  </si>
  <si>
    <t>https://podminky.urs.cz/item/CS_URS_2025_02/998732193</t>
  </si>
  <si>
    <t>733</t>
  </si>
  <si>
    <t>Ústřední vytápění - rozvodné potrubí</t>
  </si>
  <si>
    <t>733111118</t>
  </si>
  <si>
    <t>Potrubí z trubek ocelových závitových černých spojovaných svařováním bezešvých běžných nízkotlakých PN 16 do 115°C v kotelnách a strojovnách DN 50</t>
  </si>
  <si>
    <t>-1407056849</t>
  </si>
  <si>
    <t>https://podminky.urs.cz/item/CS_URS_2025_02/733111118</t>
  </si>
  <si>
    <t>733191925</t>
  </si>
  <si>
    <t>Opravy rozvodů potrubí z trubek ocelových závitových normálních i zesílených navaření odbočky na stávající potrubí, odbočka DN 25</t>
  </si>
  <si>
    <t>585583940</t>
  </si>
  <si>
    <t>https://podminky.urs.cz/item/CS_URS_2025_02/733191925</t>
  </si>
  <si>
    <t>733223105</t>
  </si>
  <si>
    <t>Potrubí z trubek měděných tvrdých spojovaných měkkým pájením Ø 28/1,5</t>
  </si>
  <si>
    <t>-1060334979</t>
  </si>
  <si>
    <t>https://podminky.urs.cz/item/CS_URS_2025_02/733223105</t>
  </si>
  <si>
    <t>733224222</t>
  </si>
  <si>
    <t>Potrubí z trubek měděných Příplatek k cenám za zhotovení přípojky z trubek měděných Ø 15/1</t>
  </si>
  <si>
    <t>289608488</t>
  </si>
  <si>
    <t>https://podminky.urs.cz/item/CS_URS_2025_02/733224222</t>
  </si>
  <si>
    <t>733224225</t>
  </si>
  <si>
    <t>Potrubí z trubek měděných Příplatek k cenám za zhotovení přípojky z trubek měděných Ø 28/1,5</t>
  </si>
  <si>
    <t>1761729557</t>
  </si>
  <si>
    <t>https://podminky.urs.cz/item/CS_URS_2025_02/733224225</t>
  </si>
  <si>
    <t>733291101</t>
  </si>
  <si>
    <t>Zkoušky těsnosti potrubí z trubek měděných Ø do 35/1,5</t>
  </si>
  <si>
    <t>-1555124501</t>
  </si>
  <si>
    <t>https://podminky.urs.cz/item/CS_URS_2025_02/733291101</t>
  </si>
  <si>
    <t>733X101</t>
  </si>
  <si>
    <t>Propojení navrženého potrubí na potrubí stávající</t>
  </si>
  <si>
    <t>-1084517037</t>
  </si>
  <si>
    <t>733X102</t>
  </si>
  <si>
    <t>Topná, provozní a dilatační zkoužka</t>
  </si>
  <si>
    <t>h</t>
  </si>
  <si>
    <t>-795794638</t>
  </si>
  <si>
    <t>733X103</t>
  </si>
  <si>
    <t>Stavební přípomoci - vrtání, drážkování a ostatní práce</t>
  </si>
  <si>
    <t>-1675356703</t>
  </si>
  <si>
    <t>733X104</t>
  </si>
  <si>
    <t>Montážní plošina přenosná</t>
  </si>
  <si>
    <t>-63147079</t>
  </si>
  <si>
    <t>733X105</t>
  </si>
  <si>
    <t>Přechod ocelové potrubí DN25 / měděné potrubí Cu 28</t>
  </si>
  <si>
    <t>1984547236</t>
  </si>
  <si>
    <t>998733101</t>
  </si>
  <si>
    <t>Přesun hmot pro rozvody potrubí stanovený z hmotnosti přesunovaného materiálu vodorovná dopravní vzdálenost do 50 m v objektech výšky do 6 m</t>
  </si>
  <si>
    <t>-186762488</t>
  </si>
  <si>
    <t>https://podminky.urs.cz/item/CS_URS_2025_02/998733101</t>
  </si>
  <si>
    <t>998733193</t>
  </si>
  <si>
    <t>Přesun hmot pro rozvody potrubí stanovený z hmotnosti přesunovaného materiálu Příplatek k cenám za zvětšený přesun přes vymezenou největší dopravní vzdálenost do 500 m</t>
  </si>
  <si>
    <t>-1845967842</t>
  </si>
  <si>
    <t>https://podminky.urs.cz/item/CS_URS_2025_02/998733193</t>
  </si>
  <si>
    <t>734</t>
  </si>
  <si>
    <t>Ústřední vytápění - armatury</t>
  </si>
  <si>
    <t>734100811</t>
  </si>
  <si>
    <t>Demontáž armatur přírubových se dvěma přírubami do DN 50</t>
  </si>
  <si>
    <t>-320945510</t>
  </si>
  <si>
    <t>https://podminky.urs.cz/item/CS_URS_2025_02/734100811</t>
  </si>
  <si>
    <t>734211120</t>
  </si>
  <si>
    <t>Ventily odvzdušňovací závitové automatické PN 14 do 120°C G 1/2</t>
  </si>
  <si>
    <t>-1976595594</t>
  </si>
  <si>
    <t>https://podminky.urs.cz/item/CS_URS_2025_02/734211120</t>
  </si>
  <si>
    <t>734220112</t>
  </si>
  <si>
    <t>Ventily regulační závitové vyvažovací přímé bez vypouštění PN 25 do 120°C G 1/2</t>
  </si>
  <si>
    <t>-1489344442</t>
  </si>
  <si>
    <t>https://podminky.urs.cz/item/CS_URS_2025_02/734220112</t>
  </si>
  <si>
    <t>734220116</t>
  </si>
  <si>
    <t>Ventily regulační závitové vyvažovací přímé bez vypouštění PN 25 do 120°C G 6/4</t>
  </si>
  <si>
    <t>-1434063372</t>
  </si>
  <si>
    <t>https://podminky.urs.cz/item/CS_URS_2025_02/734220116</t>
  </si>
  <si>
    <t>734242412</t>
  </si>
  <si>
    <t>Ventily zpětné závitové PN 16 do 110°C přímé G 1/2</t>
  </si>
  <si>
    <t>-1016564536</t>
  </si>
  <si>
    <t>https://podminky.urs.cz/item/CS_URS_2025_02/734242412</t>
  </si>
  <si>
    <t>734242417</t>
  </si>
  <si>
    <t>Ventily zpětné závitové PN 16 do 110°C přímé G 2</t>
  </si>
  <si>
    <t>-2063206442</t>
  </si>
  <si>
    <t>https://podminky.urs.cz/item/CS_URS_2025_02/734242417</t>
  </si>
  <si>
    <t>734291123</t>
  </si>
  <si>
    <t>Ostatní armatury kohouty plnicí a vypouštěcí PN 10 do 90°C G 1/2</t>
  </si>
  <si>
    <t>1667039425</t>
  </si>
  <si>
    <t>https://podminky.urs.cz/item/CS_URS_2025_02/734291123</t>
  </si>
  <si>
    <t>734291267</t>
  </si>
  <si>
    <t>Ostatní armatury filtry závitové pro topné a chladicí systémy PN 30 do 110°C přímé s vnitřními závity G 2</t>
  </si>
  <si>
    <t>4020573</t>
  </si>
  <si>
    <t>https://podminky.urs.cz/item/CS_URS_2025_02/734291267</t>
  </si>
  <si>
    <t>734292774</t>
  </si>
  <si>
    <t>Ostatní armatury kulové kohouty PN 42 do 185°C plnoprůtokové vnitřní závit G 1</t>
  </si>
  <si>
    <t>221966047</t>
  </si>
  <si>
    <t>https://podminky.urs.cz/item/CS_URS_2025_02/734292774</t>
  </si>
  <si>
    <t>734292777</t>
  </si>
  <si>
    <t>Ostatní armatury kulové kohouty PN 42 do 185°C plnoprůtokové vnitřní závit G 2</t>
  </si>
  <si>
    <t>-544834568</t>
  </si>
  <si>
    <t>https://podminky.urs.cz/item/CS_URS_2025_02/734292777</t>
  </si>
  <si>
    <t>734411103</t>
  </si>
  <si>
    <t>Teploměry technické s pevným stonkem a jímkou zadní připojení (axiální) průměr 63 mm délka stonku 100 mm</t>
  </si>
  <si>
    <t>557906593</t>
  </si>
  <si>
    <t>https://podminky.urs.cz/item/CS_URS_2025_02/734411103</t>
  </si>
  <si>
    <t>998734101</t>
  </si>
  <si>
    <t>Přesun hmot pro armatury stanovený z hmotnosti přesunovaného materiálu vodorovná dopravní vzdálenost do 50 m v objektech výšky do 6 m</t>
  </si>
  <si>
    <t>-1450863487</t>
  </si>
  <si>
    <t>https://podminky.urs.cz/item/CS_URS_2025_02/998734101</t>
  </si>
  <si>
    <t>998734193</t>
  </si>
  <si>
    <t>Přesun hmot pro armatury stanovený z hmotnosti přesunovaného materiálu Příplatek k cenám za zvětšený přesun přes vymezenou největší dopravní vzdálenost do 500 m</t>
  </si>
  <si>
    <t>1685555725</t>
  </si>
  <si>
    <t>https://podminky.urs.cz/item/CS_URS_2025_02/998734193</t>
  </si>
  <si>
    <t>735</t>
  </si>
  <si>
    <t>Ústřední vytápění - otopná tělesa</t>
  </si>
  <si>
    <t>735191905</t>
  </si>
  <si>
    <t>Ostatní opravy otopných těles odvzdušnění tělesa</t>
  </si>
  <si>
    <t>611584916</t>
  </si>
  <si>
    <t>https://podminky.urs.cz/item/CS_URS_2025_02/735191905</t>
  </si>
  <si>
    <t>735191910</t>
  </si>
  <si>
    <t>Ostatní opravy otopných těles napuštění vody do otopného systému včetně potrubí (bez kotle a ohříváků) otopných těles</t>
  </si>
  <si>
    <t>1740436002</t>
  </si>
  <si>
    <t>https://podminky.urs.cz/item/CS_URS_2025_02/735191910</t>
  </si>
  <si>
    <t>735494811</t>
  </si>
  <si>
    <t>Vypuštění vody z otopných soustav bez kotlů, ohříváků, zásobníků a nádrží</t>
  </si>
  <si>
    <t>-117117032</t>
  </si>
  <si>
    <t>https://podminky.urs.cz/item/CS_URS_2025_02/735494811</t>
  </si>
  <si>
    <t>783</t>
  </si>
  <si>
    <t>Dokončovací práce - nátěry</t>
  </si>
  <si>
    <t>783614651</t>
  </si>
  <si>
    <t>Základní antikorozní nátěr armatur a kovových potrubí jednonásobný potrubí do DN 50 mm syntetický standardní</t>
  </si>
  <si>
    <t>757008910</t>
  </si>
  <si>
    <t>https://podminky.urs.cz/item/CS_URS_2025_02/783614651</t>
  </si>
  <si>
    <t>783615551</t>
  </si>
  <si>
    <t>Mezinátěr armatur a kovových potrubí potrubí do DN 50 mm syntetický standardní</t>
  </si>
  <si>
    <t>-109164017</t>
  </si>
  <si>
    <t>https://podminky.urs.cz/item/CS_URS_2025_02/783615551</t>
  </si>
  <si>
    <t>D.1.1.4 - Elektroinstalace - silnoproud a slaboproud</t>
  </si>
  <si>
    <t>88275248</t>
  </si>
  <si>
    <t>Jiří Škop-elektroprojekce, Duhová 269, Náchod</t>
  </si>
  <si>
    <t xml:space="preserve">Jiří Škop-elektroprojekce, Duhová 269,  Náchod</t>
  </si>
  <si>
    <t xml:space="preserve">    742 - Elektroinstalace - slaboproud</t>
  </si>
  <si>
    <t>VRN - Vedlejší rozpočtové náklady</t>
  </si>
  <si>
    <t xml:space="preserve">    VRN9 - Ostatní náklady</t>
  </si>
  <si>
    <t>741120001</t>
  </si>
  <si>
    <t>Montáž vodičů izolovaných měděných bez ukončení uložených pod omítku plných a laněných (např. CY), průřezu žíly 0,35 až 6 mm2</t>
  </si>
  <si>
    <t>2012955587</t>
  </si>
  <si>
    <t>https://podminky.urs.cz/item/CS_URS_2025_02/741120001</t>
  </si>
  <si>
    <t>34141026</t>
  </si>
  <si>
    <t>vodič propojovací flexibilní jádro Cu lanované izolace PVC 450/750V (H07V-K) 1x4mm2</t>
  </si>
  <si>
    <t>-1680556671</t>
  </si>
  <si>
    <t>741122015</t>
  </si>
  <si>
    <t>Montáž kabelů měděných bez ukončení uložených pod omítku plných kulatých (např. CYKY), počtu a průřezu žil 3x1,5 mm2</t>
  </si>
  <si>
    <t>1298784353</t>
  </si>
  <si>
    <t>https://podminky.urs.cz/item/CS_URS_2025_02/741122015</t>
  </si>
  <si>
    <t>34111030</t>
  </si>
  <si>
    <t>kabel instalační jádro Cu plné izolace PVC plášť PVC 450/750V (CYKY) 3x1,5mm2</t>
  </si>
  <si>
    <t>-588832349</t>
  </si>
  <si>
    <t>741122016</t>
  </si>
  <si>
    <t>Montáž kabelů měděných bez ukončení uložených pod omítku plných kulatých (např. CYKY), počtu a průřezu žil 3x2,5 až 6 mm2</t>
  </si>
  <si>
    <t>152632679</t>
  </si>
  <si>
    <t>https://podminky.urs.cz/item/CS_URS_2025_02/741122016</t>
  </si>
  <si>
    <t>34111036</t>
  </si>
  <si>
    <t>kabel instalační jádro Cu plné izolace PVC plášť PVC 450/750V (CYKY) 3x2,5mm2</t>
  </si>
  <si>
    <t>-1385694275</t>
  </si>
  <si>
    <t>741122642</t>
  </si>
  <si>
    <t>Montáž kabelů měděných bez ukončení uložených pevně plných kulatých nebo bezhalogenových (např. CYKY) počtu a průřezu žil 5x4 až 6 mm2</t>
  </si>
  <si>
    <t>935546192</t>
  </si>
  <si>
    <t>https://podminky.urs.cz/item/CS_URS_2025_02/741122642</t>
  </si>
  <si>
    <t>34111100</t>
  </si>
  <si>
    <t>kabel instalační jádro Cu plné izolace PVC plášť PVC 450/750V (CYKY) 5x6mm2</t>
  </si>
  <si>
    <t>184536037</t>
  </si>
  <si>
    <t>741122647</t>
  </si>
  <si>
    <t>Montáž kabelů měděných bez ukončení uložených pevně plných kulatých nebo bezhalogenových (např. CYKY) počtu a průřezu žil 7x1,5 až 2,5 mm2</t>
  </si>
  <si>
    <t>1993494979</t>
  </si>
  <si>
    <t>https://podminky.urs.cz/item/CS_URS_2025_02/741122647</t>
  </si>
  <si>
    <t>34111110</t>
  </si>
  <si>
    <t>kabel instalační jádro Cu plné izolace PVC plášť PVC 450/750V (CYKY) 7x1,5mm2</t>
  </si>
  <si>
    <t>119577283</t>
  </si>
  <si>
    <t>741210001</t>
  </si>
  <si>
    <t>Montáž rozvodnic oceloplechových nebo plastových bez zapojení vodičů běžných, hmotnosti do 20 kg</t>
  </si>
  <si>
    <t>270526818</t>
  </si>
  <si>
    <t>https://podminky.urs.cz/item/CS_URS_2025_02/741210001</t>
  </si>
  <si>
    <t>RMAT0006</t>
  </si>
  <si>
    <t>rozvaděč R-OKNA, včetně vystrojení dle výkresové dokumentace</t>
  </si>
  <si>
    <t>1911955470</t>
  </si>
  <si>
    <t>741210002</t>
  </si>
  <si>
    <t>Montáž rozvodnic oceloplechových nebo plastových bez zapojení vodičů běžných, hmotnosti do 50 kg</t>
  </si>
  <si>
    <t>-1121139844</t>
  </si>
  <si>
    <t>https://podminky.urs.cz/item/CS_URS_2025_02/741210002</t>
  </si>
  <si>
    <t>RMAT0005</t>
  </si>
  <si>
    <t>ovládací rozvaděč osvětlení ROSV, komplet včetně vystrojení dle výkresové dokumentace</t>
  </si>
  <si>
    <t>163246470</t>
  </si>
  <si>
    <t>741210005</t>
  </si>
  <si>
    <t>Montáž rozvodnic oceloplechových nebo plastových bez zapojení vodičů běžných, hmotnosti do 200 kg</t>
  </si>
  <si>
    <t>-851463430</t>
  </si>
  <si>
    <t>https://podminky.urs.cz/item/CS_URS_2025_02/741210005</t>
  </si>
  <si>
    <t>RMAT0004</t>
  </si>
  <si>
    <t>rozvaděč RP1, komplet, včetně vystrojení dle výkresové dokumentace</t>
  </si>
  <si>
    <t>1184326041</t>
  </si>
  <si>
    <t>741310024</t>
  </si>
  <si>
    <t>Montáž spínačů jedno nebo dvoupólových nástěnných se zapojením vodičů, pro prostředí normální přepínačů, řazení 6+6 dvojitých střídavých</t>
  </si>
  <si>
    <t>-1490224239</t>
  </si>
  <si>
    <t>https://podminky.urs.cz/item/CS_URS_2025_02/741310024</t>
  </si>
  <si>
    <t>RMAT0003</t>
  </si>
  <si>
    <t>žaluziový ovladač</t>
  </si>
  <si>
    <t>-473460364</t>
  </si>
  <si>
    <t>741320105</t>
  </si>
  <si>
    <t>Montáž jističů se zapojením vodičů jednopólových nn do 25 A ve skříni</t>
  </si>
  <si>
    <t>-1956618923</t>
  </si>
  <si>
    <t>https://podminky.urs.cz/item/CS_URS_2025_02/741320105</t>
  </si>
  <si>
    <t>RMAT0002</t>
  </si>
  <si>
    <t>jistič 25/3/B</t>
  </si>
  <si>
    <t>1938594124</t>
  </si>
  <si>
    <t>741372022</t>
  </si>
  <si>
    <t>Montáž svítidel s integrovaným zdrojem LED se zapojením vodičů interiérových přisazených nástěnných hranatých nebo kruhových, plochy přes 0,09 do 0,36 m2</t>
  </si>
  <si>
    <t>-1218424706</t>
  </si>
  <si>
    <t>https://podminky.urs.cz/item/CS_URS_2025_02/741372022</t>
  </si>
  <si>
    <t>RMAT0001</t>
  </si>
  <si>
    <t>svítidlo A-přisazené LED svítidlo 144W, 25000lm, 4000K, IP65/IK08, 716x490x110mm</t>
  </si>
  <si>
    <t>-1675727179</t>
  </si>
  <si>
    <t>741374900</t>
  </si>
  <si>
    <t>Demontáž svítidel se zachováním funkčnosti exteriérových s integrovaným zdrojem LED přisazených nástěnných</t>
  </si>
  <si>
    <t>899310442</t>
  </si>
  <si>
    <t>https://podminky.urs.cz/item/CS_URS_2025_02/741374900</t>
  </si>
  <si>
    <t>741410021</t>
  </si>
  <si>
    <t>Montáž uzemňovacího vedení s upevněním, propojením a připojením pomocí svorek v zemi s izolací spojů pásku průřezu do 120 mm2 v městské zástavbě</t>
  </si>
  <si>
    <t>-589884934</t>
  </si>
  <si>
    <t>https://podminky.urs.cz/item/CS_URS_2025_02/741410021</t>
  </si>
  <si>
    <t>RMAT0007</t>
  </si>
  <si>
    <t>pásek uzemňovací FeZn 30x4mm</t>
  </si>
  <si>
    <t>kg</t>
  </si>
  <si>
    <t>1467753016</t>
  </si>
  <si>
    <t>741420001</t>
  </si>
  <si>
    <t>Montáž hromosvodného vedení svodových drátů nebo lan s podpěrami, Ø do 10 mm</t>
  </si>
  <si>
    <t>1879717906</t>
  </si>
  <si>
    <t>https://podminky.urs.cz/item/CS_URS_2025_02/741420001</t>
  </si>
  <si>
    <t>35441077</t>
  </si>
  <si>
    <t>drát D 8mm AlMgSi</t>
  </si>
  <si>
    <t>-1348597236</t>
  </si>
  <si>
    <t>35441073</t>
  </si>
  <si>
    <t>drát D 10mm FeZn</t>
  </si>
  <si>
    <t>2065428504</t>
  </si>
  <si>
    <t>35442136</t>
  </si>
  <si>
    <t>drát D 8/11mm AlMgSi + PVC</t>
  </si>
  <si>
    <t>2076073255</t>
  </si>
  <si>
    <t>741420020</t>
  </si>
  <si>
    <t>Montáž hromosvodného vedení svorek s jedním šroubem</t>
  </si>
  <si>
    <t>1333442580</t>
  </si>
  <si>
    <t>https://podminky.urs.cz/item/CS_URS_2025_02/741420020</t>
  </si>
  <si>
    <t>RMAT0010</t>
  </si>
  <si>
    <t>podpěra vedení PV23</t>
  </si>
  <si>
    <t>-6510738</t>
  </si>
  <si>
    <t>741420021</t>
  </si>
  <si>
    <t>Montáž hromosvodného vedení svorek se 2 šrouby</t>
  </si>
  <si>
    <t>2111937618</t>
  </si>
  <si>
    <t>https://podminky.urs.cz/item/CS_URS_2025_02/741420021</t>
  </si>
  <si>
    <t>RMAT0015</t>
  </si>
  <si>
    <t>svorka zkušební SZ</t>
  </si>
  <si>
    <t>-1444195154</t>
  </si>
  <si>
    <t>RMAT0016</t>
  </si>
  <si>
    <t>svorka spojovací SS</t>
  </si>
  <si>
    <t>-684957738</t>
  </si>
  <si>
    <t>741420022</t>
  </si>
  <si>
    <t>Montáž hromosvodného vedení svorek se 3 a více šrouby</t>
  </si>
  <si>
    <t>-818653457</t>
  </si>
  <si>
    <t>https://podminky.urs.cz/item/CS_URS_2025_02/741420022</t>
  </si>
  <si>
    <t>RMAT0013</t>
  </si>
  <si>
    <t>svorka křížová SK</t>
  </si>
  <si>
    <t>-106387017</t>
  </si>
  <si>
    <t>RMAT0014</t>
  </si>
  <si>
    <t>svorka pásek-drát SR03</t>
  </si>
  <si>
    <t>-769768317</t>
  </si>
  <si>
    <t>741420023</t>
  </si>
  <si>
    <t>Montáž hromosvodného vedení svorek na okapové žlaby</t>
  </si>
  <si>
    <t>1588803903</t>
  </si>
  <si>
    <t>https://podminky.urs.cz/item/CS_URS_2025_02/741420023</t>
  </si>
  <si>
    <t>35442042</t>
  </si>
  <si>
    <t>svorka uzemnění nerez na okapové žlaby</t>
  </si>
  <si>
    <t>-475441113</t>
  </si>
  <si>
    <t>741420024</t>
  </si>
  <si>
    <t>Montáž hromosvodného vedení svorek na konstrukce</t>
  </si>
  <si>
    <t>-1281702878</t>
  </si>
  <si>
    <t>https://podminky.urs.cz/item/CS_URS_2025_02/741420024</t>
  </si>
  <si>
    <t>RMAT0012</t>
  </si>
  <si>
    <t>podpěra vedení PV21</t>
  </si>
  <si>
    <t>1101611249</t>
  </si>
  <si>
    <t>741420051</t>
  </si>
  <si>
    <t>Montáž hromosvodného vedení ochranných prvků úhelníků nebo trubek s držáky do zdiva</t>
  </si>
  <si>
    <t>1688294407</t>
  </si>
  <si>
    <t>https://podminky.urs.cz/item/CS_URS_2025_02/741420051</t>
  </si>
  <si>
    <t>RMAT0017</t>
  </si>
  <si>
    <t>plastová krabice na zkušební svorku do zateplení</t>
  </si>
  <si>
    <t>-934297497</t>
  </si>
  <si>
    <t>741420083</t>
  </si>
  <si>
    <t>Montáž hromosvodného vedení doplňků štítků k označení svodů</t>
  </si>
  <si>
    <t>-1329279276</t>
  </si>
  <si>
    <t>https://podminky.urs.cz/item/CS_URS_2025_02/741420083</t>
  </si>
  <si>
    <t>35442110</t>
  </si>
  <si>
    <t>štítek plastový - čísla svodů</t>
  </si>
  <si>
    <t>-1637993663</t>
  </si>
  <si>
    <t>741420101</t>
  </si>
  <si>
    <t>Montáž oddáleného vedení držáků do zdiva</t>
  </si>
  <si>
    <t>663101898</t>
  </si>
  <si>
    <t>https://podminky.urs.cz/item/CS_URS_2025_02/741420101</t>
  </si>
  <si>
    <t>35442206</t>
  </si>
  <si>
    <t>držák oddáleného hromosvodu do zdiva s vrutem Fezn</t>
  </si>
  <si>
    <t>-1964186206</t>
  </si>
  <si>
    <t>RMAT0008</t>
  </si>
  <si>
    <t>příchytka na zeď 110014, rozteč 0,75m</t>
  </si>
  <si>
    <t>-1281731289</t>
  </si>
  <si>
    <t>741421823</t>
  </si>
  <si>
    <t>Demontáž hromosvodného vedení bez zachování funkčnosti svodových drátů nebo lan na rovné střeše, průměru přes 8 mm</t>
  </si>
  <si>
    <t>-2002683318</t>
  </si>
  <si>
    <t>https://podminky.urs.cz/item/CS_URS_2025_02/741421823</t>
  </si>
  <si>
    <t>741421863</t>
  </si>
  <si>
    <t>Demontáž hromosvodného vedení podpěr svislého vedení zazděného</t>
  </si>
  <si>
    <t>1557827119</t>
  </si>
  <si>
    <t>https://podminky.urs.cz/item/CS_URS_2025_02/741421863</t>
  </si>
  <si>
    <t>741421871</t>
  </si>
  <si>
    <t>Demontáž hromosvodného vedení doplňků ochranných úhelníků, délky do 1,4 m</t>
  </si>
  <si>
    <t>-858758178</t>
  </si>
  <si>
    <t>https://podminky.urs.cz/item/CS_URS_2025_02/741421871</t>
  </si>
  <si>
    <t>741430004</t>
  </si>
  <si>
    <t>Montáž jímacích tyčí délky do 3 m, na střešní hřeben</t>
  </si>
  <si>
    <t>-484155709</t>
  </si>
  <si>
    <t>https://podminky.urs.cz/item/CS_URS_2025_02/741430004</t>
  </si>
  <si>
    <t>RMAT0009</t>
  </si>
  <si>
    <t>strojený jímač v=1m, včetně upevnění</t>
  </si>
  <si>
    <t>643025191</t>
  </si>
  <si>
    <t>742</t>
  </si>
  <si>
    <t>Elektroinstalace - slaboproud</t>
  </si>
  <si>
    <t>742310002</t>
  </si>
  <si>
    <t>Montáž domovního telefonu komunikačního tabla</t>
  </si>
  <si>
    <t>701813350</t>
  </si>
  <si>
    <t>https://podminky.urs.cz/item/CS_URS_2025_02/742310002</t>
  </si>
  <si>
    <t>RMAT0018</t>
  </si>
  <si>
    <t>stávající zvonkové tablo</t>
  </si>
  <si>
    <t>-837173846</t>
  </si>
  <si>
    <t>RMAT0019</t>
  </si>
  <si>
    <t>nové zvonkové tablo</t>
  </si>
  <si>
    <t>-1833306352</t>
  </si>
  <si>
    <t>742310802</t>
  </si>
  <si>
    <t>Demontáž domovního telefonu komunikačního tabla</t>
  </si>
  <si>
    <t>-307248540</t>
  </si>
  <si>
    <t>https://podminky.urs.cz/item/CS_URS_2025_02/742310802</t>
  </si>
  <si>
    <t>742340002</t>
  </si>
  <si>
    <t>Montáž jednotného času hodin nástěnných</t>
  </si>
  <si>
    <t>-1650761918</t>
  </si>
  <si>
    <t>https://podminky.urs.cz/item/CS_URS_2025_02/742340002</t>
  </si>
  <si>
    <t>RMAT0020</t>
  </si>
  <si>
    <t>venkovní analogové hodiny, čtvercové, jednostranné, nástěnné, průměr číselníku 100cm, integrované osvětlení, GPS</t>
  </si>
  <si>
    <t>154318802</t>
  </si>
  <si>
    <t>742340801</t>
  </si>
  <si>
    <t>Demontáž jednotného času hodin závěsných oboustranných nebo nástěných</t>
  </si>
  <si>
    <t>-1183649351</t>
  </si>
  <si>
    <t>https://podminky.urs.cz/item/CS_URS_2025_02/742340801</t>
  </si>
  <si>
    <t>HZS2232</t>
  </si>
  <si>
    <t>Hodinové zúčtovací sazby profesí PSV provádění stavebních instalací elektrikář odborný</t>
  </si>
  <si>
    <t>-1069684325</t>
  </si>
  <si>
    <t>https://podminky.urs.cz/item/CS_URS_2025_02/HZS2232</t>
  </si>
  <si>
    <t>HZS4212</t>
  </si>
  <si>
    <t>Hodinové zúčtovací sazby ostatních profesí revizní a kontrolní činnost revizní technik specialista</t>
  </si>
  <si>
    <t>482728584</t>
  </si>
  <si>
    <t>https://podminky.urs.cz/item/CS_URS_2025_02/HZS4212</t>
  </si>
  <si>
    <t>VRN9</t>
  </si>
  <si>
    <t>Ostatní náklady</t>
  </si>
  <si>
    <t>091104000</t>
  </si>
  <si>
    <t>Stroje a zařízení nevyžadující montáž</t>
  </si>
  <si>
    <t>1024</t>
  </si>
  <si>
    <t>-814687041</t>
  </si>
  <si>
    <t>https://podminky.urs.cz/item/CS_URS_2025_02/091104000</t>
  </si>
  <si>
    <t>D.1.4.5 - Vzduchotechnika</t>
  </si>
  <si>
    <t xml:space="preserve">    D1 - Ostatní náklady</t>
  </si>
  <si>
    <t xml:space="preserve">    751.1 - Zařízení č.1</t>
  </si>
  <si>
    <t xml:space="preserve">    751.2 - Zařízení č.2</t>
  </si>
  <si>
    <t>D1</t>
  </si>
  <si>
    <t>751101103.R01</t>
  </si>
  <si>
    <t>Zprovoznění zařízení, měření, zaregulování a uvedení do provozu rekuperačních VZT jednotek</t>
  </si>
  <si>
    <t>-1083252367</t>
  </si>
  <si>
    <t>751101106.R03</t>
  </si>
  <si>
    <t>Dopravní a režijní náklady</t>
  </si>
  <si>
    <t>-536464076</t>
  </si>
  <si>
    <t>751101107.R04</t>
  </si>
  <si>
    <t>Stavební přípomoce a ostatní pomocné práce</t>
  </si>
  <si>
    <t>1357686585</t>
  </si>
  <si>
    <t>751101108.R05</t>
  </si>
  <si>
    <t>Závěsový a montážní materiál pro zavěšení potrubí a zařízení - typové prvky - konzoly, objímky, závěsy, závitové tyče, spojovací materiál</t>
  </si>
  <si>
    <t>1746292602</t>
  </si>
  <si>
    <t>751101109.R06</t>
  </si>
  <si>
    <t>Pomocné modulové pozinkované konstrukce pro uložení zařízení nad střechou - strešný podporný systém – Big Foot</t>
  </si>
  <si>
    <t>-1711456293</t>
  </si>
  <si>
    <t>751101110.R07</t>
  </si>
  <si>
    <t>Montážní plošina přenosná - instalace a zpětná demontáž</t>
  </si>
  <si>
    <t>-129067590</t>
  </si>
  <si>
    <t>751101111.R08</t>
  </si>
  <si>
    <t>Pryžové podložky pro stacionární vzduchotechnickou jednotku</t>
  </si>
  <si>
    <t>-1524454766</t>
  </si>
  <si>
    <t>75130018.R01</t>
  </si>
  <si>
    <t>Těsnění prostupů požárními dělícími konstrukcemi - požární ucpávky a tmely pro potrubí</t>
  </si>
  <si>
    <t>920005742</t>
  </si>
  <si>
    <t>713210142.R03</t>
  </si>
  <si>
    <t>Izolace požární z minerální vaty o tl. 60 mm s AL polepem - dodávka a montáž</t>
  </si>
  <si>
    <t>-1048592667</t>
  </si>
  <si>
    <t>177 "odečteno z projektového modelu"</t>
  </si>
  <si>
    <t>177*1,3 "Přepočtené koeficientem množství</t>
  </si>
  <si>
    <t>713210142.R04</t>
  </si>
  <si>
    <t>Izolace tepelná a hluková z minerální vaty o tl. 60 mm s AL polepem - dodávka a montáž</t>
  </si>
  <si>
    <t>-1897033954</t>
  </si>
  <si>
    <t>13+3 "odečteno z projektového modelu"</t>
  </si>
  <si>
    <t>16*1,3 "Přepočtené koeficientem množství</t>
  </si>
  <si>
    <t>713210143.R01</t>
  </si>
  <si>
    <t>Oplechování vnějšího potrubí VZT poznkovaným plechem tl. 1mm - dodávka a montáž</t>
  </si>
  <si>
    <t>855722652</t>
  </si>
  <si>
    <t>Přesun hmot pro vzduchotechniku stanovený procentní sazbou (%) z ceny vodorovná dopravní vzdálenost do 50 m v objektech výšky do 12 m</t>
  </si>
  <si>
    <t>-1379952970</t>
  </si>
  <si>
    <t>998751291</t>
  </si>
  <si>
    <t>Přesun hmot pro vzduchotechniku stanovený procentní sazbou (%) z ceny Příplatek k cenám za zvětšený přesun přes vymezenou největší dopravní vzdálenost do 500 m</t>
  </si>
  <si>
    <t>1874354998</t>
  </si>
  <si>
    <t>https://podminky.urs.cz/item/CS_URS_2025_02/998751291</t>
  </si>
  <si>
    <t>751.1</t>
  </si>
  <si>
    <t>Zařízení č.1</t>
  </si>
  <si>
    <t>751611116</t>
  </si>
  <si>
    <t>Montáž vzduchotechnické jednotky s rekuperací tepla centrální stojaté s výměnou vzduchu přes 1000 do 5000 m3/h</t>
  </si>
  <si>
    <t>-180595739</t>
  </si>
  <si>
    <t>https://podminky.urs.cz/item/CS_URS_2025_02/751611116</t>
  </si>
  <si>
    <t>42944045.R13.1</t>
  </si>
  <si>
    <t>Rovnotlaká vzduchotechnická jednotka ve venkovním provedení, deskový výměník, vodní ohřívač, filtry (Vp=Vo=3000m3/h; 400Pa; ventilátory 2280W/400V, topný výkon vodního ohřívače 1,78 kW, hmotnost = 456kg), dodávka vč. pružných manžet a regulace jednotky</t>
  </si>
  <si>
    <t>-719837072</t>
  </si>
  <si>
    <t>42944045.R13.2</t>
  </si>
  <si>
    <t>Příslušenství vzduchotechnické jednotky - regulační uzel topné vody se směšovacím ventilem a oběhovým čerpadlem</t>
  </si>
  <si>
    <t>-586361084</t>
  </si>
  <si>
    <t>42944045.R13.3</t>
  </si>
  <si>
    <t>Příslušenství vzduchotechnické jednotky - topný kabel samoregulační s termostatem - délka 2m, napájení 230V, protimrazová ochrana vodního ohřívače s přívodním potrubím topné vody nad střechou</t>
  </si>
  <si>
    <t>-838962737</t>
  </si>
  <si>
    <t>75130015.R911</t>
  </si>
  <si>
    <t>Ochrana kondenzátního potrubí elektrickým topným kabelem délky 1m ve venkovním prostředí</t>
  </si>
  <si>
    <t>-710524401</t>
  </si>
  <si>
    <t>751311092</t>
  </si>
  <si>
    <t>Montáž vyústi čtyřhranné do čtyřhranného potrubí, průřezu přes 0,040 do 0,080 m2</t>
  </si>
  <si>
    <t>1728117613</t>
  </si>
  <si>
    <t>https://podminky.urs.cz/item/CS_URS_2025_02/751311092</t>
  </si>
  <si>
    <t>6+6</t>
  </si>
  <si>
    <t>42972711.102</t>
  </si>
  <si>
    <t>výustka komfortní dvouřadá Al 400x200mm s regulací</t>
  </si>
  <si>
    <t>-484471004</t>
  </si>
  <si>
    <t>6 "odečteno z projektového modelu"</t>
  </si>
  <si>
    <t>42972670</t>
  </si>
  <si>
    <t>výustka komfortní jednořadá Al 400x200mm</t>
  </si>
  <si>
    <t>-422847904</t>
  </si>
  <si>
    <t>751398042.R70</t>
  </si>
  <si>
    <t>Montáž šikmého kusu 45° na čtyřhranné potrubí D do 0,4500 m2</t>
  </si>
  <si>
    <t>-1950570369</t>
  </si>
  <si>
    <t>751210136.R71</t>
  </si>
  <si>
    <t>Šikmý kus 45° se síťkou proti hmyzu o rozměru 400x400 mm</t>
  </si>
  <si>
    <t>-1832494603</t>
  </si>
  <si>
    <t>2 "odečteno z projektového modelu"</t>
  </si>
  <si>
    <t>751344122</t>
  </si>
  <si>
    <t>Montáž tlumičů hluku pro čtyřhranné potrubí, průřezu přes 0,150 do 0,300 m2</t>
  </si>
  <si>
    <t>-957198635</t>
  </si>
  <si>
    <t>https://podminky.urs.cz/item/CS_URS_2025_02/751344122</t>
  </si>
  <si>
    <t>1+6+1+1</t>
  </si>
  <si>
    <t>42976041.R21</t>
  </si>
  <si>
    <t>tlumič hluku čtyřhranný Pz 400x400x500mm</t>
  </si>
  <si>
    <t>-983659985</t>
  </si>
  <si>
    <t>1 "odečteno z projektového modelu"</t>
  </si>
  <si>
    <t>42976041.R22</t>
  </si>
  <si>
    <t>tlumič hluku čtyřhranný Pz 630x400x1000mm</t>
  </si>
  <si>
    <t>1549736200</t>
  </si>
  <si>
    <t>42976041.R23</t>
  </si>
  <si>
    <t>tlumič hluku čtyřhranný Pz 400x400x1500mm</t>
  </si>
  <si>
    <t>-1227364820</t>
  </si>
  <si>
    <t>42976041.R24</t>
  </si>
  <si>
    <t>tlumič hluku čtyřhranný Pz 400x400x2000mm</t>
  </si>
  <si>
    <t>313875704</t>
  </si>
  <si>
    <t>751510013</t>
  </si>
  <si>
    <t>Vzduchotechnické potrubí z pozinkovaného plechu čtyřhranné s přírubou, průřezu přes 0,07 do 0,13 m2</t>
  </si>
  <si>
    <t>1873322943</t>
  </si>
  <si>
    <t>https://podminky.urs.cz/item/CS_URS_2025_02/751510013</t>
  </si>
  <si>
    <t>24 "odečteno z projektového modelu"</t>
  </si>
  <si>
    <t>24*1,2 "Přepočtené koeficientem množství</t>
  </si>
  <si>
    <t>751510014</t>
  </si>
  <si>
    <t>Vzduchotechnické potrubí z pozinkovaného plechu čtyřhranné s přírubou, průřezu přes 0,13 do 0,28 m2</t>
  </si>
  <si>
    <t>-1397235033</t>
  </si>
  <si>
    <t>https://podminky.urs.cz/item/CS_URS_2025_02/751510014</t>
  </si>
  <si>
    <t>62 "odečteno z projektového modelu"</t>
  </si>
  <si>
    <t>62*1,2 "Přepočtené koeficientem množství</t>
  </si>
  <si>
    <t>751.2</t>
  </si>
  <si>
    <t>Zařízení č.2</t>
  </si>
  <si>
    <t>751611121</t>
  </si>
  <si>
    <t>Montáž vzduchotechnické jednotky s rekuperací tepla centrální podstropní s výměnou vzduchu přes 500 do 1000 m3/h</t>
  </si>
  <si>
    <t>-622540848</t>
  </si>
  <si>
    <t>https://podminky.urs.cz/item/CS_URS_2025_02/751611121</t>
  </si>
  <si>
    <t>42944030</t>
  </si>
  <si>
    <t>Rovnotlaká vzduchotechnická jednotka v podstropním provedení, deskový výměník, elektrický ohřívač, filtry (Vp=Vo=600m3/h, ventilátory = 317W/230V, el. ohřívač = 700W/230V, hmotnost = 130kg), dodávka vč. pružných manžet a regulace jednotky</t>
  </si>
  <si>
    <t>-342407571</t>
  </si>
  <si>
    <t>751344113</t>
  </si>
  <si>
    <t>Montáž tlumičů hluku pro kruhové potrubí, průměru přes 200 do 300 mm</t>
  </si>
  <si>
    <t>-378479051</t>
  </si>
  <si>
    <t>https://podminky.urs.cz/item/CS_URS_2025_02/751344113</t>
  </si>
  <si>
    <t>42976008</t>
  </si>
  <si>
    <t>tlumič hluku kruhový Pz, D 250mm, l=1000mm</t>
  </si>
  <si>
    <t>-2044154280</t>
  </si>
  <si>
    <t>5 "odečteno z projektového modelu"</t>
  </si>
  <si>
    <t>751398041.R59</t>
  </si>
  <si>
    <t>Montáž šikmého kusu 45° na kruhové potrubí D do 300 mm</t>
  </si>
  <si>
    <t>1241264228</t>
  </si>
  <si>
    <t>751210137.R69</t>
  </si>
  <si>
    <t>Šikmý kus 45° se síťkou proti hmyzu D 200 mm</t>
  </si>
  <si>
    <t>1458482282</t>
  </si>
  <si>
    <t>751311111</t>
  </si>
  <si>
    <t>Montáž vyústi čtyřhranné do kruhového potrubí, průřezu do 0,040 m2</t>
  </si>
  <si>
    <t>-1757461537</t>
  </si>
  <si>
    <t>https://podminky.urs.cz/item/CS_URS_2025_02/751311111</t>
  </si>
  <si>
    <t>3+3</t>
  </si>
  <si>
    <t>42973015.R100</t>
  </si>
  <si>
    <t>výusť jednořadá do kruhového potrubí SPIRO Pz 400x100mm</t>
  </si>
  <si>
    <t>433140750</t>
  </si>
  <si>
    <t>3 "odečteno z projektového modelu"</t>
  </si>
  <si>
    <t>42973040.R101</t>
  </si>
  <si>
    <t>výusť dvouřadá do kruhového potrubí SPIRO Pz 400x100mm s regulací</t>
  </si>
  <si>
    <t>-663709053</t>
  </si>
  <si>
    <t>751537148</t>
  </si>
  <si>
    <t>Montáž potrubí ohebného kruhového izolovaného minerální vatou Al hadice (izolace tepelná i hluková), průměru přes 200 do 250 mm</t>
  </si>
  <si>
    <t>-1462901342</t>
  </si>
  <si>
    <t>https://podminky.urs.cz/item/CS_URS_2025_02/751537148</t>
  </si>
  <si>
    <t>5*1,2 "Přepočtené koeficientem množství</t>
  </si>
  <si>
    <t>42981734</t>
  </si>
  <si>
    <t>hadice ohebná z Al s tepelnou a hlukovou izolací 25mm, délka 10m D 203mm</t>
  </si>
  <si>
    <t>1251471368</t>
  </si>
  <si>
    <t>0,833*1,2 "Přepočtené koeficientem množství</t>
  </si>
  <si>
    <t>751510042</t>
  </si>
  <si>
    <t>Vzduchotechnické potrubí z pozinkovaného plechu kruhové, trouba spirálně vinutá bez příruby, průměru přes 100 do 200 mm</t>
  </si>
  <si>
    <t>-151836051</t>
  </si>
  <si>
    <t>https://podminky.urs.cz/item/CS_URS_2025_02/751510042</t>
  </si>
  <si>
    <t>3*1,2 "Přepočtené koeficientem množství</t>
  </si>
  <si>
    <t>751510043</t>
  </si>
  <si>
    <t>Vzduchotechnické potrubí z pozinkovaného plechu kruhové, trouba spirálně vinutá bez příruby, průměru přes 200 do 300 mm</t>
  </si>
  <si>
    <t>-1783780644</t>
  </si>
  <si>
    <t>https://podminky.urs.cz/item/CS_URS_2025_02/751510043</t>
  </si>
  <si>
    <t>17 "odečteno z projektového modelu"</t>
  </si>
  <si>
    <t>17*1,2 "Přepočtené koeficientem množství</t>
  </si>
  <si>
    <t>751510012</t>
  </si>
  <si>
    <t>Vzduchotechnické potrubí z pozinkovaného plechu čtyřhranné s přírubou, průřezu přes 0,03 do 0,07 m2</t>
  </si>
  <si>
    <t>1012391253</t>
  </si>
  <si>
    <t>https://podminky.urs.cz/item/CS_URS_2025_02/751510012</t>
  </si>
  <si>
    <t>0,5 "odečteno z projektového modelu"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</si>
  <si>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</si>
  <si>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</si>
  <si>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</si>
  <si>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</si>
  <si>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</si>
  <si>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</si>
  <si>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012103000R</t>
  </si>
  <si>
    <t>Vytyčení stávajících podzemních inženýrských sítí</t>
  </si>
  <si>
    <t>soub</t>
  </si>
  <si>
    <t>-288917029</t>
  </si>
  <si>
    <t>012303000</t>
  </si>
  <si>
    <t>Geodetické práce po výstavbě</t>
  </si>
  <si>
    <t>-874891500</t>
  </si>
  <si>
    <t>013254000</t>
  </si>
  <si>
    <t>Dokumentace skutečného provedení stavby</t>
  </si>
  <si>
    <t>-1817823863</t>
  </si>
  <si>
    <t>013294001R</t>
  </si>
  <si>
    <t>Technologický postup provádění bouracích prací pro prostupy (stěnami, stropními panely a konstrukcemi), v případě potřeby včetně statického posouzení</t>
  </si>
  <si>
    <t>-1557244235</t>
  </si>
  <si>
    <t>013294002R</t>
  </si>
  <si>
    <t>Technologický postup provádění zakrývání podlah a vybavení tělocvičny</t>
  </si>
  <si>
    <t>-1589765823</t>
  </si>
  <si>
    <t>013294003R</t>
  </si>
  <si>
    <t>Podrobná výrobní, dílenská dokumentace pro provedení zámečnických konstrukcí</t>
  </si>
  <si>
    <t>-997018245</t>
  </si>
  <si>
    <t>013294004R</t>
  </si>
  <si>
    <t>Dílenské dokumentace záchytného systému proti pádu z výšky</t>
  </si>
  <si>
    <t>-544626143</t>
  </si>
  <si>
    <t>013294005R</t>
  </si>
  <si>
    <t>Dílenská dokumentace - kladečský plán spádových klínů a izolací</t>
  </si>
  <si>
    <t>1849800042</t>
  </si>
  <si>
    <t>013294006R</t>
  </si>
  <si>
    <t xml:space="preserve">Vypracování detailů stavby v rozsahu nutném pro realizaci stavby </t>
  </si>
  <si>
    <t>-2142092531</t>
  </si>
  <si>
    <t>013294007R</t>
  </si>
  <si>
    <t>Dílenská dokumentace výplní otvorů</t>
  </si>
  <si>
    <t>-650700174</t>
  </si>
  <si>
    <t>013294008R</t>
  </si>
  <si>
    <t>Dílenská dokumentace větrané plechové fasády/střechy</t>
  </si>
  <si>
    <t>-1183525201</t>
  </si>
  <si>
    <t>VRN3</t>
  </si>
  <si>
    <t>Zařízení staveniště</t>
  </si>
  <si>
    <t>032103000R</t>
  </si>
  <si>
    <t>Náklady na stavební buňky, TOI</t>
  </si>
  <si>
    <t>měsíc</t>
  </si>
  <si>
    <t>479588735</t>
  </si>
  <si>
    <t>032903000</t>
  </si>
  <si>
    <t>Náklady na provoz a údržbu vybavení staveniště</t>
  </si>
  <si>
    <t>1514576036</t>
  </si>
  <si>
    <t>033203000R</t>
  </si>
  <si>
    <t>Energie pro zařízení staveniště, pro osvětlení staveniště a provádění stavby</t>
  </si>
  <si>
    <t>566937354</t>
  </si>
  <si>
    <t>033203001R</t>
  </si>
  <si>
    <t>Náklady na připojení a spotřebu vody pro zařízení staveniště a provádění stavby</t>
  </si>
  <si>
    <t>-654726967</t>
  </si>
  <si>
    <t>034103000</t>
  </si>
  <si>
    <t>Oplocení staveniště</t>
  </si>
  <si>
    <t>-149637889</t>
  </si>
  <si>
    <t>034503000R</t>
  </si>
  <si>
    <t>Dodávka a instalace informativních tabulí o stavbě</t>
  </si>
  <si>
    <t>1236292327</t>
  </si>
  <si>
    <t>039103000</t>
  </si>
  <si>
    <t>Rozebrání, bourání a odvoz zařízení staveniště</t>
  </si>
  <si>
    <t>-457968887</t>
  </si>
  <si>
    <t>039203000R</t>
  </si>
  <si>
    <t>Úprava terénu po zrušení zařízení staveniště - uvedení přístupové trasy ke staveništi do původního stavu (příjezd přes zahradu)</t>
  </si>
  <si>
    <t>-1662433483</t>
  </si>
  <si>
    <t>VRN4</t>
  </si>
  <si>
    <t>Inženýrská činnost</t>
  </si>
  <si>
    <t>042503000</t>
  </si>
  <si>
    <t>Plán BOZP na staveništi</t>
  </si>
  <si>
    <t>321417852</t>
  </si>
  <si>
    <t>042903000R</t>
  </si>
  <si>
    <t xml:space="preserve">Dokumentace zásad organizace výstavby </t>
  </si>
  <si>
    <t>866613572</t>
  </si>
  <si>
    <t>043002000</t>
  </si>
  <si>
    <t>Zkoušky a ostatní měření (odtrhová zkouška, meření odporu u hromosvodu, jiskorová zkouška hydroizolací)</t>
  </si>
  <si>
    <t>-1749017184</t>
  </si>
  <si>
    <t>045002000</t>
  </si>
  <si>
    <t>Kompletační a koordinační činnost</t>
  </si>
  <si>
    <t>-1209487626</t>
  </si>
  <si>
    <t>VRN7</t>
  </si>
  <si>
    <t>Provozní vlivy</t>
  </si>
  <si>
    <t>071002000</t>
  </si>
  <si>
    <t>Provoz investora, třetích osob</t>
  </si>
  <si>
    <t>-793541277</t>
  </si>
  <si>
    <t>SEZNAM FIGUR</t>
  </si>
  <si>
    <t>Výměra</t>
  </si>
  <si>
    <t>F0001</t>
  </si>
  <si>
    <t>Úpravy a kompletace stěn, vnější - Kontaktní zateplovací systémy</t>
  </si>
  <si>
    <t>(16,4+46,03+26,62+3,9+3,7+28,34)*1,2</t>
  </si>
  <si>
    <t>F0002</t>
  </si>
  <si>
    <t>"Severní pohled" 293,36</t>
  </si>
  <si>
    <t>"Jižní pohled" 342,2</t>
  </si>
  <si>
    <t>"Východní pohled" 184,2</t>
  </si>
  <si>
    <t>"Západní pohled" 249,8</t>
  </si>
  <si>
    <t>"výplně otvorů" - 183,86</t>
  </si>
  <si>
    <t>F0003</t>
  </si>
  <si>
    <t>Střechy - Izolační vrstvy střech s povlakovou hydroizolací</t>
  </si>
  <si>
    <t>116,01+170,75+16,4+97,77</t>
  </si>
  <si>
    <t>Použití figury:</t>
  </si>
  <si>
    <t>Provedení izolace proti zemní vlhkosti svislé za studena nátěrem penetračním</t>
  </si>
  <si>
    <t>Provedení izolace proti zemní vlhkosti pásy přitavením svislé NAIP</t>
  </si>
  <si>
    <t>Montáž profilů kontaktního zateplení lepených</t>
  </si>
  <si>
    <t>Montáž kontaktního zateplení vnějších stěn lepením a mechanickým kotvením polystyrénových desek do betonu a zdiva tl přes 160 do 200 mm</t>
  </si>
  <si>
    <t>Penetrační nátěr vnějších stěn nanášený ručně</t>
  </si>
  <si>
    <t>Penetrační silikátový nátěr vnějších pastovitých tenkovrstvých omítek stěn</t>
  </si>
  <si>
    <t>Příplatek k cenám kontaktního zateplení vnějších stěn za zápustnou montáž a použití tepelněizolačních zátek z polystyrenu</t>
  </si>
  <si>
    <t>Tenkovrstvá silikátová zatíraná omítka zrnitost 2,0 mm vnějších stěn</t>
  </si>
  <si>
    <t>KZS lišta zakládací</t>
  </si>
  <si>
    <t>Montáž kontaktního zateplení vnějšího ostění, nadpraží nebo parapetu hl. špalety do 400 mm lepením desek z polystyrenu tl do 40 mm</t>
  </si>
  <si>
    <t>ostění_200</t>
  </si>
  <si>
    <t>ostění 200</t>
  </si>
  <si>
    <t>ostění_400</t>
  </si>
  <si>
    <t>špaleta 400</t>
  </si>
  <si>
    <t>parapet_200</t>
  </si>
  <si>
    <t>Vyrovnání podkladu vnějších stěn maltou cementovou tl do 10 mm</t>
  </si>
  <si>
    <t>Izolace proti zemní vlhkosti nopovou fólií s textilií svislá, výška nopu 4,0 mm, tl do 0,6 mm</t>
  </si>
  <si>
    <t>Montáž izolace tepelné stěn lepením bodově nízkoexpanzní (PUR) pěnou s mechanickým kotvením rohoží, pásů, dílců, desek tl přes 140 do 200 mm</t>
  </si>
  <si>
    <t>Tenkovrstvá akrylátová mozaiková střednězrnná omítka vnějších stěn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</si>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</sst>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11101" TargetMode="External" /><Relationship Id="rId2" Type="http://schemas.openxmlformats.org/officeDocument/2006/relationships/hyperlink" Target="https://podminky.urs.cz/item/CS_URS_2025_02/113106021" TargetMode="External" /><Relationship Id="rId3" Type="http://schemas.openxmlformats.org/officeDocument/2006/relationships/hyperlink" Target="https://podminky.urs.cz/item/CS_URS_2025_02/113106023" TargetMode="External" /><Relationship Id="rId4" Type="http://schemas.openxmlformats.org/officeDocument/2006/relationships/hyperlink" Target="https://podminky.urs.cz/item/CS_URS_2025_02/113106190" TargetMode="External" /><Relationship Id="rId5" Type="http://schemas.openxmlformats.org/officeDocument/2006/relationships/hyperlink" Target="https://podminky.urs.cz/item/CS_URS_2025_02/113107142" TargetMode="External" /><Relationship Id="rId6" Type="http://schemas.openxmlformats.org/officeDocument/2006/relationships/hyperlink" Target="https://podminky.urs.cz/item/CS_URS_2025_02/131151343" TargetMode="External" /><Relationship Id="rId7" Type="http://schemas.openxmlformats.org/officeDocument/2006/relationships/hyperlink" Target="https://podminky.urs.cz/item/CS_URS_2025_02/132151101" TargetMode="External" /><Relationship Id="rId8" Type="http://schemas.openxmlformats.org/officeDocument/2006/relationships/hyperlink" Target="https://podminky.urs.cz/item/CS_URS_2025_02/162301501" TargetMode="External" /><Relationship Id="rId9" Type="http://schemas.openxmlformats.org/officeDocument/2006/relationships/hyperlink" Target="https://podminky.urs.cz/item/CS_URS_2025_02/174151101" TargetMode="External" /><Relationship Id="rId10" Type="http://schemas.openxmlformats.org/officeDocument/2006/relationships/hyperlink" Target="https://podminky.urs.cz/item/CS_URS_2025_02/181911102" TargetMode="External" /><Relationship Id="rId11" Type="http://schemas.openxmlformats.org/officeDocument/2006/relationships/hyperlink" Target="https://podminky.urs.cz/item/CS_URS_2025_02/271532212" TargetMode="External" /><Relationship Id="rId12" Type="http://schemas.openxmlformats.org/officeDocument/2006/relationships/hyperlink" Target="https://podminky.urs.cz/item/CS_URS_2025_02/271532213" TargetMode="External" /><Relationship Id="rId13" Type="http://schemas.openxmlformats.org/officeDocument/2006/relationships/hyperlink" Target="https://podminky.urs.cz/item/CS_URS_2025_02/275313811" TargetMode="External" /><Relationship Id="rId14" Type="http://schemas.openxmlformats.org/officeDocument/2006/relationships/hyperlink" Target="https://podminky.urs.cz/item/CS_URS_2025_02/275351121" TargetMode="External" /><Relationship Id="rId15" Type="http://schemas.openxmlformats.org/officeDocument/2006/relationships/hyperlink" Target="https://podminky.urs.cz/item/CS_URS_2025_02/275351122" TargetMode="External" /><Relationship Id="rId16" Type="http://schemas.openxmlformats.org/officeDocument/2006/relationships/hyperlink" Target="https://podminky.urs.cz/item/CS_URS_2025_02/311272031" TargetMode="External" /><Relationship Id="rId17" Type="http://schemas.openxmlformats.org/officeDocument/2006/relationships/hyperlink" Target="https://podminky.urs.cz/item/CS_URS_2025_02/311273111" TargetMode="External" /><Relationship Id="rId18" Type="http://schemas.openxmlformats.org/officeDocument/2006/relationships/hyperlink" Target="https://podminky.urs.cz/item/CS_URS_2025_02/338171113" TargetMode="External" /><Relationship Id="rId19" Type="http://schemas.openxmlformats.org/officeDocument/2006/relationships/hyperlink" Target="https://podminky.urs.cz/item/CS_URS_2025_02/348101210" TargetMode="External" /><Relationship Id="rId20" Type="http://schemas.openxmlformats.org/officeDocument/2006/relationships/hyperlink" Target="https://podminky.urs.cz/item/CS_URS_2025_02/348121211" TargetMode="External" /><Relationship Id="rId21" Type="http://schemas.openxmlformats.org/officeDocument/2006/relationships/hyperlink" Target="https://podminky.urs.cz/item/CS_URS_2025_02/348171143" TargetMode="External" /><Relationship Id="rId22" Type="http://schemas.openxmlformats.org/officeDocument/2006/relationships/hyperlink" Target="https://podminky.urs.cz/item/CS_URS_2025_02/417321414" TargetMode="External" /><Relationship Id="rId23" Type="http://schemas.openxmlformats.org/officeDocument/2006/relationships/hyperlink" Target="https://podminky.urs.cz/item/CS_URS_2025_02/417351115" TargetMode="External" /><Relationship Id="rId24" Type="http://schemas.openxmlformats.org/officeDocument/2006/relationships/hyperlink" Target="https://podminky.urs.cz/item/CS_URS_2025_02/417351116" TargetMode="External" /><Relationship Id="rId25" Type="http://schemas.openxmlformats.org/officeDocument/2006/relationships/hyperlink" Target="https://podminky.urs.cz/item/CS_URS_2025_02/417361821" TargetMode="External" /><Relationship Id="rId26" Type="http://schemas.openxmlformats.org/officeDocument/2006/relationships/hyperlink" Target="https://podminky.urs.cz/item/CS_URS_2025_02/564750101" TargetMode="External" /><Relationship Id="rId27" Type="http://schemas.openxmlformats.org/officeDocument/2006/relationships/hyperlink" Target="https://podminky.urs.cz/item/CS_URS_2025_02/577145111" TargetMode="External" /><Relationship Id="rId28" Type="http://schemas.openxmlformats.org/officeDocument/2006/relationships/hyperlink" Target="https://podminky.urs.cz/item/CS_URS_2025_02/596211110" TargetMode="External" /><Relationship Id="rId29" Type="http://schemas.openxmlformats.org/officeDocument/2006/relationships/hyperlink" Target="https://podminky.urs.cz/item/CS_URS_2025_02/612142001" TargetMode="External" /><Relationship Id="rId30" Type="http://schemas.openxmlformats.org/officeDocument/2006/relationships/hyperlink" Target="https://podminky.urs.cz/item/CS_URS_2025_02/612321141" TargetMode="External" /><Relationship Id="rId31" Type="http://schemas.openxmlformats.org/officeDocument/2006/relationships/hyperlink" Target="https://podminky.urs.cz/item/CS_URS_2025_02/612325121" TargetMode="External" /><Relationship Id="rId32" Type="http://schemas.openxmlformats.org/officeDocument/2006/relationships/hyperlink" Target="https://podminky.urs.cz/item/CS_URS_2025_02/619991011" TargetMode="External" /><Relationship Id="rId33" Type="http://schemas.openxmlformats.org/officeDocument/2006/relationships/hyperlink" Target="https://podminky.urs.cz/item/CS_URS_2025_02/619995001" TargetMode="External" /><Relationship Id="rId34" Type="http://schemas.openxmlformats.org/officeDocument/2006/relationships/hyperlink" Target="https://podminky.urs.cz/item/CS_URS_2025_02/619996117" TargetMode="External" /><Relationship Id="rId35" Type="http://schemas.openxmlformats.org/officeDocument/2006/relationships/hyperlink" Target="https://podminky.urs.cz/item/CS_URS_2025_02/619996137" TargetMode="External" /><Relationship Id="rId36" Type="http://schemas.openxmlformats.org/officeDocument/2006/relationships/hyperlink" Target="https://podminky.urs.cz/item/CS_URS_2025_02/619996145" TargetMode="External" /><Relationship Id="rId37" Type="http://schemas.openxmlformats.org/officeDocument/2006/relationships/hyperlink" Target="https://podminky.urs.cz/item/CS_URS_2025_02/621131121" TargetMode="External" /><Relationship Id="rId38" Type="http://schemas.openxmlformats.org/officeDocument/2006/relationships/hyperlink" Target="https://podminky.urs.cz/item/CS_URS_2025_02/621151011" TargetMode="External" /><Relationship Id="rId39" Type="http://schemas.openxmlformats.org/officeDocument/2006/relationships/hyperlink" Target="https://podminky.urs.cz/item/CS_URS_2025_02/621221031" TargetMode="External" /><Relationship Id="rId40" Type="http://schemas.openxmlformats.org/officeDocument/2006/relationships/hyperlink" Target="https://podminky.urs.cz/item/CS_URS_2025_02/621251105" TargetMode="External" /><Relationship Id="rId41" Type="http://schemas.openxmlformats.org/officeDocument/2006/relationships/hyperlink" Target="https://podminky.urs.cz/item/CS_URS_2025_02/621521022" TargetMode="External" /><Relationship Id="rId42" Type="http://schemas.openxmlformats.org/officeDocument/2006/relationships/hyperlink" Target="https://podminky.urs.cz/item/CS_URS_2025_02/622131121" TargetMode="External" /><Relationship Id="rId43" Type="http://schemas.openxmlformats.org/officeDocument/2006/relationships/hyperlink" Target="https://podminky.urs.cz/item/CS_URS_2025_02/622135002" TargetMode="External" /><Relationship Id="rId44" Type="http://schemas.openxmlformats.org/officeDocument/2006/relationships/hyperlink" Target="https://podminky.urs.cz/item/CS_URS_2025_02/622142001" TargetMode="External" /><Relationship Id="rId45" Type="http://schemas.openxmlformats.org/officeDocument/2006/relationships/hyperlink" Target="https://podminky.urs.cz/item/CS_URS_2025_02/622151011" TargetMode="External" /><Relationship Id="rId46" Type="http://schemas.openxmlformats.org/officeDocument/2006/relationships/hyperlink" Target="https://podminky.urs.cz/item/CS_URS_2025_02/622151021" TargetMode="External" /><Relationship Id="rId47" Type="http://schemas.openxmlformats.org/officeDocument/2006/relationships/hyperlink" Target="https://podminky.urs.cz/item/CS_URS_2025_02/622211041" TargetMode="External" /><Relationship Id="rId48" Type="http://schemas.openxmlformats.org/officeDocument/2006/relationships/hyperlink" Target="https://podminky.urs.cz/item/CS_URS_2025_02/622212051" TargetMode="External" /><Relationship Id="rId49" Type="http://schemas.openxmlformats.org/officeDocument/2006/relationships/hyperlink" Target="https://podminky.urs.cz/item/CS_URS_2025_02/622251101" TargetMode="External" /><Relationship Id="rId50" Type="http://schemas.openxmlformats.org/officeDocument/2006/relationships/hyperlink" Target="https://podminky.urs.cz/item/CS_URS_2025_02/622252001" TargetMode="External" /><Relationship Id="rId51" Type="http://schemas.openxmlformats.org/officeDocument/2006/relationships/hyperlink" Target="https://podminky.urs.cz/item/CS_URS_2025_02/622252002" TargetMode="External" /><Relationship Id="rId52" Type="http://schemas.openxmlformats.org/officeDocument/2006/relationships/hyperlink" Target="https://podminky.urs.cz/item/CS_URS_2025_02/622511112" TargetMode="External" /><Relationship Id="rId53" Type="http://schemas.openxmlformats.org/officeDocument/2006/relationships/hyperlink" Target="https://podminky.urs.cz/item/CS_URS_2025_02/622521022" TargetMode="External" /><Relationship Id="rId54" Type="http://schemas.openxmlformats.org/officeDocument/2006/relationships/hyperlink" Target="https://podminky.urs.cz/item/CS_URS_2025_02/629991011" TargetMode="External" /><Relationship Id="rId55" Type="http://schemas.openxmlformats.org/officeDocument/2006/relationships/hyperlink" Target="https://podminky.urs.cz/item/CS_URS_2025_02/631311125" TargetMode="External" /><Relationship Id="rId56" Type="http://schemas.openxmlformats.org/officeDocument/2006/relationships/hyperlink" Target="https://podminky.urs.cz/item/CS_URS_2025_02/631311135" TargetMode="External" /><Relationship Id="rId57" Type="http://schemas.openxmlformats.org/officeDocument/2006/relationships/hyperlink" Target="https://podminky.urs.cz/item/CS_URS_2025_02/631319013" TargetMode="External" /><Relationship Id="rId58" Type="http://schemas.openxmlformats.org/officeDocument/2006/relationships/hyperlink" Target="https://podminky.urs.cz/item/CS_URS_2025_02/631319175" TargetMode="External" /><Relationship Id="rId59" Type="http://schemas.openxmlformats.org/officeDocument/2006/relationships/hyperlink" Target="https://podminky.urs.cz/item/CS_URS_2025_02/631319197" TargetMode="External" /><Relationship Id="rId60" Type="http://schemas.openxmlformats.org/officeDocument/2006/relationships/hyperlink" Target="https://podminky.urs.cz/item/CS_URS_2025_02/631351101" TargetMode="External" /><Relationship Id="rId61" Type="http://schemas.openxmlformats.org/officeDocument/2006/relationships/hyperlink" Target="https://podminky.urs.cz/item/CS_URS_2025_02/631351102" TargetMode="External" /><Relationship Id="rId62" Type="http://schemas.openxmlformats.org/officeDocument/2006/relationships/hyperlink" Target="https://podminky.urs.cz/item/CS_URS_2025_02/631362021" TargetMode="External" /><Relationship Id="rId63" Type="http://schemas.openxmlformats.org/officeDocument/2006/relationships/hyperlink" Target="https://podminky.urs.cz/item/CS_URS_2025_02/631362021" TargetMode="External" /><Relationship Id="rId64" Type="http://schemas.openxmlformats.org/officeDocument/2006/relationships/hyperlink" Target="https://podminky.urs.cz/item/CS_URS_2025_02/642942611" TargetMode="External" /><Relationship Id="rId65" Type="http://schemas.openxmlformats.org/officeDocument/2006/relationships/hyperlink" Target="https://podminky.urs.cz/item/CS_URS_2025_02/642942831" TargetMode="External" /><Relationship Id="rId66" Type="http://schemas.openxmlformats.org/officeDocument/2006/relationships/hyperlink" Target="https://podminky.urs.cz/item/CS_URS_2025_02/916331112" TargetMode="External" /><Relationship Id="rId67" Type="http://schemas.openxmlformats.org/officeDocument/2006/relationships/hyperlink" Target="https://podminky.urs.cz/item/CS_URS_2025_02/919732221" TargetMode="External" /><Relationship Id="rId68" Type="http://schemas.openxmlformats.org/officeDocument/2006/relationships/hyperlink" Target="https://podminky.urs.cz/item/CS_URS_2025_02/919735112" TargetMode="External" /><Relationship Id="rId69" Type="http://schemas.openxmlformats.org/officeDocument/2006/relationships/hyperlink" Target="https://podminky.urs.cz/item/CS_URS_2025_02/941111112" TargetMode="External" /><Relationship Id="rId70" Type="http://schemas.openxmlformats.org/officeDocument/2006/relationships/hyperlink" Target="https://podminky.urs.cz/item/CS_URS_2025_02/941111212" TargetMode="External" /><Relationship Id="rId71" Type="http://schemas.openxmlformats.org/officeDocument/2006/relationships/hyperlink" Target="https://podminky.urs.cz/item/CS_URS_2025_02/941111322" TargetMode="External" /><Relationship Id="rId72" Type="http://schemas.openxmlformats.org/officeDocument/2006/relationships/hyperlink" Target="https://podminky.urs.cz/item/CS_URS_2025_02/941111812" TargetMode="External" /><Relationship Id="rId73" Type="http://schemas.openxmlformats.org/officeDocument/2006/relationships/hyperlink" Target="https://podminky.urs.cz/item/CS_URS_2025_02/944511111" TargetMode="External" /><Relationship Id="rId74" Type="http://schemas.openxmlformats.org/officeDocument/2006/relationships/hyperlink" Target="https://podminky.urs.cz/item/CS_URS_2025_02/944511211" TargetMode="External" /><Relationship Id="rId75" Type="http://schemas.openxmlformats.org/officeDocument/2006/relationships/hyperlink" Target="https://podminky.urs.cz/item/CS_URS_2025_02/944511811" TargetMode="External" /><Relationship Id="rId76" Type="http://schemas.openxmlformats.org/officeDocument/2006/relationships/hyperlink" Target="https://podminky.urs.cz/item/CS_URS_2025_02/946111116" TargetMode="External" /><Relationship Id="rId77" Type="http://schemas.openxmlformats.org/officeDocument/2006/relationships/hyperlink" Target="https://podminky.urs.cz/item/CS_URS_2025_02/946111216" TargetMode="External" /><Relationship Id="rId78" Type="http://schemas.openxmlformats.org/officeDocument/2006/relationships/hyperlink" Target="https://podminky.urs.cz/item/CS_URS_2025_02/946111816" TargetMode="External" /><Relationship Id="rId79" Type="http://schemas.openxmlformats.org/officeDocument/2006/relationships/hyperlink" Target="https://podminky.urs.cz/item/CS_URS_2025_02/953993327" TargetMode="External" /><Relationship Id="rId80" Type="http://schemas.openxmlformats.org/officeDocument/2006/relationships/hyperlink" Target="https://podminky.urs.cz/item/CS_URS_2025_02/962081141" TargetMode="External" /><Relationship Id="rId81" Type="http://schemas.openxmlformats.org/officeDocument/2006/relationships/hyperlink" Target="https://podminky.urs.cz/item/CS_URS_2025_02/965042141" TargetMode="External" /><Relationship Id="rId82" Type="http://schemas.openxmlformats.org/officeDocument/2006/relationships/hyperlink" Target="https://podminky.urs.cz/item/CS_URS_2025_02/965042231" TargetMode="External" /><Relationship Id="rId83" Type="http://schemas.openxmlformats.org/officeDocument/2006/relationships/hyperlink" Target="https://podminky.urs.cz/item/CS_URS_2025_02/965082923" TargetMode="External" /><Relationship Id="rId84" Type="http://schemas.openxmlformats.org/officeDocument/2006/relationships/hyperlink" Target="https://podminky.urs.cz/item/CS_URS_2025_02/965082941" TargetMode="External" /><Relationship Id="rId85" Type="http://schemas.openxmlformats.org/officeDocument/2006/relationships/hyperlink" Target="https://podminky.urs.cz/item/CS_URS_2025_02/966071711" TargetMode="External" /><Relationship Id="rId86" Type="http://schemas.openxmlformats.org/officeDocument/2006/relationships/hyperlink" Target="https://podminky.urs.cz/item/CS_URS_2025_02/966071822" TargetMode="External" /><Relationship Id="rId87" Type="http://schemas.openxmlformats.org/officeDocument/2006/relationships/hyperlink" Target="https://podminky.urs.cz/item/CS_URS_2025_02/973031326" TargetMode="External" /><Relationship Id="rId88" Type="http://schemas.openxmlformats.org/officeDocument/2006/relationships/hyperlink" Target="https://podminky.urs.cz/item/CS_URS_2025_02/974032132" TargetMode="External" /><Relationship Id="rId89" Type="http://schemas.openxmlformats.org/officeDocument/2006/relationships/hyperlink" Target="https://podminky.urs.cz/item/CS_URS_2025_02/977151113" TargetMode="External" /><Relationship Id="rId90" Type="http://schemas.openxmlformats.org/officeDocument/2006/relationships/hyperlink" Target="https://podminky.urs.cz/item/CS_URS_2025_02/977151127" TargetMode="External" /><Relationship Id="rId91" Type="http://schemas.openxmlformats.org/officeDocument/2006/relationships/hyperlink" Target="https://podminky.urs.cz/item/CS_URS_2025_02/977151128" TargetMode="External" /><Relationship Id="rId92" Type="http://schemas.openxmlformats.org/officeDocument/2006/relationships/hyperlink" Target="https://podminky.urs.cz/item/CS_URS_2025_02/993111111" TargetMode="External" /><Relationship Id="rId93" Type="http://schemas.openxmlformats.org/officeDocument/2006/relationships/hyperlink" Target="https://podminky.urs.cz/item/CS_URS_2025_02/993111119" TargetMode="External" /><Relationship Id="rId94" Type="http://schemas.openxmlformats.org/officeDocument/2006/relationships/hyperlink" Target="https://podminky.urs.cz/item/CS_URS_2025_02/997013113" TargetMode="External" /><Relationship Id="rId95" Type="http://schemas.openxmlformats.org/officeDocument/2006/relationships/hyperlink" Target="https://podminky.urs.cz/item/CS_URS_2025_02/997013509" TargetMode="External" /><Relationship Id="rId96" Type="http://schemas.openxmlformats.org/officeDocument/2006/relationships/hyperlink" Target="https://podminky.urs.cz/item/CS_URS_2025_02/997013511" TargetMode="External" /><Relationship Id="rId97" Type="http://schemas.openxmlformats.org/officeDocument/2006/relationships/hyperlink" Target="https://podminky.urs.cz/item/CS_URS_2025_02/997013631" TargetMode="External" /><Relationship Id="rId98" Type="http://schemas.openxmlformats.org/officeDocument/2006/relationships/hyperlink" Target="https://podminky.urs.cz/item/CS_URS_2025_02/997013645" TargetMode="External" /><Relationship Id="rId99" Type="http://schemas.openxmlformats.org/officeDocument/2006/relationships/hyperlink" Target="https://podminky.urs.cz/item/CS_URS_2025_02/997013811" TargetMode="External" /><Relationship Id="rId100" Type="http://schemas.openxmlformats.org/officeDocument/2006/relationships/hyperlink" Target="https://podminky.urs.cz/item/CS_URS_2025_02/997013814" TargetMode="External" /><Relationship Id="rId101" Type="http://schemas.openxmlformats.org/officeDocument/2006/relationships/hyperlink" Target="https://podminky.urs.cz/item/CS_URS_2025_02/997013861" TargetMode="External" /><Relationship Id="rId102" Type="http://schemas.openxmlformats.org/officeDocument/2006/relationships/hyperlink" Target="https://podminky.urs.cz/item/CS_URS_2025_02/997013873" TargetMode="External" /><Relationship Id="rId103" Type="http://schemas.openxmlformats.org/officeDocument/2006/relationships/hyperlink" Target="https://podminky.urs.cz/item/CS_URS_2025_02/997013875" TargetMode="External" /><Relationship Id="rId104" Type="http://schemas.openxmlformats.org/officeDocument/2006/relationships/hyperlink" Target="https://podminky.urs.cz/item/CS_URS_2025_02/998011009" TargetMode="External" /><Relationship Id="rId105" Type="http://schemas.openxmlformats.org/officeDocument/2006/relationships/hyperlink" Target="https://podminky.urs.cz/item/CS_URS_2025_02/711112001" TargetMode="External" /><Relationship Id="rId106" Type="http://schemas.openxmlformats.org/officeDocument/2006/relationships/hyperlink" Target="https://podminky.urs.cz/item/CS_URS_2025_02/711142559" TargetMode="External" /><Relationship Id="rId107" Type="http://schemas.openxmlformats.org/officeDocument/2006/relationships/hyperlink" Target="https://podminky.urs.cz/item/CS_URS_2025_02/711161221" TargetMode="External" /><Relationship Id="rId108" Type="http://schemas.openxmlformats.org/officeDocument/2006/relationships/hyperlink" Target="https://podminky.urs.cz/item/CS_URS_2025_02/998711202" TargetMode="External" /><Relationship Id="rId109" Type="http://schemas.openxmlformats.org/officeDocument/2006/relationships/hyperlink" Target="https://podminky.urs.cz/item/CS_URS_2025_02/712311101" TargetMode="External" /><Relationship Id="rId110" Type="http://schemas.openxmlformats.org/officeDocument/2006/relationships/hyperlink" Target="https://podminky.urs.cz/item/CS_URS_2025_02/712331111" TargetMode="External" /><Relationship Id="rId111" Type="http://schemas.openxmlformats.org/officeDocument/2006/relationships/hyperlink" Target="https://podminky.urs.cz/item/CS_URS_2025_02/712340832" TargetMode="External" /><Relationship Id="rId112" Type="http://schemas.openxmlformats.org/officeDocument/2006/relationships/hyperlink" Target="https://podminky.urs.cz/item/CS_URS_2025_02/712340833" TargetMode="External" /><Relationship Id="rId113" Type="http://schemas.openxmlformats.org/officeDocument/2006/relationships/hyperlink" Target="https://podminky.urs.cz/item/CS_URS_2025_02/712341715" TargetMode="External" /><Relationship Id="rId114" Type="http://schemas.openxmlformats.org/officeDocument/2006/relationships/hyperlink" Target="https://podminky.urs.cz/item/CS_URS_2025_02/712361701" TargetMode="External" /><Relationship Id="rId115" Type="http://schemas.openxmlformats.org/officeDocument/2006/relationships/hyperlink" Target="https://podminky.urs.cz/item/CS_URS_2025_02/712363115" TargetMode="External" /><Relationship Id="rId116" Type="http://schemas.openxmlformats.org/officeDocument/2006/relationships/hyperlink" Target="https://podminky.urs.cz/item/CS_URS_2025_02/712363352" TargetMode="External" /><Relationship Id="rId117" Type="http://schemas.openxmlformats.org/officeDocument/2006/relationships/hyperlink" Target="https://podminky.urs.cz/item/CS_URS_2025_02/712391171" TargetMode="External" /><Relationship Id="rId118" Type="http://schemas.openxmlformats.org/officeDocument/2006/relationships/hyperlink" Target="https://podminky.urs.cz/item/CS_URS_2025_02/712391172" TargetMode="External" /><Relationship Id="rId119" Type="http://schemas.openxmlformats.org/officeDocument/2006/relationships/hyperlink" Target="https://podminky.urs.cz/item/CS_URS_2025_02/712391382" TargetMode="External" /><Relationship Id="rId120" Type="http://schemas.openxmlformats.org/officeDocument/2006/relationships/hyperlink" Target="https://podminky.urs.cz/item/CS_URS_2025_02/712391482" TargetMode="External" /><Relationship Id="rId121" Type="http://schemas.openxmlformats.org/officeDocument/2006/relationships/hyperlink" Target="https://podminky.urs.cz/item/CS_URS_2025_02/712392184" TargetMode="External" /><Relationship Id="rId122" Type="http://schemas.openxmlformats.org/officeDocument/2006/relationships/hyperlink" Target="https://podminky.urs.cz/item/CS_URS_2025_02/712771255" TargetMode="External" /><Relationship Id="rId123" Type="http://schemas.openxmlformats.org/officeDocument/2006/relationships/hyperlink" Target="https://podminky.urs.cz/item/CS_URS_2025_02/712771611" TargetMode="External" /><Relationship Id="rId124" Type="http://schemas.openxmlformats.org/officeDocument/2006/relationships/hyperlink" Target="https://podminky.urs.cz/item/CS_URS_2025_02/712811101" TargetMode="External" /><Relationship Id="rId125" Type="http://schemas.openxmlformats.org/officeDocument/2006/relationships/hyperlink" Target="https://podminky.urs.cz/item/CS_URS_2025_02/712831101" TargetMode="External" /><Relationship Id="rId126" Type="http://schemas.openxmlformats.org/officeDocument/2006/relationships/hyperlink" Target="https://podminky.urs.cz/item/CS_URS_2025_02/712841559" TargetMode="External" /><Relationship Id="rId127" Type="http://schemas.openxmlformats.org/officeDocument/2006/relationships/hyperlink" Target="https://podminky.urs.cz/item/CS_URS_2025_02/712861702" TargetMode="External" /><Relationship Id="rId128" Type="http://schemas.openxmlformats.org/officeDocument/2006/relationships/hyperlink" Target="https://podminky.urs.cz/item/CS_URS_2025_02/712998001" TargetMode="External" /><Relationship Id="rId129" Type="http://schemas.openxmlformats.org/officeDocument/2006/relationships/hyperlink" Target="https://podminky.urs.cz/item/CS_URS_2025_02/712998004" TargetMode="External" /><Relationship Id="rId130" Type="http://schemas.openxmlformats.org/officeDocument/2006/relationships/hyperlink" Target="https://podminky.urs.cz/item/CS_URS_2025_02/712998106" TargetMode="External" /><Relationship Id="rId131" Type="http://schemas.openxmlformats.org/officeDocument/2006/relationships/hyperlink" Target="https://podminky.urs.cz/item/CS_URS_2025_02/998712202" TargetMode="External" /><Relationship Id="rId132" Type="http://schemas.openxmlformats.org/officeDocument/2006/relationships/hyperlink" Target="https://podminky.urs.cz/item/CS_URS_2025_02/713114124" TargetMode="External" /><Relationship Id="rId133" Type="http://schemas.openxmlformats.org/officeDocument/2006/relationships/hyperlink" Target="https://podminky.urs.cz/item/CS_URS_2025_02/713131343" TargetMode="External" /><Relationship Id="rId134" Type="http://schemas.openxmlformats.org/officeDocument/2006/relationships/hyperlink" Target="https://podminky.urs.cz/item/CS_URS_2025_02/713140813" TargetMode="External" /><Relationship Id="rId135" Type="http://schemas.openxmlformats.org/officeDocument/2006/relationships/hyperlink" Target="https://podminky.urs.cz/item/CS_URS_2025_02/713140825" TargetMode="External" /><Relationship Id="rId136" Type="http://schemas.openxmlformats.org/officeDocument/2006/relationships/hyperlink" Target="https://podminky.urs.cz/item/CS_URS_2025_02/713141152" TargetMode="External" /><Relationship Id="rId137" Type="http://schemas.openxmlformats.org/officeDocument/2006/relationships/hyperlink" Target="https://podminky.urs.cz/item/CS_URS_2025_02/713141311" TargetMode="External" /><Relationship Id="rId138" Type="http://schemas.openxmlformats.org/officeDocument/2006/relationships/hyperlink" Target="https://podminky.urs.cz/item/CS_URS_2025_02/713141356" TargetMode="External" /><Relationship Id="rId139" Type="http://schemas.openxmlformats.org/officeDocument/2006/relationships/hyperlink" Target="https://podminky.urs.cz/item/CS_URS_2025_02/713141396" TargetMode="External" /><Relationship Id="rId140" Type="http://schemas.openxmlformats.org/officeDocument/2006/relationships/hyperlink" Target="https://podminky.urs.cz/item/CS_URS_2025_02/998713202" TargetMode="External" /><Relationship Id="rId141" Type="http://schemas.openxmlformats.org/officeDocument/2006/relationships/hyperlink" Target="https://podminky.urs.cz/item/CS_URS_2025_02/721239114" TargetMode="External" /><Relationship Id="rId142" Type="http://schemas.openxmlformats.org/officeDocument/2006/relationships/hyperlink" Target="https://podminky.urs.cz/item/CS_URS_2025_02/721242106" TargetMode="External" /><Relationship Id="rId143" Type="http://schemas.openxmlformats.org/officeDocument/2006/relationships/hyperlink" Target="https://podminky.urs.cz/item/CS_URS_2025_02/721242804" TargetMode="External" /><Relationship Id="rId144" Type="http://schemas.openxmlformats.org/officeDocument/2006/relationships/hyperlink" Target="https://podminky.urs.cz/item/CS_URS_2025_02/998721202" TargetMode="External" /><Relationship Id="rId145" Type="http://schemas.openxmlformats.org/officeDocument/2006/relationships/hyperlink" Target="https://podminky.urs.cz/item/CS_URS_2025_02/741110511" TargetMode="External" /><Relationship Id="rId146" Type="http://schemas.openxmlformats.org/officeDocument/2006/relationships/hyperlink" Target="https://podminky.urs.cz/item/CS_URS_2025_02/741371853" TargetMode="External" /><Relationship Id="rId147" Type="http://schemas.openxmlformats.org/officeDocument/2006/relationships/hyperlink" Target="https://podminky.urs.cz/item/CS_URS_2025_02/998741202" TargetMode="External" /><Relationship Id="rId148" Type="http://schemas.openxmlformats.org/officeDocument/2006/relationships/hyperlink" Target="https://podminky.urs.cz/item/CS_URS_2025_02/751398051" TargetMode="External" /><Relationship Id="rId149" Type="http://schemas.openxmlformats.org/officeDocument/2006/relationships/hyperlink" Target="https://podminky.urs.cz/item/CS_URS_2025_02/751398834" TargetMode="External" /><Relationship Id="rId150" Type="http://schemas.openxmlformats.org/officeDocument/2006/relationships/hyperlink" Target="https://podminky.urs.cz/item/CS_URS_2025_02/998751201" TargetMode="External" /><Relationship Id="rId151" Type="http://schemas.openxmlformats.org/officeDocument/2006/relationships/hyperlink" Target="https://podminky.urs.cz/item/CS_URS_2025_02/998762202" TargetMode="External" /><Relationship Id="rId152" Type="http://schemas.openxmlformats.org/officeDocument/2006/relationships/hyperlink" Target="https://podminky.urs.cz/item/CS_URS_2025_02/764002812" TargetMode="External" /><Relationship Id="rId153" Type="http://schemas.openxmlformats.org/officeDocument/2006/relationships/hyperlink" Target="https://podminky.urs.cz/item/CS_URS_2025_02/764002841" TargetMode="External" /><Relationship Id="rId154" Type="http://schemas.openxmlformats.org/officeDocument/2006/relationships/hyperlink" Target="https://podminky.urs.cz/item/CS_URS_2025_02/764002851" TargetMode="External" /><Relationship Id="rId155" Type="http://schemas.openxmlformats.org/officeDocument/2006/relationships/hyperlink" Target="https://podminky.urs.cz/item/CS_URS_2025_02/764004801" TargetMode="External" /><Relationship Id="rId156" Type="http://schemas.openxmlformats.org/officeDocument/2006/relationships/hyperlink" Target="https://podminky.urs.cz/item/CS_URS_2025_02/764004861" TargetMode="External" /><Relationship Id="rId157" Type="http://schemas.openxmlformats.org/officeDocument/2006/relationships/hyperlink" Target="https://podminky.urs.cz/item/CS_URS_2025_02/764222403" TargetMode="External" /><Relationship Id="rId158" Type="http://schemas.openxmlformats.org/officeDocument/2006/relationships/hyperlink" Target="https://podminky.urs.cz/item/CS_URS_2025_02/764225411" TargetMode="External" /><Relationship Id="rId159" Type="http://schemas.openxmlformats.org/officeDocument/2006/relationships/hyperlink" Target="https://podminky.urs.cz/item/CS_URS_2025_02/764225446" TargetMode="External" /><Relationship Id="rId160" Type="http://schemas.openxmlformats.org/officeDocument/2006/relationships/hyperlink" Target="https://podminky.urs.cz/item/CS_URS_2025_02/764226465" TargetMode="External" /><Relationship Id="rId161" Type="http://schemas.openxmlformats.org/officeDocument/2006/relationships/hyperlink" Target="https://podminky.urs.cz/item/CS_URS_2025_02/764226467" TargetMode="External" /><Relationship Id="rId162" Type="http://schemas.openxmlformats.org/officeDocument/2006/relationships/hyperlink" Target="https://podminky.urs.cz/item/CS_URS_2025_02/764521404" TargetMode="External" /><Relationship Id="rId163" Type="http://schemas.openxmlformats.org/officeDocument/2006/relationships/hyperlink" Target="https://podminky.urs.cz/item/CS_URS_2025_02/764528423" TargetMode="External" /><Relationship Id="rId164" Type="http://schemas.openxmlformats.org/officeDocument/2006/relationships/hyperlink" Target="https://podminky.urs.cz/item/CS_URS_2025_02/998764202" TargetMode="External" /><Relationship Id="rId165" Type="http://schemas.openxmlformats.org/officeDocument/2006/relationships/hyperlink" Target="https://podminky.urs.cz/item/CS_URS_2025_02/998765202" TargetMode="External" /><Relationship Id="rId166" Type="http://schemas.openxmlformats.org/officeDocument/2006/relationships/hyperlink" Target="https://podminky.urs.cz/item/CS_URS_2025_02/766621011" TargetMode="External" /><Relationship Id="rId167" Type="http://schemas.openxmlformats.org/officeDocument/2006/relationships/hyperlink" Target="https://podminky.urs.cz/item/CS_URS_2025_02/766629513" TargetMode="External" /><Relationship Id="rId168" Type="http://schemas.openxmlformats.org/officeDocument/2006/relationships/hyperlink" Target="https://podminky.urs.cz/item/CS_URS_2025_02/766660451" TargetMode="External" /><Relationship Id="rId169" Type="http://schemas.openxmlformats.org/officeDocument/2006/relationships/hyperlink" Target="https://podminky.urs.cz/item/CS_URS_2025_02/766694116" TargetMode="External" /><Relationship Id="rId170" Type="http://schemas.openxmlformats.org/officeDocument/2006/relationships/hyperlink" Target="https://podminky.urs.cz/item/CS_URS_2025_02/998766202" TargetMode="External" /><Relationship Id="rId171" Type="http://schemas.openxmlformats.org/officeDocument/2006/relationships/hyperlink" Target="https://podminky.urs.cz/item/CS_URS_2025_02/767391207" TargetMode="External" /><Relationship Id="rId172" Type="http://schemas.openxmlformats.org/officeDocument/2006/relationships/hyperlink" Target="https://podminky.urs.cz/item/CS_URS_2023_02/767391231" TargetMode="External" /><Relationship Id="rId173" Type="http://schemas.openxmlformats.org/officeDocument/2006/relationships/hyperlink" Target="https://podminky.urs.cz/item/CS_URS_2025_02/767392802" TargetMode="External" /><Relationship Id="rId174" Type="http://schemas.openxmlformats.org/officeDocument/2006/relationships/hyperlink" Target="https://podminky.urs.cz/item/CS_URS_2025_02/767415122" TargetMode="External" /><Relationship Id="rId175" Type="http://schemas.openxmlformats.org/officeDocument/2006/relationships/hyperlink" Target="https://podminky.urs.cz/item/CS_URS_2025_02/767415822" TargetMode="External" /><Relationship Id="rId176" Type="http://schemas.openxmlformats.org/officeDocument/2006/relationships/hyperlink" Target="https://podminky.urs.cz/item/CS_URS_2025_02/767492801" TargetMode="External" /><Relationship Id="rId177" Type="http://schemas.openxmlformats.org/officeDocument/2006/relationships/hyperlink" Target="https://podminky.urs.cz/item/CS_URS_2025_02/767531121" TargetMode="External" /><Relationship Id="rId178" Type="http://schemas.openxmlformats.org/officeDocument/2006/relationships/hyperlink" Target="https://podminky.urs.cz/item/CS_URS_2025_02/767531211" TargetMode="External" /><Relationship Id="rId179" Type="http://schemas.openxmlformats.org/officeDocument/2006/relationships/hyperlink" Target="https://podminky.urs.cz/item/CS_URS_2025_02/767584811" TargetMode="External" /><Relationship Id="rId180" Type="http://schemas.openxmlformats.org/officeDocument/2006/relationships/hyperlink" Target="https://podminky.urs.cz/item/CS_URS_2025_02/767627306" TargetMode="External" /><Relationship Id="rId181" Type="http://schemas.openxmlformats.org/officeDocument/2006/relationships/hyperlink" Target="https://podminky.urs.cz/item/CS_URS_2025_02/767627310" TargetMode="External" /><Relationship Id="rId182" Type="http://schemas.openxmlformats.org/officeDocument/2006/relationships/hyperlink" Target="https://podminky.urs.cz/item/CS_URS_2025_02/767640111" TargetMode="External" /><Relationship Id="rId183" Type="http://schemas.openxmlformats.org/officeDocument/2006/relationships/hyperlink" Target="https://podminky.urs.cz/item/CS_URS_2025_02/767651220" TargetMode="External" /><Relationship Id="rId184" Type="http://schemas.openxmlformats.org/officeDocument/2006/relationships/hyperlink" Target="https://podminky.urs.cz/item/CS_URS_2025_02/767832102" TargetMode="External" /><Relationship Id="rId185" Type="http://schemas.openxmlformats.org/officeDocument/2006/relationships/hyperlink" Target="https://podminky.urs.cz/item/CS_URS_2025_02/767832802" TargetMode="External" /><Relationship Id="rId186" Type="http://schemas.openxmlformats.org/officeDocument/2006/relationships/hyperlink" Target="https://podminky.urs.cz/item/CS_URS_2025_02/767881112" TargetMode="External" /><Relationship Id="rId187" Type="http://schemas.openxmlformats.org/officeDocument/2006/relationships/hyperlink" Target="https://podminky.urs.cz/item/CS_URS_2025_02/767881118" TargetMode="External" /><Relationship Id="rId188" Type="http://schemas.openxmlformats.org/officeDocument/2006/relationships/hyperlink" Target="https://podminky.urs.cz/item/CS_URS_2025_02/998767202" TargetMode="External" /><Relationship Id="rId189" Type="http://schemas.openxmlformats.org/officeDocument/2006/relationships/hyperlink" Target="https://podminky.urs.cz/item/CS_URS_2025_02/784181121" TargetMode="External" /><Relationship Id="rId190" Type="http://schemas.openxmlformats.org/officeDocument/2006/relationships/hyperlink" Target="https://podminky.urs.cz/item/CS_URS_2025_02/784211101" TargetMode="External" /><Relationship Id="rId191" Type="http://schemas.openxmlformats.org/officeDocument/2006/relationships/hyperlink" Target="https://podminky.urs.cz/item/CS_URS_2025_02/786623021" TargetMode="External" /><Relationship Id="rId192" Type="http://schemas.openxmlformats.org/officeDocument/2006/relationships/hyperlink" Target="https://podminky.urs.cz/item/CS_URS_2025_02/786623039" TargetMode="External" /><Relationship Id="rId193" Type="http://schemas.openxmlformats.org/officeDocument/2006/relationships/hyperlink" Target="https://podminky.urs.cz/item/CS_URS_2025_02/786623041" TargetMode="External" /><Relationship Id="rId194" Type="http://schemas.openxmlformats.org/officeDocument/2006/relationships/hyperlink" Target="https://podminky.urs.cz/item/CS_URS_2025_02/786623051" TargetMode="External" /><Relationship Id="rId195" Type="http://schemas.openxmlformats.org/officeDocument/2006/relationships/hyperlink" Target="https://podminky.urs.cz/item/CS_URS_2025_02/998786202" TargetMode="External" /><Relationship Id="rId196" Type="http://schemas.openxmlformats.org/officeDocument/2006/relationships/hyperlink" Target="https://podminky.urs.cz/item/CS_URS_2025_02/HZS2231" TargetMode="External" /><Relationship Id="rId19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21171902" TargetMode="External" /><Relationship Id="rId2" Type="http://schemas.openxmlformats.org/officeDocument/2006/relationships/hyperlink" Target="https://podminky.urs.cz/item/CS_URS_2025_02/721174041" TargetMode="External" /><Relationship Id="rId3" Type="http://schemas.openxmlformats.org/officeDocument/2006/relationships/hyperlink" Target="https://podminky.urs.cz/item/CS_URS_2025_02/721194103" TargetMode="External" /><Relationship Id="rId4" Type="http://schemas.openxmlformats.org/officeDocument/2006/relationships/hyperlink" Target="https://podminky.urs.cz/item/CS_URS_2025_02/721290111" TargetMode="External" /><Relationship Id="rId5" Type="http://schemas.openxmlformats.org/officeDocument/2006/relationships/hyperlink" Target="https://podminky.urs.cz/item/CS_URS_2025_02/998721101" TargetMode="External" /><Relationship Id="rId6" Type="http://schemas.openxmlformats.org/officeDocument/2006/relationships/hyperlink" Target="https://podminky.urs.cz/item/CS_URS_2025_02/998721193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13420841" TargetMode="External" /><Relationship Id="rId2" Type="http://schemas.openxmlformats.org/officeDocument/2006/relationships/hyperlink" Target="https://podminky.urs.cz/item/CS_URS_2025_02/713463211" TargetMode="External" /><Relationship Id="rId3" Type="http://schemas.openxmlformats.org/officeDocument/2006/relationships/hyperlink" Target="https://podminky.urs.cz/item/CS_URS_2025_02/713491111" TargetMode="External" /><Relationship Id="rId4" Type="http://schemas.openxmlformats.org/officeDocument/2006/relationships/hyperlink" Target="https://podminky.urs.cz/item/CS_URS_2025_02/998713101" TargetMode="External" /><Relationship Id="rId5" Type="http://schemas.openxmlformats.org/officeDocument/2006/relationships/hyperlink" Target="https://podminky.urs.cz/item/CS_URS_2025_02/998713193" TargetMode="External" /><Relationship Id="rId6" Type="http://schemas.openxmlformats.org/officeDocument/2006/relationships/hyperlink" Target="https://podminky.urs.cz/item/CS_URS_2025_02/732420813" TargetMode="External" /><Relationship Id="rId7" Type="http://schemas.openxmlformats.org/officeDocument/2006/relationships/hyperlink" Target="https://podminky.urs.cz/item/CS_URS_2025_02/732421474" TargetMode="External" /><Relationship Id="rId8" Type="http://schemas.openxmlformats.org/officeDocument/2006/relationships/hyperlink" Target="https://podminky.urs.cz/item/CS_URS_2025_02/998732101" TargetMode="External" /><Relationship Id="rId9" Type="http://schemas.openxmlformats.org/officeDocument/2006/relationships/hyperlink" Target="https://podminky.urs.cz/item/CS_URS_2025_02/998732193" TargetMode="External" /><Relationship Id="rId10" Type="http://schemas.openxmlformats.org/officeDocument/2006/relationships/hyperlink" Target="https://podminky.urs.cz/item/CS_URS_2025_02/733111118" TargetMode="External" /><Relationship Id="rId11" Type="http://schemas.openxmlformats.org/officeDocument/2006/relationships/hyperlink" Target="https://podminky.urs.cz/item/CS_URS_2025_02/733191925" TargetMode="External" /><Relationship Id="rId12" Type="http://schemas.openxmlformats.org/officeDocument/2006/relationships/hyperlink" Target="https://podminky.urs.cz/item/CS_URS_2025_02/733223105" TargetMode="External" /><Relationship Id="rId13" Type="http://schemas.openxmlformats.org/officeDocument/2006/relationships/hyperlink" Target="https://podminky.urs.cz/item/CS_URS_2025_02/733224222" TargetMode="External" /><Relationship Id="rId14" Type="http://schemas.openxmlformats.org/officeDocument/2006/relationships/hyperlink" Target="https://podminky.urs.cz/item/CS_URS_2025_02/733224225" TargetMode="External" /><Relationship Id="rId15" Type="http://schemas.openxmlformats.org/officeDocument/2006/relationships/hyperlink" Target="https://podminky.urs.cz/item/CS_URS_2025_02/733291101" TargetMode="External" /><Relationship Id="rId16" Type="http://schemas.openxmlformats.org/officeDocument/2006/relationships/hyperlink" Target="https://podminky.urs.cz/item/CS_URS_2025_02/998733101" TargetMode="External" /><Relationship Id="rId17" Type="http://schemas.openxmlformats.org/officeDocument/2006/relationships/hyperlink" Target="https://podminky.urs.cz/item/CS_URS_2025_02/998733193" TargetMode="External" /><Relationship Id="rId18" Type="http://schemas.openxmlformats.org/officeDocument/2006/relationships/hyperlink" Target="https://podminky.urs.cz/item/CS_URS_2025_02/734100811" TargetMode="External" /><Relationship Id="rId19" Type="http://schemas.openxmlformats.org/officeDocument/2006/relationships/hyperlink" Target="https://podminky.urs.cz/item/CS_URS_2025_02/734211120" TargetMode="External" /><Relationship Id="rId20" Type="http://schemas.openxmlformats.org/officeDocument/2006/relationships/hyperlink" Target="https://podminky.urs.cz/item/CS_URS_2025_02/734220112" TargetMode="External" /><Relationship Id="rId21" Type="http://schemas.openxmlformats.org/officeDocument/2006/relationships/hyperlink" Target="https://podminky.urs.cz/item/CS_URS_2025_02/734220116" TargetMode="External" /><Relationship Id="rId22" Type="http://schemas.openxmlformats.org/officeDocument/2006/relationships/hyperlink" Target="https://podminky.urs.cz/item/CS_URS_2025_02/734242412" TargetMode="External" /><Relationship Id="rId23" Type="http://schemas.openxmlformats.org/officeDocument/2006/relationships/hyperlink" Target="https://podminky.urs.cz/item/CS_URS_2025_02/734242417" TargetMode="External" /><Relationship Id="rId24" Type="http://schemas.openxmlformats.org/officeDocument/2006/relationships/hyperlink" Target="https://podminky.urs.cz/item/CS_URS_2025_02/734291123" TargetMode="External" /><Relationship Id="rId25" Type="http://schemas.openxmlformats.org/officeDocument/2006/relationships/hyperlink" Target="https://podminky.urs.cz/item/CS_URS_2025_02/734291267" TargetMode="External" /><Relationship Id="rId26" Type="http://schemas.openxmlformats.org/officeDocument/2006/relationships/hyperlink" Target="https://podminky.urs.cz/item/CS_URS_2025_02/734292774" TargetMode="External" /><Relationship Id="rId27" Type="http://schemas.openxmlformats.org/officeDocument/2006/relationships/hyperlink" Target="https://podminky.urs.cz/item/CS_URS_2025_02/734292777" TargetMode="External" /><Relationship Id="rId28" Type="http://schemas.openxmlformats.org/officeDocument/2006/relationships/hyperlink" Target="https://podminky.urs.cz/item/CS_URS_2025_02/734411103" TargetMode="External" /><Relationship Id="rId29" Type="http://schemas.openxmlformats.org/officeDocument/2006/relationships/hyperlink" Target="https://podminky.urs.cz/item/CS_URS_2025_02/998734101" TargetMode="External" /><Relationship Id="rId30" Type="http://schemas.openxmlformats.org/officeDocument/2006/relationships/hyperlink" Target="https://podminky.urs.cz/item/CS_URS_2025_02/998734193" TargetMode="External" /><Relationship Id="rId31" Type="http://schemas.openxmlformats.org/officeDocument/2006/relationships/hyperlink" Target="https://podminky.urs.cz/item/CS_URS_2025_02/735191905" TargetMode="External" /><Relationship Id="rId32" Type="http://schemas.openxmlformats.org/officeDocument/2006/relationships/hyperlink" Target="https://podminky.urs.cz/item/CS_URS_2025_02/735191910" TargetMode="External" /><Relationship Id="rId33" Type="http://schemas.openxmlformats.org/officeDocument/2006/relationships/hyperlink" Target="https://podminky.urs.cz/item/CS_URS_2025_02/735494811" TargetMode="External" /><Relationship Id="rId34" Type="http://schemas.openxmlformats.org/officeDocument/2006/relationships/hyperlink" Target="https://podminky.urs.cz/item/CS_URS_2025_02/783614651" TargetMode="External" /><Relationship Id="rId35" Type="http://schemas.openxmlformats.org/officeDocument/2006/relationships/hyperlink" Target="https://podminky.urs.cz/item/CS_URS_2025_02/783615551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41120001" TargetMode="External" /><Relationship Id="rId2" Type="http://schemas.openxmlformats.org/officeDocument/2006/relationships/hyperlink" Target="https://podminky.urs.cz/item/CS_URS_2025_02/741122015" TargetMode="External" /><Relationship Id="rId3" Type="http://schemas.openxmlformats.org/officeDocument/2006/relationships/hyperlink" Target="https://podminky.urs.cz/item/CS_URS_2025_02/741122016" TargetMode="External" /><Relationship Id="rId4" Type="http://schemas.openxmlformats.org/officeDocument/2006/relationships/hyperlink" Target="https://podminky.urs.cz/item/CS_URS_2025_02/741122642" TargetMode="External" /><Relationship Id="rId5" Type="http://schemas.openxmlformats.org/officeDocument/2006/relationships/hyperlink" Target="https://podminky.urs.cz/item/CS_URS_2025_02/741122647" TargetMode="External" /><Relationship Id="rId6" Type="http://schemas.openxmlformats.org/officeDocument/2006/relationships/hyperlink" Target="https://podminky.urs.cz/item/CS_URS_2025_02/741210001" TargetMode="External" /><Relationship Id="rId7" Type="http://schemas.openxmlformats.org/officeDocument/2006/relationships/hyperlink" Target="https://podminky.urs.cz/item/CS_URS_2025_02/741210002" TargetMode="External" /><Relationship Id="rId8" Type="http://schemas.openxmlformats.org/officeDocument/2006/relationships/hyperlink" Target="https://podminky.urs.cz/item/CS_URS_2025_02/741210005" TargetMode="External" /><Relationship Id="rId9" Type="http://schemas.openxmlformats.org/officeDocument/2006/relationships/hyperlink" Target="https://podminky.urs.cz/item/CS_URS_2025_02/741310024" TargetMode="External" /><Relationship Id="rId10" Type="http://schemas.openxmlformats.org/officeDocument/2006/relationships/hyperlink" Target="https://podminky.urs.cz/item/CS_URS_2025_02/741320105" TargetMode="External" /><Relationship Id="rId11" Type="http://schemas.openxmlformats.org/officeDocument/2006/relationships/hyperlink" Target="https://podminky.urs.cz/item/CS_URS_2025_02/741372022" TargetMode="External" /><Relationship Id="rId12" Type="http://schemas.openxmlformats.org/officeDocument/2006/relationships/hyperlink" Target="https://podminky.urs.cz/item/CS_URS_2025_02/741374900" TargetMode="External" /><Relationship Id="rId13" Type="http://schemas.openxmlformats.org/officeDocument/2006/relationships/hyperlink" Target="https://podminky.urs.cz/item/CS_URS_2025_02/741410021" TargetMode="External" /><Relationship Id="rId14" Type="http://schemas.openxmlformats.org/officeDocument/2006/relationships/hyperlink" Target="https://podminky.urs.cz/item/CS_URS_2025_02/741420001" TargetMode="External" /><Relationship Id="rId15" Type="http://schemas.openxmlformats.org/officeDocument/2006/relationships/hyperlink" Target="https://podminky.urs.cz/item/CS_URS_2025_02/741420020" TargetMode="External" /><Relationship Id="rId16" Type="http://schemas.openxmlformats.org/officeDocument/2006/relationships/hyperlink" Target="https://podminky.urs.cz/item/CS_URS_2025_02/741420021" TargetMode="External" /><Relationship Id="rId17" Type="http://schemas.openxmlformats.org/officeDocument/2006/relationships/hyperlink" Target="https://podminky.urs.cz/item/CS_URS_2025_02/741420022" TargetMode="External" /><Relationship Id="rId18" Type="http://schemas.openxmlformats.org/officeDocument/2006/relationships/hyperlink" Target="https://podminky.urs.cz/item/CS_URS_2025_02/741420023" TargetMode="External" /><Relationship Id="rId19" Type="http://schemas.openxmlformats.org/officeDocument/2006/relationships/hyperlink" Target="https://podminky.urs.cz/item/CS_URS_2025_02/741420024" TargetMode="External" /><Relationship Id="rId20" Type="http://schemas.openxmlformats.org/officeDocument/2006/relationships/hyperlink" Target="https://podminky.urs.cz/item/CS_URS_2025_02/741420051" TargetMode="External" /><Relationship Id="rId21" Type="http://schemas.openxmlformats.org/officeDocument/2006/relationships/hyperlink" Target="https://podminky.urs.cz/item/CS_URS_2025_02/741420083" TargetMode="External" /><Relationship Id="rId22" Type="http://schemas.openxmlformats.org/officeDocument/2006/relationships/hyperlink" Target="https://podminky.urs.cz/item/CS_URS_2025_02/741420101" TargetMode="External" /><Relationship Id="rId23" Type="http://schemas.openxmlformats.org/officeDocument/2006/relationships/hyperlink" Target="https://podminky.urs.cz/item/CS_URS_2025_02/741421823" TargetMode="External" /><Relationship Id="rId24" Type="http://schemas.openxmlformats.org/officeDocument/2006/relationships/hyperlink" Target="https://podminky.urs.cz/item/CS_URS_2025_02/741421863" TargetMode="External" /><Relationship Id="rId25" Type="http://schemas.openxmlformats.org/officeDocument/2006/relationships/hyperlink" Target="https://podminky.urs.cz/item/CS_URS_2025_02/741421871" TargetMode="External" /><Relationship Id="rId26" Type="http://schemas.openxmlformats.org/officeDocument/2006/relationships/hyperlink" Target="https://podminky.urs.cz/item/CS_URS_2025_02/741430004" TargetMode="External" /><Relationship Id="rId27" Type="http://schemas.openxmlformats.org/officeDocument/2006/relationships/hyperlink" Target="https://podminky.urs.cz/item/CS_URS_2025_02/742310002" TargetMode="External" /><Relationship Id="rId28" Type="http://schemas.openxmlformats.org/officeDocument/2006/relationships/hyperlink" Target="https://podminky.urs.cz/item/CS_URS_2025_02/742310802" TargetMode="External" /><Relationship Id="rId29" Type="http://schemas.openxmlformats.org/officeDocument/2006/relationships/hyperlink" Target="https://podminky.urs.cz/item/CS_URS_2025_02/742340002" TargetMode="External" /><Relationship Id="rId30" Type="http://schemas.openxmlformats.org/officeDocument/2006/relationships/hyperlink" Target="https://podminky.urs.cz/item/CS_URS_2025_02/742340801" TargetMode="External" /><Relationship Id="rId31" Type="http://schemas.openxmlformats.org/officeDocument/2006/relationships/hyperlink" Target="https://podminky.urs.cz/item/CS_URS_2025_02/HZS2232" TargetMode="External" /><Relationship Id="rId32" Type="http://schemas.openxmlformats.org/officeDocument/2006/relationships/hyperlink" Target="https://podminky.urs.cz/item/CS_URS_2025_02/HZS4212" TargetMode="External" /><Relationship Id="rId33" Type="http://schemas.openxmlformats.org/officeDocument/2006/relationships/hyperlink" Target="https://podminky.urs.cz/item/CS_URS_2025_02/091104000" TargetMode="External" /><Relationship Id="rId3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98751201" TargetMode="External" /><Relationship Id="rId2" Type="http://schemas.openxmlformats.org/officeDocument/2006/relationships/hyperlink" Target="https://podminky.urs.cz/item/CS_URS_2025_02/998751291" TargetMode="External" /><Relationship Id="rId3" Type="http://schemas.openxmlformats.org/officeDocument/2006/relationships/hyperlink" Target="https://podminky.urs.cz/item/CS_URS_2025_02/751611116" TargetMode="External" /><Relationship Id="rId4" Type="http://schemas.openxmlformats.org/officeDocument/2006/relationships/hyperlink" Target="https://podminky.urs.cz/item/CS_URS_2025_02/751311092" TargetMode="External" /><Relationship Id="rId5" Type="http://schemas.openxmlformats.org/officeDocument/2006/relationships/hyperlink" Target="https://podminky.urs.cz/item/CS_URS_2025_02/751344122" TargetMode="External" /><Relationship Id="rId6" Type="http://schemas.openxmlformats.org/officeDocument/2006/relationships/hyperlink" Target="https://podminky.urs.cz/item/CS_URS_2025_02/751510013" TargetMode="External" /><Relationship Id="rId7" Type="http://schemas.openxmlformats.org/officeDocument/2006/relationships/hyperlink" Target="https://podminky.urs.cz/item/CS_URS_2025_02/751510014" TargetMode="External" /><Relationship Id="rId8" Type="http://schemas.openxmlformats.org/officeDocument/2006/relationships/hyperlink" Target="https://podminky.urs.cz/item/CS_URS_2025_02/751611121" TargetMode="External" /><Relationship Id="rId9" Type="http://schemas.openxmlformats.org/officeDocument/2006/relationships/hyperlink" Target="https://podminky.urs.cz/item/CS_URS_2025_02/751344113" TargetMode="External" /><Relationship Id="rId10" Type="http://schemas.openxmlformats.org/officeDocument/2006/relationships/hyperlink" Target="https://podminky.urs.cz/item/CS_URS_2025_02/751311111" TargetMode="External" /><Relationship Id="rId11" Type="http://schemas.openxmlformats.org/officeDocument/2006/relationships/hyperlink" Target="https://podminky.urs.cz/item/CS_URS_2025_02/751537148" TargetMode="External" /><Relationship Id="rId12" Type="http://schemas.openxmlformats.org/officeDocument/2006/relationships/hyperlink" Target="https://podminky.urs.cz/item/CS_URS_2025_02/751510042" TargetMode="External" /><Relationship Id="rId13" Type="http://schemas.openxmlformats.org/officeDocument/2006/relationships/hyperlink" Target="https://podminky.urs.cz/item/CS_URS_2025_02/751510043" TargetMode="External" /><Relationship Id="rId14" Type="http://schemas.openxmlformats.org/officeDocument/2006/relationships/hyperlink" Target="https://podminky.urs.cz/item/CS_URS_2025_02/751510012" TargetMode="External" /><Relationship Id="rId1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20251014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Snížení energetické náročnosti školní tělocvičny SPŠ EL a IT, Dobruška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p.č. 146, Dobruška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14. 10. 2025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SPŠ EL a IT, Dobruška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Řezanina &amp; Bartoň,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BACing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ROUND(SUM(AS55:AS60),2)</f>
        <v>0</v>
      </c>
      <c r="AT54" s="109">
        <f>ROUND(SUM(AV54:AW54),2)</f>
        <v>0</v>
      </c>
      <c r="AU54" s="110">
        <f>ROUND(SUM(AU55:AU60),5)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ROUND(SUM(AZ55:AZ60),2)</f>
        <v>0</v>
      </c>
      <c r="BA54" s="109">
        <f>ROUND(SUM(BA55:BA60),2)</f>
        <v>0</v>
      </c>
      <c r="BB54" s="109">
        <f>ROUND(SUM(BB55:BB60),2)</f>
        <v>0</v>
      </c>
      <c r="BC54" s="109">
        <f>ROUND(SUM(BC55:BC60),2)</f>
        <v>0</v>
      </c>
      <c r="BD54" s="111">
        <f>ROUND(SUM(BD55:BD60),2)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'D.1.1 - Architektonicko -...'!J30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'D.1.1 - Architektonicko -...'!P104</f>
        <v>0</v>
      </c>
      <c r="AV55" s="123">
        <f>'D.1.1 - Architektonicko -...'!J33</f>
        <v>0</v>
      </c>
      <c r="AW55" s="123">
        <f>'D.1.1 - Architektonicko -...'!J34</f>
        <v>0</v>
      </c>
      <c r="AX55" s="123">
        <f>'D.1.1 - Architektonicko -...'!J35</f>
        <v>0</v>
      </c>
      <c r="AY55" s="123">
        <f>'D.1.1 - Architektonicko -...'!J36</f>
        <v>0</v>
      </c>
      <c r="AZ55" s="123">
        <f>'D.1.1 - Architektonicko -...'!F33</f>
        <v>0</v>
      </c>
      <c r="BA55" s="123">
        <f>'D.1.1 - Architektonicko -...'!F34</f>
        <v>0</v>
      </c>
      <c r="BB55" s="123">
        <f>'D.1.1 - Architektonicko -...'!F35</f>
        <v>0</v>
      </c>
      <c r="BC55" s="123">
        <f>'D.1.1 - Architektonicko -...'!F36</f>
        <v>0</v>
      </c>
      <c r="BD55" s="125">
        <f>'D.1.1 - Architektonicko -...'!F37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16.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'D.1.4.1 - Zdravotně techn...'!J30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2">
        <v>0</v>
      </c>
      <c r="AT56" s="123">
        <f>ROUND(SUM(AV56:AW56),2)</f>
        <v>0</v>
      </c>
      <c r="AU56" s="124">
        <f>'D.1.4.1 - Zdravotně techn...'!P80</f>
        <v>0</v>
      </c>
      <c r="AV56" s="123">
        <f>'D.1.4.1 - Zdravotně techn...'!J33</f>
        <v>0</v>
      </c>
      <c r="AW56" s="123">
        <f>'D.1.4.1 - Zdravotně techn...'!J34</f>
        <v>0</v>
      </c>
      <c r="AX56" s="123">
        <f>'D.1.4.1 - Zdravotně techn...'!J35</f>
        <v>0</v>
      </c>
      <c r="AY56" s="123">
        <f>'D.1.4.1 - Zdravotně techn...'!J36</f>
        <v>0</v>
      </c>
      <c r="AZ56" s="123">
        <f>'D.1.4.1 - Zdravotně techn...'!F33</f>
        <v>0</v>
      </c>
      <c r="BA56" s="123">
        <f>'D.1.4.1 - Zdravotně techn...'!F34</f>
        <v>0</v>
      </c>
      <c r="BB56" s="123">
        <f>'D.1.4.1 - Zdravotně techn...'!F35</f>
        <v>0</v>
      </c>
      <c r="BC56" s="123">
        <f>'D.1.4.1 - Zdravotně techn...'!F36</f>
        <v>0</v>
      </c>
      <c r="BD56" s="125">
        <f>'D.1.4.1 - Zdravotně techn...'!F37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7" customFormat="1" ht="16.5" customHeight="1">
      <c r="A57" s="114" t="s">
        <v>82</v>
      </c>
      <c r="B57" s="115"/>
      <c r="C57" s="116"/>
      <c r="D57" s="117" t="s">
        <v>92</v>
      </c>
      <c r="E57" s="117"/>
      <c r="F57" s="117"/>
      <c r="G57" s="117"/>
      <c r="H57" s="117"/>
      <c r="I57" s="118"/>
      <c r="J57" s="117" t="s">
        <v>93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'D.1.4.2 - Vytápění'!J30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85</v>
      </c>
      <c r="AR57" s="121"/>
      <c r="AS57" s="122">
        <v>0</v>
      </c>
      <c r="AT57" s="123">
        <f>ROUND(SUM(AV57:AW57),2)</f>
        <v>0</v>
      </c>
      <c r="AU57" s="124">
        <f>'D.1.4.2 - Vytápění'!P86</f>
        <v>0</v>
      </c>
      <c r="AV57" s="123">
        <f>'D.1.4.2 - Vytápění'!J33</f>
        <v>0</v>
      </c>
      <c r="AW57" s="123">
        <f>'D.1.4.2 - Vytápění'!J34</f>
        <v>0</v>
      </c>
      <c r="AX57" s="123">
        <f>'D.1.4.2 - Vytápění'!J35</f>
        <v>0</v>
      </c>
      <c r="AY57" s="123">
        <f>'D.1.4.2 - Vytápění'!J36</f>
        <v>0</v>
      </c>
      <c r="AZ57" s="123">
        <f>'D.1.4.2 - Vytápění'!F33</f>
        <v>0</v>
      </c>
      <c r="BA57" s="123">
        <f>'D.1.4.2 - Vytápění'!F34</f>
        <v>0</v>
      </c>
      <c r="BB57" s="123">
        <f>'D.1.4.2 - Vytápění'!F35</f>
        <v>0</v>
      </c>
      <c r="BC57" s="123">
        <f>'D.1.4.2 - Vytápění'!F36</f>
        <v>0</v>
      </c>
      <c r="BD57" s="125">
        <f>'D.1.4.2 - Vytápění'!F37</f>
        <v>0</v>
      </c>
      <c r="BE57" s="7"/>
      <c r="BT57" s="126" t="s">
        <v>86</v>
      </c>
      <c r="BV57" s="126" t="s">
        <v>80</v>
      </c>
      <c r="BW57" s="126" t="s">
        <v>94</v>
      </c>
      <c r="BX57" s="126" t="s">
        <v>5</v>
      </c>
      <c r="CL57" s="126" t="s">
        <v>19</v>
      </c>
      <c r="CM57" s="126" t="s">
        <v>88</v>
      </c>
    </row>
    <row r="58" s="7" customFormat="1" ht="24.75" customHeight="1">
      <c r="A58" s="114" t="s">
        <v>82</v>
      </c>
      <c r="B58" s="115"/>
      <c r="C58" s="116"/>
      <c r="D58" s="117" t="s">
        <v>95</v>
      </c>
      <c r="E58" s="117"/>
      <c r="F58" s="117"/>
      <c r="G58" s="117"/>
      <c r="H58" s="117"/>
      <c r="I58" s="118"/>
      <c r="J58" s="117" t="s">
        <v>96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'D.1.1.4 - Elektroinstalac...'!J30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85</v>
      </c>
      <c r="AR58" s="121"/>
      <c r="AS58" s="122">
        <v>0</v>
      </c>
      <c r="AT58" s="123">
        <f>ROUND(SUM(AV58:AW58),2)</f>
        <v>0</v>
      </c>
      <c r="AU58" s="124">
        <f>'D.1.1.4 - Elektroinstalac...'!P85</f>
        <v>0</v>
      </c>
      <c r="AV58" s="123">
        <f>'D.1.1.4 - Elektroinstalac...'!J33</f>
        <v>0</v>
      </c>
      <c r="AW58" s="123">
        <f>'D.1.1.4 - Elektroinstalac...'!J34</f>
        <v>0</v>
      </c>
      <c r="AX58" s="123">
        <f>'D.1.1.4 - Elektroinstalac...'!J35</f>
        <v>0</v>
      </c>
      <c r="AY58" s="123">
        <f>'D.1.1.4 - Elektroinstalac...'!J36</f>
        <v>0</v>
      </c>
      <c r="AZ58" s="123">
        <f>'D.1.1.4 - Elektroinstalac...'!F33</f>
        <v>0</v>
      </c>
      <c r="BA58" s="123">
        <f>'D.1.1.4 - Elektroinstalac...'!F34</f>
        <v>0</v>
      </c>
      <c r="BB58" s="123">
        <f>'D.1.1.4 - Elektroinstalac...'!F35</f>
        <v>0</v>
      </c>
      <c r="BC58" s="123">
        <f>'D.1.1.4 - Elektroinstalac...'!F36</f>
        <v>0</v>
      </c>
      <c r="BD58" s="125">
        <f>'D.1.1.4 - Elektroinstalac...'!F37</f>
        <v>0</v>
      </c>
      <c r="BE58" s="7"/>
      <c r="BT58" s="126" t="s">
        <v>86</v>
      </c>
      <c r="BV58" s="126" t="s">
        <v>80</v>
      </c>
      <c r="BW58" s="126" t="s">
        <v>97</v>
      </c>
      <c r="BX58" s="126" t="s">
        <v>5</v>
      </c>
      <c r="CL58" s="126" t="s">
        <v>98</v>
      </c>
      <c r="CM58" s="126" t="s">
        <v>88</v>
      </c>
    </row>
    <row r="59" s="7" customFormat="1" ht="16.5" customHeight="1">
      <c r="A59" s="114" t="s">
        <v>82</v>
      </c>
      <c r="B59" s="115"/>
      <c r="C59" s="116"/>
      <c r="D59" s="117" t="s">
        <v>99</v>
      </c>
      <c r="E59" s="117"/>
      <c r="F59" s="117"/>
      <c r="G59" s="117"/>
      <c r="H59" s="117"/>
      <c r="I59" s="118"/>
      <c r="J59" s="117" t="s">
        <v>100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'D.1.4.5 - Vzduchotechnika'!J30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85</v>
      </c>
      <c r="AR59" s="121"/>
      <c r="AS59" s="122">
        <v>0</v>
      </c>
      <c r="AT59" s="123">
        <f>ROUND(SUM(AV59:AW59),2)</f>
        <v>0</v>
      </c>
      <c r="AU59" s="124">
        <f>'D.1.4.5 - Vzduchotechnika'!P85</f>
        <v>0</v>
      </c>
      <c r="AV59" s="123">
        <f>'D.1.4.5 - Vzduchotechnika'!J33</f>
        <v>0</v>
      </c>
      <c r="AW59" s="123">
        <f>'D.1.4.5 - Vzduchotechnika'!J34</f>
        <v>0</v>
      </c>
      <c r="AX59" s="123">
        <f>'D.1.4.5 - Vzduchotechnika'!J35</f>
        <v>0</v>
      </c>
      <c r="AY59" s="123">
        <f>'D.1.4.5 - Vzduchotechnika'!J36</f>
        <v>0</v>
      </c>
      <c r="AZ59" s="123">
        <f>'D.1.4.5 - Vzduchotechnika'!F33</f>
        <v>0</v>
      </c>
      <c r="BA59" s="123">
        <f>'D.1.4.5 - Vzduchotechnika'!F34</f>
        <v>0</v>
      </c>
      <c r="BB59" s="123">
        <f>'D.1.4.5 - Vzduchotechnika'!F35</f>
        <v>0</v>
      </c>
      <c r="BC59" s="123">
        <f>'D.1.4.5 - Vzduchotechnika'!F36</f>
        <v>0</v>
      </c>
      <c r="BD59" s="125">
        <f>'D.1.4.5 - Vzduchotechnika'!F37</f>
        <v>0</v>
      </c>
      <c r="BE59" s="7"/>
      <c r="BT59" s="126" t="s">
        <v>86</v>
      </c>
      <c r="BV59" s="126" t="s">
        <v>80</v>
      </c>
      <c r="BW59" s="126" t="s">
        <v>101</v>
      </c>
      <c r="BX59" s="126" t="s">
        <v>5</v>
      </c>
      <c r="CL59" s="126" t="s">
        <v>19</v>
      </c>
      <c r="CM59" s="126" t="s">
        <v>88</v>
      </c>
    </row>
    <row r="60" s="7" customFormat="1" ht="16.5" customHeight="1">
      <c r="A60" s="114" t="s">
        <v>82</v>
      </c>
      <c r="B60" s="115"/>
      <c r="C60" s="116"/>
      <c r="D60" s="117" t="s">
        <v>102</v>
      </c>
      <c r="E60" s="117"/>
      <c r="F60" s="117"/>
      <c r="G60" s="117"/>
      <c r="H60" s="117"/>
      <c r="I60" s="118"/>
      <c r="J60" s="117" t="s">
        <v>103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'VRN - Vedlejší rozpočtové...'!J30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85</v>
      </c>
      <c r="AR60" s="121"/>
      <c r="AS60" s="127">
        <v>0</v>
      </c>
      <c r="AT60" s="128">
        <f>ROUND(SUM(AV60:AW60),2)</f>
        <v>0</v>
      </c>
      <c r="AU60" s="129">
        <f>'VRN - Vedlejší rozpočtové...'!P84</f>
        <v>0</v>
      </c>
      <c r="AV60" s="128">
        <f>'VRN - Vedlejší rozpočtové...'!J33</f>
        <v>0</v>
      </c>
      <c r="AW60" s="128">
        <f>'VRN - Vedlejší rozpočtové...'!J34</f>
        <v>0</v>
      </c>
      <c r="AX60" s="128">
        <f>'VRN - Vedlejší rozpočtové...'!J35</f>
        <v>0</v>
      </c>
      <c r="AY60" s="128">
        <f>'VRN - Vedlejší rozpočtové...'!J36</f>
        <v>0</v>
      </c>
      <c r="AZ60" s="128">
        <f>'VRN - Vedlejší rozpočtové...'!F33</f>
        <v>0</v>
      </c>
      <c r="BA60" s="128">
        <f>'VRN - Vedlejší rozpočtové...'!F34</f>
        <v>0</v>
      </c>
      <c r="BB60" s="128">
        <f>'VRN - Vedlejší rozpočtové...'!F35</f>
        <v>0</v>
      </c>
      <c r="BC60" s="128">
        <f>'VRN - Vedlejší rozpočtové...'!F36</f>
        <v>0</v>
      </c>
      <c r="BD60" s="130">
        <f>'VRN - Vedlejší rozpočtové...'!F37</f>
        <v>0</v>
      </c>
      <c r="BE60" s="7"/>
      <c r="BT60" s="126" t="s">
        <v>86</v>
      </c>
      <c r="BV60" s="126" t="s">
        <v>80</v>
      </c>
      <c r="BW60" s="126" t="s">
        <v>104</v>
      </c>
      <c r="BX60" s="126" t="s">
        <v>5</v>
      </c>
      <c r="CL60" s="126" t="s">
        <v>19</v>
      </c>
      <c r="CM60" s="126" t="s">
        <v>88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qAF+w8aa5MwwLHxYd0RrP0sx1Yhe+F7tnuOb3w5cdw8Hp8xr47bMoTf4+0B+rzQdamFsfzDxoo2EEDi+D7D83w==" hashValue="YlkbFZptuWw43wM9b1BGf2esnDS7UCnCAsGpQows7A/aCu0HFm2yXPWsyy4SeZLmHa9NVJ9WkNlDD+JVAocQPg==" algorithmName="SHA-512" password="CC3D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.1 - Architektonicko -...'!C2" display="/"/>
    <hyperlink ref="A56" location="'D.1.4.1 - Zdravotně techn...'!C2" display="/"/>
    <hyperlink ref="A57" location="'D.1.4.2 - Vytápění'!C2" display="/"/>
    <hyperlink ref="A58" location="'D.1.1.4 - Elektroinstalac...'!C2" display="/"/>
    <hyperlink ref="A59" location="'D.1.4.5 - Vzduchotechnika'!C2" display="/"/>
    <hyperlink ref="A6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105</v>
      </c>
      <c r="BA2" s="131" t="s">
        <v>106</v>
      </c>
      <c r="BB2" s="131" t="s">
        <v>107</v>
      </c>
      <c r="BC2" s="131" t="s">
        <v>108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109</v>
      </c>
      <c r="BA3" s="131" t="s">
        <v>110</v>
      </c>
      <c r="BB3" s="131" t="s">
        <v>107</v>
      </c>
      <c r="BC3" s="131" t="s">
        <v>108</v>
      </c>
      <c r="BD3" s="131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  <c r="AZ4" s="131" t="s">
        <v>112</v>
      </c>
      <c r="BA4" s="131" t="s">
        <v>113</v>
      </c>
      <c r="BB4" s="131" t="s">
        <v>114</v>
      </c>
      <c r="BC4" s="131" t="s">
        <v>115</v>
      </c>
      <c r="BD4" s="131" t="s">
        <v>88</v>
      </c>
    </row>
    <row r="5" s="1" customFormat="1" ht="6.96" customHeight="1">
      <c r="B5" s="23"/>
      <c r="L5" s="23"/>
      <c r="AZ5" s="131" t="s">
        <v>116</v>
      </c>
      <c r="BA5" s="131" t="s">
        <v>117</v>
      </c>
      <c r="BB5" s="131" t="s">
        <v>114</v>
      </c>
      <c r="BC5" s="131" t="s">
        <v>118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119</v>
      </c>
      <c r="BA6" s="131" t="s">
        <v>120</v>
      </c>
      <c r="BB6" s="131" t="s">
        <v>114</v>
      </c>
      <c r="BC6" s="131" t="s">
        <v>121</v>
      </c>
      <c r="BD6" s="131" t="s">
        <v>88</v>
      </c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  <c r="AZ7" s="131" t="s">
        <v>122</v>
      </c>
      <c r="BA7" s="131" t="s">
        <v>123</v>
      </c>
      <c r="BB7" s="131" t="s">
        <v>114</v>
      </c>
      <c r="BC7" s="131" t="s">
        <v>124</v>
      </c>
      <c r="BD7" s="131" t="s">
        <v>88</v>
      </c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126</v>
      </c>
      <c r="BA8" s="131" t="s">
        <v>126</v>
      </c>
      <c r="BB8" s="131" t="s">
        <v>107</v>
      </c>
      <c r="BC8" s="131" t="s">
        <v>127</v>
      </c>
      <c r="BD8" s="131" t="s">
        <v>88</v>
      </c>
    </row>
    <row r="9" s="2" customFormat="1" ht="16.5" customHeight="1">
      <c r="A9" s="41"/>
      <c r="B9" s="47"/>
      <c r="C9" s="41"/>
      <c r="D9" s="41"/>
      <c r="E9" s="139" t="s">
        <v>128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129</v>
      </c>
      <c r="BA9" s="131" t="s">
        <v>130</v>
      </c>
      <c r="BB9" s="131" t="s">
        <v>107</v>
      </c>
      <c r="BC9" s="131" t="s">
        <v>131</v>
      </c>
      <c r="BD9" s="131" t="s">
        <v>88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132</v>
      </c>
      <c r="BA10" s="131" t="s">
        <v>132</v>
      </c>
      <c r="BB10" s="131" t="s">
        <v>114</v>
      </c>
      <c r="BC10" s="131" t="s">
        <v>115</v>
      </c>
      <c r="BD10" s="131" t="s">
        <v>88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133</v>
      </c>
      <c r="BA11" s="131" t="s">
        <v>133</v>
      </c>
      <c r="BB11" s="131" t="s">
        <v>114</v>
      </c>
      <c r="BC11" s="131" t="s">
        <v>121</v>
      </c>
      <c r="BD11" s="131" t="s">
        <v>88</v>
      </c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14. 10. 2025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ROUND(J104,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ROUND((SUM(BE104:BE1570)),  2)</f>
        <v>0</v>
      </c>
      <c r="G33" s="41"/>
      <c r="H33" s="41"/>
      <c r="I33" s="152">
        <v>0.20999999999999999</v>
      </c>
      <c r="J33" s="151">
        <f>ROUND(((SUM(BE104:BE1570))*I33),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ROUND((SUM(BF104:BF1570)),  2)</f>
        <v>0</v>
      </c>
      <c r="G34" s="41"/>
      <c r="H34" s="41"/>
      <c r="I34" s="152">
        <v>0.14999999999999999</v>
      </c>
      <c r="J34" s="151">
        <f>ROUND(((SUM(BF104:BF1570))*I34),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ROUND((SUM(BG104:BG1570)),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ROUND((SUM(BH104:BH1570)),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ROUND((SUM(BI104:BI1570)),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D.1.1 - Architektonicko - konstrukční řešení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14. 10. 2025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>Řezanina &amp; Bartoň,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J104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138</v>
      </c>
      <c r="E60" s="172"/>
      <c r="F60" s="172"/>
      <c r="G60" s="172"/>
      <c r="H60" s="172"/>
      <c r="I60" s="172"/>
      <c r="J60" s="173">
        <f>J105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139</v>
      </c>
      <c r="E61" s="178"/>
      <c r="F61" s="178"/>
      <c r="G61" s="178"/>
      <c r="H61" s="178"/>
      <c r="I61" s="178"/>
      <c r="J61" s="179">
        <f>J106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140</v>
      </c>
      <c r="E62" s="178"/>
      <c r="F62" s="178"/>
      <c r="G62" s="178"/>
      <c r="H62" s="178"/>
      <c r="I62" s="178"/>
      <c r="J62" s="179">
        <f>J154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141</v>
      </c>
      <c r="E63" s="178"/>
      <c r="F63" s="178"/>
      <c r="G63" s="178"/>
      <c r="H63" s="178"/>
      <c r="I63" s="178"/>
      <c r="J63" s="179">
        <f>J187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142</v>
      </c>
      <c r="E64" s="178"/>
      <c r="F64" s="178"/>
      <c r="G64" s="178"/>
      <c r="H64" s="178"/>
      <c r="I64" s="178"/>
      <c r="J64" s="179">
        <f>J213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143</v>
      </c>
      <c r="E65" s="178"/>
      <c r="F65" s="178"/>
      <c r="G65" s="178"/>
      <c r="H65" s="178"/>
      <c r="I65" s="178"/>
      <c r="J65" s="179">
        <f>J240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144</v>
      </c>
      <c r="E66" s="178"/>
      <c r="F66" s="178"/>
      <c r="G66" s="178"/>
      <c r="H66" s="178"/>
      <c r="I66" s="178"/>
      <c r="J66" s="179">
        <f>J263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145</v>
      </c>
      <c r="E67" s="178"/>
      <c r="F67" s="178"/>
      <c r="G67" s="178"/>
      <c r="H67" s="178"/>
      <c r="I67" s="178"/>
      <c r="J67" s="179">
        <f>J521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146</v>
      </c>
      <c r="E68" s="178"/>
      <c r="F68" s="178"/>
      <c r="G68" s="178"/>
      <c r="H68" s="178"/>
      <c r="I68" s="178"/>
      <c r="J68" s="179">
        <f>J667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147</v>
      </c>
      <c r="E69" s="178"/>
      <c r="F69" s="178"/>
      <c r="G69" s="178"/>
      <c r="H69" s="178"/>
      <c r="I69" s="178"/>
      <c r="J69" s="179">
        <f>J693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9"/>
      <c r="C70" s="170"/>
      <c r="D70" s="171" t="s">
        <v>148</v>
      </c>
      <c r="E70" s="172"/>
      <c r="F70" s="172"/>
      <c r="G70" s="172"/>
      <c r="H70" s="172"/>
      <c r="I70" s="172"/>
      <c r="J70" s="173">
        <f>J696</f>
        <v>0</v>
      </c>
      <c r="K70" s="170"/>
      <c r="L70" s="17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5"/>
      <c r="C71" s="176"/>
      <c r="D71" s="177" t="s">
        <v>149</v>
      </c>
      <c r="E71" s="178"/>
      <c r="F71" s="178"/>
      <c r="G71" s="178"/>
      <c r="H71" s="178"/>
      <c r="I71" s="178"/>
      <c r="J71" s="179">
        <f>J697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150</v>
      </c>
      <c r="E72" s="178"/>
      <c r="F72" s="178"/>
      <c r="G72" s="178"/>
      <c r="H72" s="178"/>
      <c r="I72" s="178"/>
      <c r="J72" s="179">
        <f>J720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151</v>
      </c>
      <c r="E73" s="178"/>
      <c r="F73" s="178"/>
      <c r="G73" s="178"/>
      <c r="H73" s="178"/>
      <c r="I73" s="178"/>
      <c r="J73" s="179">
        <f>J968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152</v>
      </c>
      <c r="E74" s="178"/>
      <c r="F74" s="178"/>
      <c r="G74" s="178"/>
      <c r="H74" s="178"/>
      <c r="I74" s="178"/>
      <c r="J74" s="179">
        <f>J1060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153</v>
      </c>
      <c r="E75" s="178"/>
      <c r="F75" s="178"/>
      <c r="G75" s="178"/>
      <c r="H75" s="178"/>
      <c r="I75" s="178"/>
      <c r="J75" s="179">
        <f>J1091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154</v>
      </c>
      <c r="E76" s="178"/>
      <c r="F76" s="178"/>
      <c r="G76" s="178"/>
      <c r="H76" s="178"/>
      <c r="I76" s="178"/>
      <c r="J76" s="179">
        <f>J1109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155</v>
      </c>
      <c r="E77" s="178"/>
      <c r="F77" s="178"/>
      <c r="G77" s="178"/>
      <c r="H77" s="178"/>
      <c r="I77" s="178"/>
      <c r="J77" s="179">
        <f>J1125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76"/>
      <c r="D78" s="177" t="s">
        <v>156</v>
      </c>
      <c r="E78" s="178"/>
      <c r="F78" s="178"/>
      <c r="G78" s="178"/>
      <c r="H78" s="178"/>
      <c r="I78" s="178"/>
      <c r="J78" s="179">
        <f>J1140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5"/>
      <c r="C79" s="176"/>
      <c r="D79" s="177" t="s">
        <v>157</v>
      </c>
      <c r="E79" s="178"/>
      <c r="F79" s="178"/>
      <c r="G79" s="178"/>
      <c r="H79" s="178"/>
      <c r="I79" s="178"/>
      <c r="J79" s="179">
        <f>J1225</f>
        <v>0</v>
      </c>
      <c r="K79" s="176"/>
      <c r="L79" s="18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5"/>
      <c r="C80" s="176"/>
      <c r="D80" s="177" t="s">
        <v>158</v>
      </c>
      <c r="E80" s="178"/>
      <c r="F80" s="178"/>
      <c r="G80" s="178"/>
      <c r="H80" s="178"/>
      <c r="I80" s="178"/>
      <c r="J80" s="179">
        <f>J1231</f>
        <v>0</v>
      </c>
      <c r="K80" s="176"/>
      <c r="L80" s="18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5"/>
      <c r="C81" s="176"/>
      <c r="D81" s="177" t="s">
        <v>159</v>
      </c>
      <c r="E81" s="178"/>
      <c r="F81" s="178"/>
      <c r="G81" s="178"/>
      <c r="H81" s="178"/>
      <c r="I81" s="178"/>
      <c r="J81" s="179">
        <f>J1299</f>
        <v>0</v>
      </c>
      <c r="K81" s="176"/>
      <c r="L81" s="18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5"/>
      <c r="C82" s="176"/>
      <c r="D82" s="177" t="s">
        <v>160</v>
      </c>
      <c r="E82" s="178"/>
      <c r="F82" s="178"/>
      <c r="G82" s="178"/>
      <c r="H82" s="178"/>
      <c r="I82" s="178"/>
      <c r="J82" s="179">
        <f>J1505</f>
        <v>0</v>
      </c>
      <c r="K82" s="176"/>
      <c r="L82" s="18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5"/>
      <c r="C83" s="176"/>
      <c r="D83" s="177" t="s">
        <v>161</v>
      </c>
      <c r="E83" s="178"/>
      <c r="F83" s="178"/>
      <c r="G83" s="178"/>
      <c r="H83" s="178"/>
      <c r="I83" s="178"/>
      <c r="J83" s="179">
        <f>J1517</f>
        <v>0</v>
      </c>
      <c r="K83" s="176"/>
      <c r="L83" s="18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69"/>
      <c r="C84" s="170"/>
      <c r="D84" s="171" t="s">
        <v>162</v>
      </c>
      <c r="E84" s="172"/>
      <c r="F84" s="172"/>
      <c r="G84" s="172"/>
      <c r="H84" s="172"/>
      <c r="I84" s="172"/>
      <c r="J84" s="173">
        <f>J1564</f>
        <v>0</v>
      </c>
      <c r="K84" s="170"/>
      <c r="L84" s="174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2" customFormat="1" ht="21.84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62"/>
      <c r="C86" s="63"/>
      <c r="D86" s="63"/>
      <c r="E86" s="63"/>
      <c r="F86" s="63"/>
      <c r="G86" s="63"/>
      <c r="H86" s="63"/>
      <c r="I86" s="63"/>
      <c r="J86" s="63"/>
      <c r="K86" s="6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90" s="2" customFormat="1" ht="6.96" customHeight="1">
      <c r="A90" s="41"/>
      <c r="B90" s="64"/>
      <c r="C90" s="65"/>
      <c r="D90" s="65"/>
      <c r="E90" s="65"/>
      <c r="F90" s="65"/>
      <c r="G90" s="65"/>
      <c r="H90" s="65"/>
      <c r="I90" s="65"/>
      <c r="J90" s="65"/>
      <c r="K90" s="65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4.96" customHeight="1">
      <c r="A91" s="41"/>
      <c r="B91" s="42"/>
      <c r="C91" s="26" t="s">
        <v>163</v>
      </c>
      <c r="D91" s="43"/>
      <c r="E91" s="43"/>
      <c r="F91" s="43"/>
      <c r="G91" s="43"/>
      <c r="H91" s="43"/>
      <c r="I91" s="43"/>
      <c r="J91" s="43"/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16</v>
      </c>
      <c r="D93" s="43"/>
      <c r="E93" s="43"/>
      <c r="F93" s="43"/>
      <c r="G93" s="43"/>
      <c r="H93" s="43"/>
      <c r="I93" s="43"/>
      <c r="J93" s="43"/>
      <c r="K93" s="43"/>
      <c r="L93" s="13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6.25" customHeight="1">
      <c r="A94" s="41"/>
      <c r="B94" s="42"/>
      <c r="C94" s="43"/>
      <c r="D94" s="43"/>
      <c r="E94" s="164" t="str">
        <f>E7</f>
        <v>Snížení energetické náročnosti školní tělocvičny SPŠ EL a IT, Dobruška</v>
      </c>
      <c r="F94" s="35"/>
      <c r="G94" s="35"/>
      <c r="H94" s="35"/>
      <c r="I94" s="43"/>
      <c r="J94" s="43"/>
      <c r="K94" s="43"/>
      <c r="L94" s="13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2" customHeight="1">
      <c r="A95" s="41"/>
      <c r="B95" s="42"/>
      <c r="C95" s="35" t="s">
        <v>125</v>
      </c>
      <c r="D95" s="43"/>
      <c r="E95" s="43"/>
      <c r="F95" s="43"/>
      <c r="G95" s="43"/>
      <c r="H95" s="43"/>
      <c r="I95" s="43"/>
      <c r="J95" s="43"/>
      <c r="K95" s="43"/>
      <c r="L95" s="13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6.5" customHeight="1">
      <c r="A96" s="41"/>
      <c r="B96" s="42"/>
      <c r="C96" s="43"/>
      <c r="D96" s="43"/>
      <c r="E96" s="72" t="str">
        <f>E9</f>
        <v>D.1.1 - Architektonicko - konstrukční řešení</v>
      </c>
      <c r="F96" s="43"/>
      <c r="G96" s="43"/>
      <c r="H96" s="43"/>
      <c r="I96" s="43"/>
      <c r="J96" s="43"/>
      <c r="K96" s="43"/>
      <c r="L96" s="13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6.96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3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2" customHeight="1">
      <c r="A98" s="41"/>
      <c r="B98" s="42"/>
      <c r="C98" s="35" t="s">
        <v>21</v>
      </c>
      <c r="D98" s="43"/>
      <c r="E98" s="43"/>
      <c r="F98" s="30" t="str">
        <f>F12</f>
        <v>p.č. 146, Dobruška</v>
      </c>
      <c r="G98" s="43"/>
      <c r="H98" s="43"/>
      <c r="I98" s="35" t="s">
        <v>23</v>
      </c>
      <c r="J98" s="75" t="str">
        <f>IF(J12="","",J12)</f>
        <v>14. 10. 2025</v>
      </c>
      <c r="K98" s="43"/>
      <c r="L98" s="13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38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5.65" customHeight="1">
      <c r="A100" s="41"/>
      <c r="B100" s="42"/>
      <c r="C100" s="35" t="s">
        <v>25</v>
      </c>
      <c r="D100" s="43"/>
      <c r="E100" s="43"/>
      <c r="F100" s="30" t="str">
        <f>E15</f>
        <v>SPŠ EL a IT, Dobruška</v>
      </c>
      <c r="G100" s="43"/>
      <c r="H100" s="43"/>
      <c r="I100" s="35" t="s">
        <v>33</v>
      </c>
      <c r="J100" s="39" t="str">
        <f>E21</f>
        <v>Řezanina &amp; Bartoň, s.r.o.</v>
      </c>
      <c r="K100" s="43"/>
      <c r="L100" s="138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5.15" customHeight="1">
      <c r="A101" s="41"/>
      <c r="B101" s="42"/>
      <c r="C101" s="35" t="s">
        <v>31</v>
      </c>
      <c r="D101" s="43"/>
      <c r="E101" s="43"/>
      <c r="F101" s="30" t="str">
        <f>IF(E18="","",E18)</f>
        <v>Vyplň údaj</v>
      </c>
      <c r="G101" s="43"/>
      <c r="H101" s="43"/>
      <c r="I101" s="35" t="s">
        <v>38</v>
      </c>
      <c r="J101" s="39" t="str">
        <f>E24</f>
        <v>BACing s.r.o.</v>
      </c>
      <c r="K101" s="43"/>
      <c r="L101" s="138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0.32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38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11" customFormat="1" ht="29.28" customHeight="1">
      <c r="A103" s="181"/>
      <c r="B103" s="182"/>
      <c r="C103" s="183" t="s">
        <v>164</v>
      </c>
      <c r="D103" s="184" t="s">
        <v>63</v>
      </c>
      <c r="E103" s="184" t="s">
        <v>59</v>
      </c>
      <c r="F103" s="184" t="s">
        <v>60</v>
      </c>
      <c r="G103" s="184" t="s">
        <v>165</v>
      </c>
      <c r="H103" s="184" t="s">
        <v>166</v>
      </c>
      <c r="I103" s="184" t="s">
        <v>167</v>
      </c>
      <c r="J103" s="184" t="s">
        <v>136</v>
      </c>
      <c r="K103" s="185" t="s">
        <v>168</v>
      </c>
      <c r="L103" s="186"/>
      <c r="M103" s="95" t="s">
        <v>19</v>
      </c>
      <c r="N103" s="96" t="s">
        <v>48</v>
      </c>
      <c r="O103" s="96" t="s">
        <v>169</v>
      </c>
      <c r="P103" s="96" t="s">
        <v>170</v>
      </c>
      <c r="Q103" s="96" t="s">
        <v>171</v>
      </c>
      <c r="R103" s="96" t="s">
        <v>172</v>
      </c>
      <c r="S103" s="96" t="s">
        <v>173</v>
      </c>
      <c r="T103" s="97" t="s">
        <v>174</v>
      </c>
      <c r="U103" s="181"/>
      <c r="V103" s="181"/>
      <c r="W103" s="181"/>
      <c r="X103" s="181"/>
      <c r="Y103" s="181"/>
      <c r="Z103" s="181"/>
      <c r="AA103" s="181"/>
      <c r="AB103" s="181"/>
      <c r="AC103" s="181"/>
      <c r="AD103" s="181"/>
      <c r="AE103" s="181"/>
    </row>
    <row r="104" s="2" customFormat="1" ht="22.8" customHeight="1">
      <c r="A104" s="41"/>
      <c r="B104" s="42"/>
      <c r="C104" s="102" t="s">
        <v>175</v>
      </c>
      <c r="D104" s="43"/>
      <c r="E104" s="43"/>
      <c r="F104" s="43"/>
      <c r="G104" s="43"/>
      <c r="H104" s="43"/>
      <c r="I104" s="43"/>
      <c r="J104" s="187">
        <f>BK104</f>
        <v>0</v>
      </c>
      <c r="K104" s="43"/>
      <c r="L104" s="47"/>
      <c r="M104" s="98"/>
      <c r="N104" s="188"/>
      <c r="O104" s="99"/>
      <c r="P104" s="189">
        <f>P105+P696+P1564</f>
        <v>0</v>
      </c>
      <c r="Q104" s="99"/>
      <c r="R104" s="189">
        <f>R105+R696+R1564</f>
        <v>154.12408338087442</v>
      </c>
      <c r="S104" s="99"/>
      <c r="T104" s="190">
        <f>T105+T696+T1564</f>
        <v>476.51954315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77</v>
      </c>
      <c r="AU104" s="20" t="s">
        <v>137</v>
      </c>
      <c r="BK104" s="191">
        <f>BK105+BK696+BK1564</f>
        <v>0</v>
      </c>
    </row>
    <row r="105" s="12" customFormat="1" ht="25.92" customHeight="1">
      <c r="A105" s="12"/>
      <c r="B105" s="192"/>
      <c r="C105" s="193"/>
      <c r="D105" s="194" t="s">
        <v>77</v>
      </c>
      <c r="E105" s="195" t="s">
        <v>176</v>
      </c>
      <c r="F105" s="195" t="s">
        <v>177</v>
      </c>
      <c r="G105" s="193"/>
      <c r="H105" s="193"/>
      <c r="I105" s="196"/>
      <c r="J105" s="197">
        <f>BK105</f>
        <v>0</v>
      </c>
      <c r="K105" s="193"/>
      <c r="L105" s="198"/>
      <c r="M105" s="199"/>
      <c r="N105" s="200"/>
      <c r="O105" s="200"/>
      <c r="P105" s="201">
        <f>P106+P154+P187+P213+P240+P263+P521+P667+P693</f>
        <v>0</v>
      </c>
      <c r="Q105" s="200"/>
      <c r="R105" s="201">
        <f>R106+R154+R187+R213+R240+R263+R521+R667+R693</f>
        <v>84.374929330000029</v>
      </c>
      <c r="S105" s="200"/>
      <c r="T105" s="202">
        <f>T106+T154+T187+T213+T240+T263+T521+T667+T693</f>
        <v>345.47451869999998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86</v>
      </c>
      <c r="AT105" s="204" t="s">
        <v>77</v>
      </c>
      <c r="AU105" s="204" t="s">
        <v>78</v>
      </c>
      <c r="AY105" s="203" t="s">
        <v>178</v>
      </c>
      <c r="BK105" s="205">
        <f>BK106+BK154+BK187+BK213+BK240+BK263+BK521+BK667+BK693</f>
        <v>0</v>
      </c>
    </row>
    <row r="106" s="12" customFormat="1" ht="22.8" customHeight="1">
      <c r="A106" s="12"/>
      <c r="B106" s="192"/>
      <c r="C106" s="193"/>
      <c r="D106" s="194" t="s">
        <v>77</v>
      </c>
      <c r="E106" s="206" t="s">
        <v>86</v>
      </c>
      <c r="F106" s="206" t="s">
        <v>179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SUM(P107:P153)</f>
        <v>0</v>
      </c>
      <c r="Q106" s="200"/>
      <c r="R106" s="201">
        <f>SUM(R107:R153)</f>
        <v>0</v>
      </c>
      <c r="S106" s="200"/>
      <c r="T106" s="202">
        <f>SUM(T107:T153)</f>
        <v>27.190800000000003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86</v>
      </c>
      <c r="AT106" s="204" t="s">
        <v>77</v>
      </c>
      <c r="AU106" s="204" t="s">
        <v>86</v>
      </c>
      <c r="AY106" s="203" t="s">
        <v>178</v>
      </c>
      <c r="BK106" s="205">
        <f>SUM(BK107:BK153)</f>
        <v>0</v>
      </c>
    </row>
    <row r="107" s="2" customFormat="1" ht="44.25" customHeight="1">
      <c r="A107" s="41"/>
      <c r="B107" s="42"/>
      <c r="C107" s="208" t="s">
        <v>86</v>
      </c>
      <c r="D107" s="208" t="s">
        <v>180</v>
      </c>
      <c r="E107" s="209" t="s">
        <v>181</v>
      </c>
      <c r="F107" s="210" t="s">
        <v>182</v>
      </c>
      <c r="G107" s="211" t="s">
        <v>107</v>
      </c>
      <c r="H107" s="212">
        <v>15</v>
      </c>
      <c r="I107" s="213"/>
      <c r="J107" s="214">
        <f>ROUND(I107*H107,2)</f>
        <v>0</v>
      </c>
      <c r="K107" s="210" t="s">
        <v>183</v>
      </c>
      <c r="L107" s="47"/>
      <c r="M107" s="215" t="s">
        <v>19</v>
      </c>
      <c r="N107" s="216" t="s">
        <v>49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184</v>
      </c>
      <c r="AT107" s="219" t="s">
        <v>180</v>
      </c>
      <c r="AU107" s="219" t="s">
        <v>88</v>
      </c>
      <c r="AY107" s="20" t="s">
        <v>178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184</v>
      </c>
      <c r="BM107" s="219" t="s">
        <v>185</v>
      </c>
    </row>
    <row r="108" s="2" customFormat="1">
      <c r="A108" s="41"/>
      <c r="B108" s="42"/>
      <c r="C108" s="43"/>
      <c r="D108" s="221" t="s">
        <v>186</v>
      </c>
      <c r="E108" s="43"/>
      <c r="F108" s="222" t="s">
        <v>187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186</v>
      </c>
      <c r="AU108" s="20" t="s">
        <v>88</v>
      </c>
    </row>
    <row r="109" s="2" customFormat="1" ht="78" customHeight="1">
      <c r="A109" s="41"/>
      <c r="B109" s="42"/>
      <c r="C109" s="208" t="s">
        <v>88</v>
      </c>
      <c r="D109" s="208" t="s">
        <v>180</v>
      </c>
      <c r="E109" s="209" t="s">
        <v>188</v>
      </c>
      <c r="F109" s="210" t="s">
        <v>189</v>
      </c>
      <c r="G109" s="211" t="s">
        <v>107</v>
      </c>
      <c r="H109" s="212">
        <v>6.4800000000000004</v>
      </c>
      <c r="I109" s="213"/>
      <c r="J109" s="214">
        <f>ROUND(I109*H109,2)</f>
        <v>0</v>
      </c>
      <c r="K109" s="210" t="s">
        <v>183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0.255</v>
      </c>
      <c r="T109" s="218">
        <f>S109*H109</f>
        <v>1.6524000000000001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184</v>
      </c>
      <c r="AT109" s="219" t="s">
        <v>180</v>
      </c>
      <c r="AU109" s="219" t="s">
        <v>88</v>
      </c>
      <c r="AY109" s="20" t="s">
        <v>178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184</v>
      </c>
      <c r="BM109" s="219" t="s">
        <v>190</v>
      </c>
    </row>
    <row r="110" s="2" customFormat="1">
      <c r="A110" s="41"/>
      <c r="B110" s="42"/>
      <c r="C110" s="43"/>
      <c r="D110" s="221" t="s">
        <v>186</v>
      </c>
      <c r="E110" s="43"/>
      <c r="F110" s="222" t="s">
        <v>191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186</v>
      </c>
      <c r="AU110" s="20" t="s">
        <v>88</v>
      </c>
    </row>
    <row r="111" s="13" customFormat="1">
      <c r="A111" s="13"/>
      <c r="B111" s="226"/>
      <c r="C111" s="227"/>
      <c r="D111" s="228" t="s">
        <v>192</v>
      </c>
      <c r="E111" s="229" t="s">
        <v>19</v>
      </c>
      <c r="F111" s="230" t="s">
        <v>193</v>
      </c>
      <c r="G111" s="227"/>
      <c r="H111" s="229" t="s">
        <v>19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192</v>
      </c>
      <c r="AU111" s="236" t="s">
        <v>88</v>
      </c>
      <c r="AV111" s="13" t="s">
        <v>86</v>
      </c>
      <c r="AW111" s="13" t="s">
        <v>37</v>
      </c>
      <c r="AX111" s="13" t="s">
        <v>78</v>
      </c>
      <c r="AY111" s="236" t="s">
        <v>178</v>
      </c>
    </row>
    <row r="112" s="14" customFormat="1">
      <c r="A112" s="14"/>
      <c r="B112" s="237"/>
      <c r="C112" s="238"/>
      <c r="D112" s="228" t="s">
        <v>192</v>
      </c>
      <c r="E112" s="239" t="s">
        <v>19</v>
      </c>
      <c r="F112" s="240" t="s">
        <v>194</v>
      </c>
      <c r="G112" s="238"/>
      <c r="H112" s="241">
        <v>6.4800000000000004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192</v>
      </c>
      <c r="AU112" s="247" t="s">
        <v>88</v>
      </c>
      <c r="AV112" s="14" t="s">
        <v>88</v>
      </c>
      <c r="AW112" s="14" t="s">
        <v>37</v>
      </c>
      <c r="AX112" s="14" t="s">
        <v>78</v>
      </c>
      <c r="AY112" s="247" t="s">
        <v>178</v>
      </c>
    </row>
    <row r="113" s="15" customFormat="1">
      <c r="A113" s="15"/>
      <c r="B113" s="248"/>
      <c r="C113" s="249"/>
      <c r="D113" s="228" t="s">
        <v>192</v>
      </c>
      <c r="E113" s="250" t="s">
        <v>19</v>
      </c>
      <c r="F113" s="251" t="s">
        <v>195</v>
      </c>
      <c r="G113" s="249"/>
      <c r="H113" s="252">
        <v>6.4800000000000004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192</v>
      </c>
      <c r="AU113" s="258" t="s">
        <v>88</v>
      </c>
      <c r="AV113" s="15" t="s">
        <v>184</v>
      </c>
      <c r="AW113" s="15" t="s">
        <v>37</v>
      </c>
      <c r="AX113" s="15" t="s">
        <v>86</v>
      </c>
      <c r="AY113" s="258" t="s">
        <v>178</v>
      </c>
    </row>
    <row r="114" s="2" customFormat="1" ht="66.75" customHeight="1">
      <c r="A114" s="41"/>
      <c r="B114" s="42"/>
      <c r="C114" s="208" t="s">
        <v>196</v>
      </c>
      <c r="D114" s="208" t="s">
        <v>180</v>
      </c>
      <c r="E114" s="209" t="s">
        <v>197</v>
      </c>
      <c r="F114" s="210" t="s">
        <v>198</v>
      </c>
      <c r="G114" s="211" t="s">
        <v>107</v>
      </c>
      <c r="H114" s="212">
        <v>44.200000000000003</v>
      </c>
      <c r="I114" s="213"/>
      <c r="J114" s="214">
        <f>ROUND(I114*H114,2)</f>
        <v>0</v>
      </c>
      <c r="K114" s="210" t="s">
        <v>183</v>
      </c>
      <c r="L114" s="47"/>
      <c r="M114" s="215" t="s">
        <v>19</v>
      </c>
      <c r="N114" s="216" t="s">
        <v>49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0.26000000000000001</v>
      </c>
      <c r="T114" s="218">
        <f>S114*H114</f>
        <v>11.492000000000001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184</v>
      </c>
      <c r="AT114" s="219" t="s">
        <v>180</v>
      </c>
      <c r="AU114" s="219" t="s">
        <v>88</v>
      </c>
      <c r="AY114" s="20" t="s">
        <v>178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184</v>
      </c>
      <c r="BM114" s="219" t="s">
        <v>199</v>
      </c>
    </row>
    <row r="115" s="2" customFormat="1">
      <c r="A115" s="41"/>
      <c r="B115" s="42"/>
      <c r="C115" s="43"/>
      <c r="D115" s="221" t="s">
        <v>186</v>
      </c>
      <c r="E115" s="43"/>
      <c r="F115" s="222" t="s">
        <v>200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186</v>
      </c>
      <c r="AU115" s="20" t="s">
        <v>88</v>
      </c>
    </row>
    <row r="116" s="13" customFormat="1">
      <c r="A116" s="13"/>
      <c r="B116" s="226"/>
      <c r="C116" s="227"/>
      <c r="D116" s="228" t="s">
        <v>192</v>
      </c>
      <c r="E116" s="229" t="s">
        <v>19</v>
      </c>
      <c r="F116" s="230" t="s">
        <v>193</v>
      </c>
      <c r="G116" s="227"/>
      <c r="H116" s="229" t="s">
        <v>19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192</v>
      </c>
      <c r="AU116" s="236" t="s">
        <v>88</v>
      </c>
      <c r="AV116" s="13" t="s">
        <v>86</v>
      </c>
      <c r="AW116" s="13" t="s">
        <v>37</v>
      </c>
      <c r="AX116" s="13" t="s">
        <v>78</v>
      </c>
      <c r="AY116" s="236" t="s">
        <v>178</v>
      </c>
    </row>
    <row r="117" s="14" customFormat="1">
      <c r="A117" s="14"/>
      <c r="B117" s="237"/>
      <c r="C117" s="238"/>
      <c r="D117" s="228" t="s">
        <v>192</v>
      </c>
      <c r="E117" s="239" t="s">
        <v>19</v>
      </c>
      <c r="F117" s="240" t="s">
        <v>201</v>
      </c>
      <c r="G117" s="238"/>
      <c r="H117" s="241">
        <v>44.200000000000003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192</v>
      </c>
      <c r="AU117" s="247" t="s">
        <v>88</v>
      </c>
      <c r="AV117" s="14" t="s">
        <v>88</v>
      </c>
      <c r="AW117" s="14" t="s">
        <v>37</v>
      </c>
      <c r="AX117" s="14" t="s">
        <v>78</v>
      </c>
      <c r="AY117" s="247" t="s">
        <v>178</v>
      </c>
    </row>
    <row r="118" s="15" customFormat="1">
      <c r="A118" s="15"/>
      <c r="B118" s="248"/>
      <c r="C118" s="249"/>
      <c r="D118" s="228" t="s">
        <v>192</v>
      </c>
      <c r="E118" s="250" t="s">
        <v>19</v>
      </c>
      <c r="F118" s="251" t="s">
        <v>195</v>
      </c>
      <c r="G118" s="249"/>
      <c r="H118" s="252">
        <v>44.200000000000003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192</v>
      </c>
      <c r="AU118" s="258" t="s">
        <v>88</v>
      </c>
      <c r="AV118" s="15" t="s">
        <v>184</v>
      </c>
      <c r="AW118" s="15" t="s">
        <v>37</v>
      </c>
      <c r="AX118" s="15" t="s">
        <v>86</v>
      </c>
      <c r="AY118" s="258" t="s">
        <v>178</v>
      </c>
    </row>
    <row r="119" s="2" customFormat="1" ht="76.35" customHeight="1">
      <c r="A119" s="41"/>
      <c r="B119" s="42"/>
      <c r="C119" s="208" t="s">
        <v>184</v>
      </c>
      <c r="D119" s="208" t="s">
        <v>180</v>
      </c>
      <c r="E119" s="209" t="s">
        <v>202</v>
      </c>
      <c r="F119" s="210" t="s">
        <v>203</v>
      </c>
      <c r="G119" s="211" t="s">
        <v>107</v>
      </c>
      <c r="H119" s="212">
        <v>26.800000000000001</v>
      </c>
      <c r="I119" s="213"/>
      <c r="J119" s="214">
        <f>ROUND(I119*H119,2)</f>
        <v>0</v>
      </c>
      <c r="K119" s="210" t="s">
        <v>183</v>
      </c>
      <c r="L119" s="47"/>
      <c r="M119" s="215" t="s">
        <v>19</v>
      </c>
      <c r="N119" s="216" t="s">
        <v>49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0.40000000000000002</v>
      </c>
      <c r="T119" s="218">
        <f>S119*H119</f>
        <v>10.720000000000001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184</v>
      </c>
      <c r="AT119" s="219" t="s">
        <v>180</v>
      </c>
      <c r="AU119" s="219" t="s">
        <v>88</v>
      </c>
      <c r="AY119" s="20" t="s">
        <v>178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184</v>
      </c>
      <c r="BM119" s="219" t="s">
        <v>204</v>
      </c>
    </row>
    <row r="120" s="2" customFormat="1">
      <c r="A120" s="41"/>
      <c r="B120" s="42"/>
      <c r="C120" s="43"/>
      <c r="D120" s="221" t="s">
        <v>186</v>
      </c>
      <c r="E120" s="43"/>
      <c r="F120" s="222" t="s">
        <v>205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186</v>
      </c>
      <c r="AU120" s="20" t="s">
        <v>88</v>
      </c>
    </row>
    <row r="121" s="13" customFormat="1">
      <c r="A121" s="13"/>
      <c r="B121" s="226"/>
      <c r="C121" s="227"/>
      <c r="D121" s="228" t="s">
        <v>192</v>
      </c>
      <c r="E121" s="229" t="s">
        <v>19</v>
      </c>
      <c r="F121" s="230" t="s">
        <v>193</v>
      </c>
      <c r="G121" s="227"/>
      <c r="H121" s="229" t="s">
        <v>19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192</v>
      </c>
      <c r="AU121" s="236" t="s">
        <v>88</v>
      </c>
      <c r="AV121" s="13" t="s">
        <v>86</v>
      </c>
      <c r="AW121" s="13" t="s">
        <v>37</v>
      </c>
      <c r="AX121" s="13" t="s">
        <v>78</v>
      </c>
      <c r="AY121" s="236" t="s">
        <v>178</v>
      </c>
    </row>
    <row r="122" s="14" customFormat="1">
      <c r="A122" s="14"/>
      <c r="B122" s="237"/>
      <c r="C122" s="238"/>
      <c r="D122" s="228" t="s">
        <v>192</v>
      </c>
      <c r="E122" s="239" t="s">
        <v>19</v>
      </c>
      <c r="F122" s="240" t="s">
        <v>206</v>
      </c>
      <c r="G122" s="238"/>
      <c r="H122" s="241">
        <v>26.800000000000001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192</v>
      </c>
      <c r="AU122" s="247" t="s">
        <v>88</v>
      </c>
      <c r="AV122" s="14" t="s">
        <v>88</v>
      </c>
      <c r="AW122" s="14" t="s">
        <v>37</v>
      </c>
      <c r="AX122" s="14" t="s">
        <v>78</v>
      </c>
      <c r="AY122" s="247" t="s">
        <v>178</v>
      </c>
    </row>
    <row r="123" s="15" customFormat="1">
      <c r="A123" s="15"/>
      <c r="B123" s="248"/>
      <c r="C123" s="249"/>
      <c r="D123" s="228" t="s">
        <v>192</v>
      </c>
      <c r="E123" s="250" t="s">
        <v>19</v>
      </c>
      <c r="F123" s="251" t="s">
        <v>195</v>
      </c>
      <c r="G123" s="249"/>
      <c r="H123" s="252">
        <v>26.800000000000001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192</v>
      </c>
      <c r="AU123" s="258" t="s">
        <v>88</v>
      </c>
      <c r="AV123" s="15" t="s">
        <v>184</v>
      </c>
      <c r="AW123" s="15" t="s">
        <v>37</v>
      </c>
      <c r="AX123" s="15" t="s">
        <v>86</v>
      </c>
      <c r="AY123" s="258" t="s">
        <v>178</v>
      </c>
    </row>
    <row r="124" s="2" customFormat="1" ht="49.05" customHeight="1">
      <c r="A124" s="41"/>
      <c r="B124" s="42"/>
      <c r="C124" s="208" t="s">
        <v>207</v>
      </c>
      <c r="D124" s="208" t="s">
        <v>180</v>
      </c>
      <c r="E124" s="209" t="s">
        <v>208</v>
      </c>
      <c r="F124" s="210" t="s">
        <v>209</v>
      </c>
      <c r="G124" s="211" t="s">
        <v>107</v>
      </c>
      <c r="H124" s="212">
        <v>15.119999999999999</v>
      </c>
      <c r="I124" s="213"/>
      <c r="J124" s="214">
        <f>ROUND(I124*H124,2)</f>
        <v>0</v>
      </c>
      <c r="K124" s="210" t="s">
        <v>183</v>
      </c>
      <c r="L124" s="47"/>
      <c r="M124" s="215" t="s">
        <v>19</v>
      </c>
      <c r="N124" s="216" t="s">
        <v>49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0.22</v>
      </c>
      <c r="T124" s="218">
        <f>S124*H124</f>
        <v>3.3264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184</v>
      </c>
      <c r="AT124" s="219" t="s">
        <v>180</v>
      </c>
      <c r="AU124" s="219" t="s">
        <v>88</v>
      </c>
      <c r="AY124" s="20" t="s">
        <v>178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184</v>
      </c>
      <c r="BM124" s="219" t="s">
        <v>210</v>
      </c>
    </row>
    <row r="125" s="2" customFormat="1">
      <c r="A125" s="41"/>
      <c r="B125" s="42"/>
      <c r="C125" s="43"/>
      <c r="D125" s="221" t="s">
        <v>186</v>
      </c>
      <c r="E125" s="43"/>
      <c r="F125" s="222" t="s">
        <v>211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186</v>
      </c>
      <c r="AU125" s="20" t="s">
        <v>88</v>
      </c>
    </row>
    <row r="126" s="13" customFormat="1">
      <c r="A126" s="13"/>
      <c r="B126" s="226"/>
      <c r="C126" s="227"/>
      <c r="D126" s="228" t="s">
        <v>192</v>
      </c>
      <c r="E126" s="229" t="s">
        <v>19</v>
      </c>
      <c r="F126" s="230" t="s">
        <v>193</v>
      </c>
      <c r="G126" s="227"/>
      <c r="H126" s="229" t="s">
        <v>19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192</v>
      </c>
      <c r="AU126" s="236" t="s">
        <v>88</v>
      </c>
      <c r="AV126" s="13" t="s">
        <v>86</v>
      </c>
      <c r="AW126" s="13" t="s">
        <v>37</v>
      </c>
      <c r="AX126" s="13" t="s">
        <v>78</v>
      </c>
      <c r="AY126" s="236" t="s">
        <v>178</v>
      </c>
    </row>
    <row r="127" s="14" customFormat="1">
      <c r="A127" s="14"/>
      <c r="B127" s="237"/>
      <c r="C127" s="238"/>
      <c r="D127" s="228" t="s">
        <v>192</v>
      </c>
      <c r="E127" s="239" t="s">
        <v>19</v>
      </c>
      <c r="F127" s="240" t="s">
        <v>212</v>
      </c>
      <c r="G127" s="238"/>
      <c r="H127" s="241">
        <v>15.119999999999999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192</v>
      </c>
      <c r="AU127" s="247" t="s">
        <v>88</v>
      </c>
      <c r="AV127" s="14" t="s">
        <v>88</v>
      </c>
      <c r="AW127" s="14" t="s">
        <v>37</v>
      </c>
      <c r="AX127" s="14" t="s">
        <v>78</v>
      </c>
      <c r="AY127" s="247" t="s">
        <v>178</v>
      </c>
    </row>
    <row r="128" s="15" customFormat="1">
      <c r="A128" s="15"/>
      <c r="B128" s="248"/>
      <c r="C128" s="249"/>
      <c r="D128" s="228" t="s">
        <v>192</v>
      </c>
      <c r="E128" s="250" t="s">
        <v>19</v>
      </c>
      <c r="F128" s="251" t="s">
        <v>195</v>
      </c>
      <c r="G128" s="249"/>
      <c r="H128" s="252">
        <v>15.119999999999999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8" t="s">
        <v>192</v>
      </c>
      <c r="AU128" s="258" t="s">
        <v>88</v>
      </c>
      <c r="AV128" s="15" t="s">
        <v>184</v>
      </c>
      <c r="AW128" s="15" t="s">
        <v>37</v>
      </c>
      <c r="AX128" s="15" t="s">
        <v>86</v>
      </c>
      <c r="AY128" s="258" t="s">
        <v>178</v>
      </c>
    </row>
    <row r="129" s="2" customFormat="1" ht="21.75" customHeight="1">
      <c r="A129" s="41"/>
      <c r="B129" s="42"/>
      <c r="C129" s="208" t="s">
        <v>213</v>
      </c>
      <c r="D129" s="208" t="s">
        <v>180</v>
      </c>
      <c r="E129" s="209" t="s">
        <v>214</v>
      </c>
      <c r="F129" s="210" t="s">
        <v>215</v>
      </c>
      <c r="G129" s="211" t="s">
        <v>114</v>
      </c>
      <c r="H129" s="212">
        <v>3.6000000000000001</v>
      </c>
      <c r="I129" s="213"/>
      <c r="J129" s="214">
        <f>ROUND(I129*H129,2)</f>
        <v>0</v>
      </c>
      <c r="K129" s="210" t="s">
        <v>183</v>
      </c>
      <c r="L129" s="47"/>
      <c r="M129" s="215" t="s">
        <v>19</v>
      </c>
      <c r="N129" s="216" t="s">
        <v>49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184</v>
      </c>
      <c r="AT129" s="219" t="s">
        <v>180</v>
      </c>
      <c r="AU129" s="219" t="s">
        <v>88</v>
      </c>
      <c r="AY129" s="20" t="s">
        <v>178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184</v>
      </c>
      <c r="BM129" s="219" t="s">
        <v>216</v>
      </c>
    </row>
    <row r="130" s="2" customFormat="1">
      <c r="A130" s="41"/>
      <c r="B130" s="42"/>
      <c r="C130" s="43"/>
      <c r="D130" s="221" t="s">
        <v>186</v>
      </c>
      <c r="E130" s="43"/>
      <c r="F130" s="222" t="s">
        <v>217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186</v>
      </c>
      <c r="AU130" s="20" t="s">
        <v>88</v>
      </c>
    </row>
    <row r="131" s="13" customFormat="1">
      <c r="A131" s="13"/>
      <c r="B131" s="226"/>
      <c r="C131" s="227"/>
      <c r="D131" s="228" t="s">
        <v>192</v>
      </c>
      <c r="E131" s="229" t="s">
        <v>19</v>
      </c>
      <c r="F131" s="230" t="s">
        <v>193</v>
      </c>
      <c r="G131" s="227"/>
      <c r="H131" s="229" t="s">
        <v>19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192</v>
      </c>
      <c r="AU131" s="236" t="s">
        <v>88</v>
      </c>
      <c r="AV131" s="13" t="s">
        <v>86</v>
      </c>
      <c r="AW131" s="13" t="s">
        <v>37</v>
      </c>
      <c r="AX131" s="13" t="s">
        <v>78</v>
      </c>
      <c r="AY131" s="236" t="s">
        <v>178</v>
      </c>
    </row>
    <row r="132" s="14" customFormat="1">
      <c r="A132" s="14"/>
      <c r="B132" s="237"/>
      <c r="C132" s="238"/>
      <c r="D132" s="228" t="s">
        <v>192</v>
      </c>
      <c r="E132" s="239" t="s">
        <v>19</v>
      </c>
      <c r="F132" s="240" t="s">
        <v>218</v>
      </c>
      <c r="G132" s="238"/>
      <c r="H132" s="241">
        <v>3.6000000000000001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192</v>
      </c>
      <c r="AU132" s="247" t="s">
        <v>88</v>
      </c>
      <c r="AV132" s="14" t="s">
        <v>88</v>
      </c>
      <c r="AW132" s="14" t="s">
        <v>37</v>
      </c>
      <c r="AX132" s="14" t="s">
        <v>78</v>
      </c>
      <c r="AY132" s="247" t="s">
        <v>178</v>
      </c>
    </row>
    <row r="133" s="15" customFormat="1">
      <c r="A133" s="15"/>
      <c r="B133" s="248"/>
      <c r="C133" s="249"/>
      <c r="D133" s="228" t="s">
        <v>192</v>
      </c>
      <c r="E133" s="250" t="s">
        <v>19</v>
      </c>
      <c r="F133" s="251" t="s">
        <v>195</v>
      </c>
      <c r="G133" s="249"/>
      <c r="H133" s="252">
        <v>3.6000000000000001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192</v>
      </c>
      <c r="AU133" s="258" t="s">
        <v>88</v>
      </c>
      <c r="AV133" s="15" t="s">
        <v>184</v>
      </c>
      <c r="AW133" s="15" t="s">
        <v>37</v>
      </c>
      <c r="AX133" s="15" t="s">
        <v>86</v>
      </c>
      <c r="AY133" s="258" t="s">
        <v>178</v>
      </c>
    </row>
    <row r="134" s="2" customFormat="1" ht="44.25" customHeight="1">
      <c r="A134" s="41"/>
      <c r="B134" s="42"/>
      <c r="C134" s="208" t="s">
        <v>219</v>
      </c>
      <c r="D134" s="208" t="s">
        <v>180</v>
      </c>
      <c r="E134" s="209" t="s">
        <v>220</v>
      </c>
      <c r="F134" s="210" t="s">
        <v>221</v>
      </c>
      <c r="G134" s="211" t="s">
        <v>222</v>
      </c>
      <c r="H134" s="212">
        <v>55.560000000000002</v>
      </c>
      <c r="I134" s="213"/>
      <c r="J134" s="214">
        <f>ROUND(I134*H134,2)</f>
        <v>0</v>
      </c>
      <c r="K134" s="210" t="s">
        <v>183</v>
      </c>
      <c r="L134" s="47"/>
      <c r="M134" s="215" t="s">
        <v>19</v>
      </c>
      <c r="N134" s="216" t="s">
        <v>49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184</v>
      </c>
      <c r="AT134" s="219" t="s">
        <v>180</v>
      </c>
      <c r="AU134" s="219" t="s">
        <v>88</v>
      </c>
      <c r="AY134" s="20" t="s">
        <v>178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184</v>
      </c>
      <c r="BM134" s="219" t="s">
        <v>223</v>
      </c>
    </row>
    <row r="135" s="2" customFormat="1">
      <c r="A135" s="41"/>
      <c r="B135" s="42"/>
      <c r="C135" s="43"/>
      <c r="D135" s="221" t="s">
        <v>186</v>
      </c>
      <c r="E135" s="43"/>
      <c r="F135" s="222" t="s">
        <v>224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186</v>
      </c>
      <c r="AU135" s="20" t="s">
        <v>88</v>
      </c>
    </row>
    <row r="136" s="13" customFormat="1">
      <c r="A136" s="13"/>
      <c r="B136" s="226"/>
      <c r="C136" s="227"/>
      <c r="D136" s="228" t="s">
        <v>192</v>
      </c>
      <c r="E136" s="229" t="s">
        <v>19</v>
      </c>
      <c r="F136" s="230" t="s">
        <v>193</v>
      </c>
      <c r="G136" s="227"/>
      <c r="H136" s="229" t="s">
        <v>19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192</v>
      </c>
      <c r="AU136" s="236" t="s">
        <v>88</v>
      </c>
      <c r="AV136" s="13" t="s">
        <v>86</v>
      </c>
      <c r="AW136" s="13" t="s">
        <v>37</v>
      </c>
      <c r="AX136" s="13" t="s">
        <v>78</v>
      </c>
      <c r="AY136" s="236" t="s">
        <v>178</v>
      </c>
    </row>
    <row r="137" s="14" customFormat="1">
      <c r="A137" s="14"/>
      <c r="B137" s="237"/>
      <c r="C137" s="238"/>
      <c r="D137" s="228" t="s">
        <v>192</v>
      </c>
      <c r="E137" s="239" t="s">
        <v>19</v>
      </c>
      <c r="F137" s="240" t="s">
        <v>225</v>
      </c>
      <c r="G137" s="238"/>
      <c r="H137" s="241">
        <v>26.52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192</v>
      </c>
      <c r="AU137" s="247" t="s">
        <v>88</v>
      </c>
      <c r="AV137" s="14" t="s">
        <v>88</v>
      </c>
      <c r="AW137" s="14" t="s">
        <v>37</v>
      </c>
      <c r="AX137" s="14" t="s">
        <v>78</v>
      </c>
      <c r="AY137" s="247" t="s">
        <v>178</v>
      </c>
    </row>
    <row r="138" s="14" customFormat="1">
      <c r="A138" s="14"/>
      <c r="B138" s="237"/>
      <c r="C138" s="238"/>
      <c r="D138" s="228" t="s">
        <v>192</v>
      </c>
      <c r="E138" s="239" t="s">
        <v>19</v>
      </c>
      <c r="F138" s="240" t="s">
        <v>226</v>
      </c>
      <c r="G138" s="238"/>
      <c r="H138" s="241">
        <v>12.960000000000001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192</v>
      </c>
      <c r="AU138" s="247" t="s">
        <v>88</v>
      </c>
      <c r="AV138" s="14" t="s">
        <v>88</v>
      </c>
      <c r="AW138" s="14" t="s">
        <v>37</v>
      </c>
      <c r="AX138" s="14" t="s">
        <v>78</v>
      </c>
      <c r="AY138" s="247" t="s">
        <v>178</v>
      </c>
    </row>
    <row r="139" s="14" customFormat="1">
      <c r="A139" s="14"/>
      <c r="B139" s="237"/>
      <c r="C139" s="238"/>
      <c r="D139" s="228" t="s">
        <v>192</v>
      </c>
      <c r="E139" s="239" t="s">
        <v>19</v>
      </c>
      <c r="F139" s="240" t="s">
        <v>227</v>
      </c>
      <c r="G139" s="238"/>
      <c r="H139" s="241">
        <v>16.079999999999998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192</v>
      </c>
      <c r="AU139" s="247" t="s">
        <v>88</v>
      </c>
      <c r="AV139" s="14" t="s">
        <v>88</v>
      </c>
      <c r="AW139" s="14" t="s">
        <v>37</v>
      </c>
      <c r="AX139" s="14" t="s">
        <v>78</v>
      </c>
      <c r="AY139" s="247" t="s">
        <v>178</v>
      </c>
    </row>
    <row r="140" s="15" customFormat="1">
      <c r="A140" s="15"/>
      <c r="B140" s="248"/>
      <c r="C140" s="249"/>
      <c r="D140" s="228" t="s">
        <v>192</v>
      </c>
      <c r="E140" s="250" t="s">
        <v>19</v>
      </c>
      <c r="F140" s="251" t="s">
        <v>195</v>
      </c>
      <c r="G140" s="249"/>
      <c r="H140" s="252">
        <v>55.560000000000002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192</v>
      </c>
      <c r="AU140" s="258" t="s">
        <v>88</v>
      </c>
      <c r="AV140" s="15" t="s">
        <v>184</v>
      </c>
      <c r="AW140" s="15" t="s">
        <v>37</v>
      </c>
      <c r="AX140" s="15" t="s">
        <v>86</v>
      </c>
      <c r="AY140" s="258" t="s">
        <v>178</v>
      </c>
    </row>
    <row r="141" s="2" customFormat="1" ht="33" customHeight="1">
      <c r="A141" s="41"/>
      <c r="B141" s="42"/>
      <c r="C141" s="208" t="s">
        <v>228</v>
      </c>
      <c r="D141" s="208" t="s">
        <v>180</v>
      </c>
      <c r="E141" s="209" t="s">
        <v>229</v>
      </c>
      <c r="F141" s="210" t="s">
        <v>230</v>
      </c>
      <c r="G141" s="211" t="s">
        <v>107</v>
      </c>
      <c r="H141" s="212">
        <v>15</v>
      </c>
      <c r="I141" s="213"/>
      <c r="J141" s="214">
        <f>ROUND(I141*H141,2)</f>
        <v>0</v>
      </c>
      <c r="K141" s="210" t="s">
        <v>183</v>
      </c>
      <c r="L141" s="47"/>
      <c r="M141" s="215" t="s">
        <v>19</v>
      </c>
      <c r="N141" s="216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184</v>
      </c>
      <c r="AT141" s="219" t="s">
        <v>180</v>
      </c>
      <c r="AU141" s="219" t="s">
        <v>88</v>
      </c>
      <c r="AY141" s="20" t="s">
        <v>178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184</v>
      </c>
      <c r="BM141" s="219" t="s">
        <v>231</v>
      </c>
    </row>
    <row r="142" s="2" customFormat="1">
      <c r="A142" s="41"/>
      <c r="B142" s="42"/>
      <c r="C142" s="43"/>
      <c r="D142" s="221" t="s">
        <v>186</v>
      </c>
      <c r="E142" s="43"/>
      <c r="F142" s="222" t="s">
        <v>232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186</v>
      </c>
      <c r="AU142" s="20" t="s">
        <v>88</v>
      </c>
    </row>
    <row r="143" s="2" customFormat="1" ht="44.25" customHeight="1">
      <c r="A143" s="41"/>
      <c r="B143" s="42"/>
      <c r="C143" s="208" t="s">
        <v>233</v>
      </c>
      <c r="D143" s="208" t="s">
        <v>180</v>
      </c>
      <c r="E143" s="209" t="s">
        <v>234</v>
      </c>
      <c r="F143" s="210" t="s">
        <v>235</v>
      </c>
      <c r="G143" s="211" t="s">
        <v>222</v>
      </c>
      <c r="H143" s="212">
        <v>55.560000000000002</v>
      </c>
      <c r="I143" s="213"/>
      <c r="J143" s="214">
        <f>ROUND(I143*H143,2)</f>
        <v>0</v>
      </c>
      <c r="K143" s="210" t="s">
        <v>183</v>
      </c>
      <c r="L143" s="47"/>
      <c r="M143" s="215" t="s">
        <v>19</v>
      </c>
      <c r="N143" s="216" t="s">
        <v>49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184</v>
      </c>
      <c r="AT143" s="219" t="s">
        <v>180</v>
      </c>
      <c r="AU143" s="219" t="s">
        <v>88</v>
      </c>
      <c r="AY143" s="20" t="s">
        <v>178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184</v>
      </c>
      <c r="BM143" s="219" t="s">
        <v>236</v>
      </c>
    </row>
    <row r="144" s="2" customFormat="1">
      <c r="A144" s="41"/>
      <c r="B144" s="42"/>
      <c r="C144" s="43"/>
      <c r="D144" s="221" t="s">
        <v>186</v>
      </c>
      <c r="E144" s="43"/>
      <c r="F144" s="222" t="s">
        <v>237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88</v>
      </c>
    </row>
    <row r="145" s="2" customFormat="1" ht="33" customHeight="1">
      <c r="A145" s="41"/>
      <c r="B145" s="42"/>
      <c r="C145" s="208" t="s">
        <v>238</v>
      </c>
      <c r="D145" s="208" t="s">
        <v>180</v>
      </c>
      <c r="E145" s="209" t="s">
        <v>239</v>
      </c>
      <c r="F145" s="210" t="s">
        <v>240</v>
      </c>
      <c r="G145" s="211" t="s">
        <v>107</v>
      </c>
      <c r="H145" s="212">
        <v>5.5</v>
      </c>
      <c r="I145" s="213"/>
      <c r="J145" s="214">
        <f>ROUND(I145*H145,2)</f>
        <v>0</v>
      </c>
      <c r="K145" s="210" t="s">
        <v>183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184</v>
      </c>
      <c r="AT145" s="219" t="s">
        <v>180</v>
      </c>
      <c r="AU145" s="219" t="s">
        <v>88</v>
      </c>
      <c r="AY145" s="20" t="s">
        <v>178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184</v>
      </c>
      <c r="BM145" s="219" t="s">
        <v>241</v>
      </c>
    </row>
    <row r="146" s="2" customFormat="1">
      <c r="A146" s="41"/>
      <c r="B146" s="42"/>
      <c r="C146" s="43"/>
      <c r="D146" s="221" t="s">
        <v>186</v>
      </c>
      <c r="E146" s="43"/>
      <c r="F146" s="222" t="s">
        <v>242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88</v>
      </c>
    </row>
    <row r="147" s="13" customFormat="1">
      <c r="A147" s="13"/>
      <c r="B147" s="226"/>
      <c r="C147" s="227"/>
      <c r="D147" s="228" t="s">
        <v>192</v>
      </c>
      <c r="E147" s="229" t="s">
        <v>19</v>
      </c>
      <c r="F147" s="230" t="s">
        <v>243</v>
      </c>
      <c r="G147" s="227"/>
      <c r="H147" s="229" t="s">
        <v>19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192</v>
      </c>
      <c r="AU147" s="236" t="s">
        <v>88</v>
      </c>
      <c r="AV147" s="13" t="s">
        <v>86</v>
      </c>
      <c r="AW147" s="13" t="s">
        <v>37</v>
      </c>
      <c r="AX147" s="13" t="s">
        <v>78</v>
      </c>
      <c r="AY147" s="236" t="s">
        <v>178</v>
      </c>
    </row>
    <row r="148" s="13" customFormat="1">
      <c r="A148" s="13"/>
      <c r="B148" s="226"/>
      <c r="C148" s="227"/>
      <c r="D148" s="228" t="s">
        <v>192</v>
      </c>
      <c r="E148" s="229" t="s">
        <v>19</v>
      </c>
      <c r="F148" s="230" t="s">
        <v>244</v>
      </c>
      <c r="G148" s="227"/>
      <c r="H148" s="229" t="s">
        <v>19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192</v>
      </c>
      <c r="AU148" s="236" t="s">
        <v>88</v>
      </c>
      <c r="AV148" s="13" t="s">
        <v>86</v>
      </c>
      <c r="AW148" s="13" t="s">
        <v>37</v>
      </c>
      <c r="AX148" s="13" t="s">
        <v>78</v>
      </c>
      <c r="AY148" s="236" t="s">
        <v>178</v>
      </c>
    </row>
    <row r="149" s="13" customFormat="1">
      <c r="A149" s="13"/>
      <c r="B149" s="226"/>
      <c r="C149" s="227"/>
      <c r="D149" s="228" t="s">
        <v>192</v>
      </c>
      <c r="E149" s="229" t="s">
        <v>19</v>
      </c>
      <c r="F149" s="230" t="s">
        <v>245</v>
      </c>
      <c r="G149" s="227"/>
      <c r="H149" s="229" t="s">
        <v>19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192</v>
      </c>
      <c r="AU149" s="236" t="s">
        <v>88</v>
      </c>
      <c r="AV149" s="13" t="s">
        <v>86</v>
      </c>
      <c r="AW149" s="13" t="s">
        <v>37</v>
      </c>
      <c r="AX149" s="13" t="s">
        <v>78</v>
      </c>
      <c r="AY149" s="236" t="s">
        <v>178</v>
      </c>
    </row>
    <row r="150" s="13" customFormat="1">
      <c r="A150" s="13"/>
      <c r="B150" s="226"/>
      <c r="C150" s="227"/>
      <c r="D150" s="228" t="s">
        <v>192</v>
      </c>
      <c r="E150" s="229" t="s">
        <v>19</v>
      </c>
      <c r="F150" s="230" t="s">
        <v>246</v>
      </c>
      <c r="G150" s="227"/>
      <c r="H150" s="229" t="s">
        <v>19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192</v>
      </c>
      <c r="AU150" s="236" t="s">
        <v>88</v>
      </c>
      <c r="AV150" s="13" t="s">
        <v>86</v>
      </c>
      <c r="AW150" s="13" t="s">
        <v>37</v>
      </c>
      <c r="AX150" s="13" t="s">
        <v>78</v>
      </c>
      <c r="AY150" s="236" t="s">
        <v>178</v>
      </c>
    </row>
    <row r="151" s="14" customFormat="1">
      <c r="A151" s="14"/>
      <c r="B151" s="237"/>
      <c r="C151" s="238"/>
      <c r="D151" s="228" t="s">
        <v>192</v>
      </c>
      <c r="E151" s="239" t="s">
        <v>19</v>
      </c>
      <c r="F151" s="240" t="s">
        <v>247</v>
      </c>
      <c r="G151" s="238"/>
      <c r="H151" s="241">
        <v>2.75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192</v>
      </c>
      <c r="AU151" s="247" t="s">
        <v>88</v>
      </c>
      <c r="AV151" s="14" t="s">
        <v>88</v>
      </c>
      <c r="AW151" s="14" t="s">
        <v>37</v>
      </c>
      <c r="AX151" s="14" t="s">
        <v>78</v>
      </c>
      <c r="AY151" s="247" t="s">
        <v>178</v>
      </c>
    </row>
    <row r="152" s="14" customFormat="1">
      <c r="A152" s="14"/>
      <c r="B152" s="237"/>
      <c r="C152" s="238"/>
      <c r="D152" s="228" t="s">
        <v>192</v>
      </c>
      <c r="E152" s="239" t="s">
        <v>19</v>
      </c>
      <c r="F152" s="240" t="s">
        <v>248</v>
      </c>
      <c r="G152" s="238"/>
      <c r="H152" s="241">
        <v>2.75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192</v>
      </c>
      <c r="AU152" s="247" t="s">
        <v>88</v>
      </c>
      <c r="AV152" s="14" t="s">
        <v>88</v>
      </c>
      <c r="AW152" s="14" t="s">
        <v>37</v>
      </c>
      <c r="AX152" s="14" t="s">
        <v>78</v>
      </c>
      <c r="AY152" s="247" t="s">
        <v>178</v>
      </c>
    </row>
    <row r="153" s="15" customFormat="1">
      <c r="A153" s="15"/>
      <c r="B153" s="248"/>
      <c r="C153" s="249"/>
      <c r="D153" s="228" t="s">
        <v>192</v>
      </c>
      <c r="E153" s="250" t="s">
        <v>19</v>
      </c>
      <c r="F153" s="251" t="s">
        <v>195</v>
      </c>
      <c r="G153" s="249"/>
      <c r="H153" s="252">
        <v>5.5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192</v>
      </c>
      <c r="AU153" s="258" t="s">
        <v>88</v>
      </c>
      <c r="AV153" s="15" t="s">
        <v>184</v>
      </c>
      <c r="AW153" s="15" t="s">
        <v>37</v>
      </c>
      <c r="AX153" s="15" t="s">
        <v>86</v>
      </c>
      <c r="AY153" s="258" t="s">
        <v>178</v>
      </c>
    </row>
    <row r="154" s="12" customFormat="1" ht="22.8" customHeight="1">
      <c r="A154" s="12"/>
      <c r="B154" s="192"/>
      <c r="C154" s="193"/>
      <c r="D154" s="194" t="s">
        <v>77</v>
      </c>
      <c r="E154" s="206" t="s">
        <v>88</v>
      </c>
      <c r="F154" s="206" t="s">
        <v>249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SUM(P155:P186)</f>
        <v>0</v>
      </c>
      <c r="Q154" s="200"/>
      <c r="R154" s="201">
        <f>SUM(R155:R186)</f>
        <v>3.7789029500000004</v>
      </c>
      <c r="S154" s="200"/>
      <c r="T154" s="202">
        <f>SUM(T155:T186)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3" t="s">
        <v>86</v>
      </c>
      <c r="AT154" s="204" t="s">
        <v>77</v>
      </c>
      <c r="AU154" s="204" t="s">
        <v>86</v>
      </c>
      <c r="AY154" s="203" t="s">
        <v>178</v>
      </c>
      <c r="BK154" s="205">
        <f>SUM(BK155:BK186)</f>
        <v>0</v>
      </c>
    </row>
    <row r="155" s="2" customFormat="1" ht="37.8" customHeight="1">
      <c r="A155" s="41"/>
      <c r="B155" s="42"/>
      <c r="C155" s="208" t="s">
        <v>250</v>
      </c>
      <c r="D155" s="208" t="s">
        <v>180</v>
      </c>
      <c r="E155" s="209" t="s">
        <v>251</v>
      </c>
      <c r="F155" s="210" t="s">
        <v>252</v>
      </c>
      <c r="G155" s="211" t="s">
        <v>222</v>
      </c>
      <c r="H155" s="212">
        <v>1.1000000000000001</v>
      </c>
      <c r="I155" s="213"/>
      <c r="J155" s="214">
        <f>ROUND(I155*H155,2)</f>
        <v>0</v>
      </c>
      <c r="K155" s="210" t="s">
        <v>183</v>
      </c>
      <c r="L155" s="47"/>
      <c r="M155" s="215" t="s">
        <v>19</v>
      </c>
      <c r="N155" s="216" t="s">
        <v>49</v>
      </c>
      <c r="O155" s="87"/>
      <c r="P155" s="217">
        <f>O155*H155</f>
        <v>0</v>
      </c>
      <c r="Q155" s="217">
        <v>2.1600000000000001</v>
      </c>
      <c r="R155" s="217">
        <f>Q155*H155</f>
        <v>2.3760000000000003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184</v>
      </c>
      <c r="AT155" s="219" t="s">
        <v>180</v>
      </c>
      <c r="AU155" s="219" t="s">
        <v>88</v>
      </c>
      <c r="AY155" s="20" t="s">
        <v>178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86</v>
      </c>
      <c r="BK155" s="220">
        <f>ROUND(I155*H155,2)</f>
        <v>0</v>
      </c>
      <c r="BL155" s="20" t="s">
        <v>184</v>
      </c>
      <c r="BM155" s="219" t="s">
        <v>253</v>
      </c>
    </row>
    <row r="156" s="2" customFormat="1">
      <c r="A156" s="41"/>
      <c r="B156" s="42"/>
      <c r="C156" s="43"/>
      <c r="D156" s="221" t="s">
        <v>186</v>
      </c>
      <c r="E156" s="43"/>
      <c r="F156" s="222" t="s">
        <v>254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186</v>
      </c>
      <c r="AU156" s="20" t="s">
        <v>88</v>
      </c>
    </row>
    <row r="157" s="13" customFormat="1">
      <c r="A157" s="13"/>
      <c r="B157" s="226"/>
      <c r="C157" s="227"/>
      <c r="D157" s="228" t="s">
        <v>192</v>
      </c>
      <c r="E157" s="229" t="s">
        <v>19</v>
      </c>
      <c r="F157" s="230" t="s">
        <v>243</v>
      </c>
      <c r="G157" s="227"/>
      <c r="H157" s="229" t="s">
        <v>19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192</v>
      </c>
      <c r="AU157" s="236" t="s">
        <v>88</v>
      </c>
      <c r="AV157" s="13" t="s">
        <v>86</v>
      </c>
      <c r="AW157" s="13" t="s">
        <v>37</v>
      </c>
      <c r="AX157" s="13" t="s">
        <v>78</v>
      </c>
      <c r="AY157" s="236" t="s">
        <v>178</v>
      </c>
    </row>
    <row r="158" s="13" customFormat="1">
      <c r="A158" s="13"/>
      <c r="B158" s="226"/>
      <c r="C158" s="227"/>
      <c r="D158" s="228" t="s">
        <v>192</v>
      </c>
      <c r="E158" s="229" t="s">
        <v>19</v>
      </c>
      <c r="F158" s="230" t="s">
        <v>244</v>
      </c>
      <c r="G158" s="227"/>
      <c r="H158" s="229" t="s">
        <v>19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192</v>
      </c>
      <c r="AU158" s="236" t="s">
        <v>88</v>
      </c>
      <c r="AV158" s="13" t="s">
        <v>86</v>
      </c>
      <c r="AW158" s="13" t="s">
        <v>37</v>
      </c>
      <c r="AX158" s="13" t="s">
        <v>78</v>
      </c>
      <c r="AY158" s="236" t="s">
        <v>178</v>
      </c>
    </row>
    <row r="159" s="13" customFormat="1">
      <c r="A159" s="13"/>
      <c r="B159" s="226"/>
      <c r="C159" s="227"/>
      <c r="D159" s="228" t="s">
        <v>192</v>
      </c>
      <c r="E159" s="229" t="s">
        <v>19</v>
      </c>
      <c r="F159" s="230" t="s">
        <v>245</v>
      </c>
      <c r="G159" s="227"/>
      <c r="H159" s="229" t="s">
        <v>19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192</v>
      </c>
      <c r="AU159" s="236" t="s">
        <v>88</v>
      </c>
      <c r="AV159" s="13" t="s">
        <v>86</v>
      </c>
      <c r="AW159" s="13" t="s">
        <v>37</v>
      </c>
      <c r="AX159" s="13" t="s">
        <v>78</v>
      </c>
      <c r="AY159" s="236" t="s">
        <v>178</v>
      </c>
    </row>
    <row r="160" s="13" customFormat="1">
      <c r="A160" s="13"/>
      <c r="B160" s="226"/>
      <c r="C160" s="227"/>
      <c r="D160" s="228" t="s">
        <v>192</v>
      </c>
      <c r="E160" s="229" t="s">
        <v>19</v>
      </c>
      <c r="F160" s="230" t="s">
        <v>246</v>
      </c>
      <c r="G160" s="227"/>
      <c r="H160" s="229" t="s">
        <v>19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192</v>
      </c>
      <c r="AU160" s="236" t="s">
        <v>88</v>
      </c>
      <c r="AV160" s="13" t="s">
        <v>86</v>
      </c>
      <c r="AW160" s="13" t="s">
        <v>37</v>
      </c>
      <c r="AX160" s="13" t="s">
        <v>78</v>
      </c>
      <c r="AY160" s="236" t="s">
        <v>178</v>
      </c>
    </row>
    <row r="161" s="14" customFormat="1">
      <c r="A161" s="14"/>
      <c r="B161" s="237"/>
      <c r="C161" s="238"/>
      <c r="D161" s="228" t="s">
        <v>192</v>
      </c>
      <c r="E161" s="239" t="s">
        <v>19</v>
      </c>
      <c r="F161" s="240" t="s">
        <v>255</v>
      </c>
      <c r="G161" s="238"/>
      <c r="H161" s="241">
        <v>0.55000000000000004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192</v>
      </c>
      <c r="AU161" s="247" t="s">
        <v>88</v>
      </c>
      <c r="AV161" s="14" t="s">
        <v>88</v>
      </c>
      <c r="AW161" s="14" t="s">
        <v>37</v>
      </c>
      <c r="AX161" s="14" t="s">
        <v>78</v>
      </c>
      <c r="AY161" s="247" t="s">
        <v>178</v>
      </c>
    </row>
    <row r="162" s="14" customFormat="1">
      <c r="A162" s="14"/>
      <c r="B162" s="237"/>
      <c r="C162" s="238"/>
      <c r="D162" s="228" t="s">
        <v>192</v>
      </c>
      <c r="E162" s="239" t="s">
        <v>19</v>
      </c>
      <c r="F162" s="240" t="s">
        <v>256</v>
      </c>
      <c r="G162" s="238"/>
      <c r="H162" s="241">
        <v>0.55000000000000004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192</v>
      </c>
      <c r="AU162" s="247" t="s">
        <v>88</v>
      </c>
      <c r="AV162" s="14" t="s">
        <v>88</v>
      </c>
      <c r="AW162" s="14" t="s">
        <v>37</v>
      </c>
      <c r="AX162" s="14" t="s">
        <v>78</v>
      </c>
      <c r="AY162" s="247" t="s">
        <v>178</v>
      </c>
    </row>
    <row r="163" s="15" customFormat="1">
      <c r="A163" s="15"/>
      <c r="B163" s="248"/>
      <c r="C163" s="249"/>
      <c r="D163" s="228" t="s">
        <v>192</v>
      </c>
      <c r="E163" s="250" t="s">
        <v>19</v>
      </c>
      <c r="F163" s="251" t="s">
        <v>195</v>
      </c>
      <c r="G163" s="249"/>
      <c r="H163" s="252">
        <v>1.1000000000000001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192</v>
      </c>
      <c r="AU163" s="258" t="s">
        <v>88</v>
      </c>
      <c r="AV163" s="15" t="s">
        <v>184</v>
      </c>
      <c r="AW163" s="15" t="s">
        <v>37</v>
      </c>
      <c r="AX163" s="15" t="s">
        <v>86</v>
      </c>
      <c r="AY163" s="258" t="s">
        <v>178</v>
      </c>
    </row>
    <row r="164" s="2" customFormat="1" ht="37.8" customHeight="1">
      <c r="A164" s="41"/>
      <c r="B164" s="42"/>
      <c r="C164" s="208" t="s">
        <v>257</v>
      </c>
      <c r="D164" s="208" t="s">
        <v>180</v>
      </c>
      <c r="E164" s="209" t="s">
        <v>258</v>
      </c>
      <c r="F164" s="210" t="s">
        <v>259</v>
      </c>
      <c r="G164" s="211" t="s">
        <v>222</v>
      </c>
      <c r="H164" s="212">
        <v>0.55000000000000004</v>
      </c>
      <c r="I164" s="213"/>
      <c r="J164" s="214">
        <f>ROUND(I164*H164,2)</f>
        <v>0</v>
      </c>
      <c r="K164" s="210" t="s">
        <v>183</v>
      </c>
      <c r="L164" s="47"/>
      <c r="M164" s="215" t="s">
        <v>19</v>
      </c>
      <c r="N164" s="216" t="s">
        <v>49</v>
      </c>
      <c r="O164" s="87"/>
      <c r="P164" s="217">
        <f>O164*H164</f>
        <v>0</v>
      </c>
      <c r="Q164" s="217">
        <v>2.1600000000000001</v>
      </c>
      <c r="R164" s="217">
        <f>Q164*H164</f>
        <v>1.1880000000000002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184</v>
      </c>
      <c r="AT164" s="219" t="s">
        <v>180</v>
      </c>
      <c r="AU164" s="219" t="s">
        <v>88</v>
      </c>
      <c r="AY164" s="20" t="s">
        <v>178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184</v>
      </c>
      <c r="BM164" s="219" t="s">
        <v>260</v>
      </c>
    </row>
    <row r="165" s="2" customFormat="1">
      <c r="A165" s="41"/>
      <c r="B165" s="42"/>
      <c r="C165" s="43"/>
      <c r="D165" s="221" t="s">
        <v>186</v>
      </c>
      <c r="E165" s="43"/>
      <c r="F165" s="222" t="s">
        <v>261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186</v>
      </c>
      <c r="AU165" s="20" t="s">
        <v>88</v>
      </c>
    </row>
    <row r="166" s="13" customFormat="1">
      <c r="A166" s="13"/>
      <c r="B166" s="226"/>
      <c r="C166" s="227"/>
      <c r="D166" s="228" t="s">
        <v>192</v>
      </c>
      <c r="E166" s="229" t="s">
        <v>19</v>
      </c>
      <c r="F166" s="230" t="s">
        <v>243</v>
      </c>
      <c r="G166" s="227"/>
      <c r="H166" s="229" t="s">
        <v>19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192</v>
      </c>
      <c r="AU166" s="236" t="s">
        <v>88</v>
      </c>
      <c r="AV166" s="13" t="s">
        <v>86</v>
      </c>
      <c r="AW166" s="13" t="s">
        <v>37</v>
      </c>
      <c r="AX166" s="13" t="s">
        <v>78</v>
      </c>
      <c r="AY166" s="236" t="s">
        <v>178</v>
      </c>
    </row>
    <row r="167" s="13" customFormat="1">
      <c r="A167" s="13"/>
      <c r="B167" s="226"/>
      <c r="C167" s="227"/>
      <c r="D167" s="228" t="s">
        <v>192</v>
      </c>
      <c r="E167" s="229" t="s">
        <v>19</v>
      </c>
      <c r="F167" s="230" t="s">
        <v>244</v>
      </c>
      <c r="G167" s="227"/>
      <c r="H167" s="229" t="s">
        <v>19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192</v>
      </c>
      <c r="AU167" s="236" t="s">
        <v>88</v>
      </c>
      <c r="AV167" s="13" t="s">
        <v>86</v>
      </c>
      <c r="AW167" s="13" t="s">
        <v>37</v>
      </c>
      <c r="AX167" s="13" t="s">
        <v>78</v>
      </c>
      <c r="AY167" s="236" t="s">
        <v>178</v>
      </c>
    </row>
    <row r="168" s="13" customFormat="1">
      <c r="A168" s="13"/>
      <c r="B168" s="226"/>
      <c r="C168" s="227"/>
      <c r="D168" s="228" t="s">
        <v>192</v>
      </c>
      <c r="E168" s="229" t="s">
        <v>19</v>
      </c>
      <c r="F168" s="230" t="s">
        <v>245</v>
      </c>
      <c r="G168" s="227"/>
      <c r="H168" s="229" t="s">
        <v>19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192</v>
      </c>
      <c r="AU168" s="236" t="s">
        <v>88</v>
      </c>
      <c r="AV168" s="13" t="s">
        <v>86</v>
      </c>
      <c r="AW168" s="13" t="s">
        <v>37</v>
      </c>
      <c r="AX168" s="13" t="s">
        <v>78</v>
      </c>
      <c r="AY168" s="236" t="s">
        <v>178</v>
      </c>
    </row>
    <row r="169" s="13" customFormat="1">
      <c r="A169" s="13"/>
      <c r="B169" s="226"/>
      <c r="C169" s="227"/>
      <c r="D169" s="228" t="s">
        <v>192</v>
      </c>
      <c r="E169" s="229" t="s">
        <v>19</v>
      </c>
      <c r="F169" s="230" t="s">
        <v>246</v>
      </c>
      <c r="G169" s="227"/>
      <c r="H169" s="229" t="s">
        <v>19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192</v>
      </c>
      <c r="AU169" s="236" t="s">
        <v>88</v>
      </c>
      <c r="AV169" s="13" t="s">
        <v>86</v>
      </c>
      <c r="AW169" s="13" t="s">
        <v>37</v>
      </c>
      <c r="AX169" s="13" t="s">
        <v>78</v>
      </c>
      <c r="AY169" s="236" t="s">
        <v>178</v>
      </c>
    </row>
    <row r="170" s="14" customFormat="1">
      <c r="A170" s="14"/>
      <c r="B170" s="237"/>
      <c r="C170" s="238"/>
      <c r="D170" s="228" t="s">
        <v>192</v>
      </c>
      <c r="E170" s="239" t="s">
        <v>19</v>
      </c>
      <c r="F170" s="240" t="s">
        <v>262</v>
      </c>
      <c r="G170" s="238"/>
      <c r="H170" s="241">
        <v>0.27500000000000002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192</v>
      </c>
      <c r="AU170" s="247" t="s">
        <v>88</v>
      </c>
      <c r="AV170" s="14" t="s">
        <v>88</v>
      </c>
      <c r="AW170" s="14" t="s">
        <v>37</v>
      </c>
      <c r="AX170" s="14" t="s">
        <v>78</v>
      </c>
      <c r="AY170" s="247" t="s">
        <v>178</v>
      </c>
    </row>
    <row r="171" s="14" customFormat="1">
      <c r="A171" s="14"/>
      <c r="B171" s="237"/>
      <c r="C171" s="238"/>
      <c r="D171" s="228" t="s">
        <v>192</v>
      </c>
      <c r="E171" s="239" t="s">
        <v>19</v>
      </c>
      <c r="F171" s="240" t="s">
        <v>263</v>
      </c>
      <c r="G171" s="238"/>
      <c r="H171" s="241">
        <v>0.27500000000000002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192</v>
      </c>
      <c r="AU171" s="247" t="s">
        <v>88</v>
      </c>
      <c r="AV171" s="14" t="s">
        <v>88</v>
      </c>
      <c r="AW171" s="14" t="s">
        <v>37</v>
      </c>
      <c r="AX171" s="14" t="s">
        <v>78</v>
      </c>
      <c r="AY171" s="247" t="s">
        <v>178</v>
      </c>
    </row>
    <row r="172" s="15" customFormat="1">
      <c r="A172" s="15"/>
      <c r="B172" s="248"/>
      <c r="C172" s="249"/>
      <c r="D172" s="228" t="s">
        <v>192</v>
      </c>
      <c r="E172" s="250" t="s">
        <v>19</v>
      </c>
      <c r="F172" s="251" t="s">
        <v>195</v>
      </c>
      <c r="G172" s="249"/>
      <c r="H172" s="252">
        <v>0.55000000000000004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192</v>
      </c>
      <c r="AU172" s="258" t="s">
        <v>88</v>
      </c>
      <c r="AV172" s="15" t="s">
        <v>184</v>
      </c>
      <c r="AW172" s="15" t="s">
        <v>37</v>
      </c>
      <c r="AX172" s="15" t="s">
        <v>86</v>
      </c>
      <c r="AY172" s="258" t="s">
        <v>178</v>
      </c>
    </row>
    <row r="173" s="2" customFormat="1" ht="24.15" customHeight="1">
      <c r="A173" s="41"/>
      <c r="B173" s="42"/>
      <c r="C173" s="208" t="s">
        <v>264</v>
      </c>
      <c r="D173" s="208" t="s">
        <v>180</v>
      </c>
      <c r="E173" s="209" t="s">
        <v>265</v>
      </c>
      <c r="F173" s="210" t="s">
        <v>266</v>
      </c>
      <c r="G173" s="211" t="s">
        <v>222</v>
      </c>
      <c r="H173" s="212">
        <v>0.085000000000000006</v>
      </c>
      <c r="I173" s="213"/>
      <c r="J173" s="214">
        <f>ROUND(I173*H173,2)</f>
        <v>0</v>
      </c>
      <c r="K173" s="210" t="s">
        <v>183</v>
      </c>
      <c r="L173" s="47"/>
      <c r="M173" s="215" t="s">
        <v>19</v>
      </c>
      <c r="N173" s="216" t="s">
        <v>49</v>
      </c>
      <c r="O173" s="87"/>
      <c r="P173" s="217">
        <f>O173*H173</f>
        <v>0</v>
      </c>
      <c r="Q173" s="217">
        <v>2.5018699999999998</v>
      </c>
      <c r="R173" s="217">
        <f>Q173*H173</f>
        <v>0.21265895000000001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184</v>
      </c>
      <c r="AT173" s="219" t="s">
        <v>180</v>
      </c>
      <c r="AU173" s="219" t="s">
        <v>88</v>
      </c>
      <c r="AY173" s="20" t="s">
        <v>178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86</v>
      </c>
      <c r="BK173" s="220">
        <f>ROUND(I173*H173,2)</f>
        <v>0</v>
      </c>
      <c r="BL173" s="20" t="s">
        <v>184</v>
      </c>
      <c r="BM173" s="219" t="s">
        <v>267</v>
      </c>
    </row>
    <row r="174" s="2" customFormat="1">
      <c r="A174" s="41"/>
      <c r="B174" s="42"/>
      <c r="C174" s="43"/>
      <c r="D174" s="221" t="s">
        <v>186</v>
      </c>
      <c r="E174" s="43"/>
      <c r="F174" s="222" t="s">
        <v>268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186</v>
      </c>
      <c r="AU174" s="20" t="s">
        <v>88</v>
      </c>
    </row>
    <row r="175" s="13" customFormat="1">
      <c r="A175" s="13"/>
      <c r="B175" s="226"/>
      <c r="C175" s="227"/>
      <c r="D175" s="228" t="s">
        <v>192</v>
      </c>
      <c r="E175" s="229" t="s">
        <v>19</v>
      </c>
      <c r="F175" s="230" t="s">
        <v>243</v>
      </c>
      <c r="G175" s="227"/>
      <c r="H175" s="229" t="s">
        <v>19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192</v>
      </c>
      <c r="AU175" s="236" t="s">
        <v>88</v>
      </c>
      <c r="AV175" s="13" t="s">
        <v>86</v>
      </c>
      <c r="AW175" s="13" t="s">
        <v>37</v>
      </c>
      <c r="AX175" s="13" t="s">
        <v>78</v>
      </c>
      <c r="AY175" s="236" t="s">
        <v>178</v>
      </c>
    </row>
    <row r="176" s="13" customFormat="1">
      <c r="A176" s="13"/>
      <c r="B176" s="226"/>
      <c r="C176" s="227"/>
      <c r="D176" s="228" t="s">
        <v>192</v>
      </c>
      <c r="E176" s="229" t="s">
        <v>19</v>
      </c>
      <c r="F176" s="230" t="s">
        <v>269</v>
      </c>
      <c r="G176" s="227"/>
      <c r="H176" s="229" t="s">
        <v>19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192</v>
      </c>
      <c r="AU176" s="236" t="s">
        <v>88</v>
      </c>
      <c r="AV176" s="13" t="s">
        <v>86</v>
      </c>
      <c r="AW176" s="13" t="s">
        <v>37</v>
      </c>
      <c r="AX176" s="13" t="s">
        <v>78</v>
      </c>
      <c r="AY176" s="236" t="s">
        <v>178</v>
      </c>
    </row>
    <row r="177" s="14" customFormat="1">
      <c r="A177" s="14"/>
      <c r="B177" s="237"/>
      <c r="C177" s="238"/>
      <c r="D177" s="228" t="s">
        <v>192</v>
      </c>
      <c r="E177" s="239" t="s">
        <v>19</v>
      </c>
      <c r="F177" s="240" t="s">
        <v>270</v>
      </c>
      <c r="G177" s="238"/>
      <c r="H177" s="241">
        <v>0.085000000000000006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192</v>
      </c>
      <c r="AU177" s="247" t="s">
        <v>88</v>
      </c>
      <c r="AV177" s="14" t="s">
        <v>88</v>
      </c>
      <c r="AW177" s="14" t="s">
        <v>37</v>
      </c>
      <c r="AX177" s="14" t="s">
        <v>78</v>
      </c>
      <c r="AY177" s="247" t="s">
        <v>178</v>
      </c>
    </row>
    <row r="178" s="15" customFormat="1">
      <c r="A178" s="15"/>
      <c r="B178" s="248"/>
      <c r="C178" s="249"/>
      <c r="D178" s="228" t="s">
        <v>192</v>
      </c>
      <c r="E178" s="250" t="s">
        <v>19</v>
      </c>
      <c r="F178" s="251" t="s">
        <v>195</v>
      </c>
      <c r="G178" s="249"/>
      <c r="H178" s="252">
        <v>0.085000000000000006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8" t="s">
        <v>192</v>
      </c>
      <c r="AU178" s="258" t="s">
        <v>88</v>
      </c>
      <c r="AV178" s="15" t="s">
        <v>184</v>
      </c>
      <c r="AW178" s="15" t="s">
        <v>37</v>
      </c>
      <c r="AX178" s="15" t="s">
        <v>86</v>
      </c>
      <c r="AY178" s="258" t="s">
        <v>178</v>
      </c>
    </row>
    <row r="179" s="2" customFormat="1" ht="16.5" customHeight="1">
      <c r="A179" s="41"/>
      <c r="B179" s="42"/>
      <c r="C179" s="208" t="s">
        <v>271</v>
      </c>
      <c r="D179" s="208" t="s">
        <v>180</v>
      </c>
      <c r="E179" s="209" t="s">
        <v>272</v>
      </c>
      <c r="F179" s="210" t="s">
        <v>273</v>
      </c>
      <c r="G179" s="211" t="s">
        <v>107</v>
      </c>
      <c r="H179" s="212">
        <v>0.84999999999999998</v>
      </c>
      <c r="I179" s="213"/>
      <c r="J179" s="214">
        <f>ROUND(I179*H179,2)</f>
        <v>0</v>
      </c>
      <c r="K179" s="210" t="s">
        <v>183</v>
      </c>
      <c r="L179" s="47"/>
      <c r="M179" s="215" t="s">
        <v>19</v>
      </c>
      <c r="N179" s="216" t="s">
        <v>49</v>
      </c>
      <c r="O179" s="87"/>
      <c r="P179" s="217">
        <f>O179*H179</f>
        <v>0</v>
      </c>
      <c r="Q179" s="217">
        <v>0.00264</v>
      </c>
      <c r="R179" s="217">
        <f>Q179*H179</f>
        <v>0.0022439999999999999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184</v>
      </c>
      <c r="AT179" s="219" t="s">
        <v>180</v>
      </c>
      <c r="AU179" s="219" t="s">
        <v>88</v>
      </c>
      <c r="AY179" s="20" t="s">
        <v>178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86</v>
      </c>
      <c r="BK179" s="220">
        <f>ROUND(I179*H179,2)</f>
        <v>0</v>
      </c>
      <c r="BL179" s="20" t="s">
        <v>184</v>
      </c>
      <c r="BM179" s="219" t="s">
        <v>274</v>
      </c>
    </row>
    <row r="180" s="2" customFormat="1">
      <c r="A180" s="41"/>
      <c r="B180" s="42"/>
      <c r="C180" s="43"/>
      <c r="D180" s="221" t="s">
        <v>186</v>
      </c>
      <c r="E180" s="43"/>
      <c r="F180" s="222" t="s">
        <v>275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186</v>
      </c>
      <c r="AU180" s="20" t="s">
        <v>88</v>
      </c>
    </row>
    <row r="181" s="13" customFormat="1">
      <c r="A181" s="13"/>
      <c r="B181" s="226"/>
      <c r="C181" s="227"/>
      <c r="D181" s="228" t="s">
        <v>192</v>
      </c>
      <c r="E181" s="229" t="s">
        <v>19</v>
      </c>
      <c r="F181" s="230" t="s">
        <v>243</v>
      </c>
      <c r="G181" s="227"/>
      <c r="H181" s="229" t="s">
        <v>19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192</v>
      </c>
      <c r="AU181" s="236" t="s">
        <v>88</v>
      </c>
      <c r="AV181" s="13" t="s">
        <v>86</v>
      </c>
      <c r="AW181" s="13" t="s">
        <v>37</v>
      </c>
      <c r="AX181" s="13" t="s">
        <v>78</v>
      </c>
      <c r="AY181" s="236" t="s">
        <v>178</v>
      </c>
    </row>
    <row r="182" s="13" customFormat="1">
      <c r="A182" s="13"/>
      <c r="B182" s="226"/>
      <c r="C182" s="227"/>
      <c r="D182" s="228" t="s">
        <v>192</v>
      </c>
      <c r="E182" s="229" t="s">
        <v>19</v>
      </c>
      <c r="F182" s="230" t="s">
        <v>269</v>
      </c>
      <c r="G182" s="227"/>
      <c r="H182" s="229" t="s">
        <v>19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192</v>
      </c>
      <c r="AU182" s="236" t="s">
        <v>88</v>
      </c>
      <c r="AV182" s="13" t="s">
        <v>86</v>
      </c>
      <c r="AW182" s="13" t="s">
        <v>37</v>
      </c>
      <c r="AX182" s="13" t="s">
        <v>78</v>
      </c>
      <c r="AY182" s="236" t="s">
        <v>178</v>
      </c>
    </row>
    <row r="183" s="14" customFormat="1">
      <c r="A183" s="14"/>
      <c r="B183" s="237"/>
      <c r="C183" s="238"/>
      <c r="D183" s="228" t="s">
        <v>192</v>
      </c>
      <c r="E183" s="239" t="s">
        <v>19</v>
      </c>
      <c r="F183" s="240" t="s">
        <v>276</v>
      </c>
      <c r="G183" s="238"/>
      <c r="H183" s="241">
        <v>0.84999999999999998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192</v>
      </c>
      <c r="AU183" s="247" t="s">
        <v>88</v>
      </c>
      <c r="AV183" s="14" t="s">
        <v>88</v>
      </c>
      <c r="AW183" s="14" t="s">
        <v>37</v>
      </c>
      <c r="AX183" s="14" t="s">
        <v>78</v>
      </c>
      <c r="AY183" s="247" t="s">
        <v>178</v>
      </c>
    </row>
    <row r="184" s="15" customFormat="1">
      <c r="A184" s="15"/>
      <c r="B184" s="248"/>
      <c r="C184" s="249"/>
      <c r="D184" s="228" t="s">
        <v>192</v>
      </c>
      <c r="E184" s="250" t="s">
        <v>19</v>
      </c>
      <c r="F184" s="251" t="s">
        <v>195</v>
      </c>
      <c r="G184" s="249"/>
      <c r="H184" s="252">
        <v>0.84999999999999998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8" t="s">
        <v>192</v>
      </c>
      <c r="AU184" s="258" t="s">
        <v>88</v>
      </c>
      <c r="AV184" s="15" t="s">
        <v>184</v>
      </c>
      <c r="AW184" s="15" t="s">
        <v>37</v>
      </c>
      <c r="AX184" s="15" t="s">
        <v>86</v>
      </c>
      <c r="AY184" s="258" t="s">
        <v>178</v>
      </c>
    </row>
    <row r="185" s="2" customFormat="1" ht="16.5" customHeight="1">
      <c r="A185" s="41"/>
      <c r="B185" s="42"/>
      <c r="C185" s="208" t="s">
        <v>8</v>
      </c>
      <c r="D185" s="208" t="s">
        <v>180</v>
      </c>
      <c r="E185" s="209" t="s">
        <v>277</v>
      </c>
      <c r="F185" s="210" t="s">
        <v>278</v>
      </c>
      <c r="G185" s="211" t="s">
        <v>107</v>
      </c>
      <c r="H185" s="212">
        <v>0.84999999999999998</v>
      </c>
      <c r="I185" s="213"/>
      <c r="J185" s="214">
        <f>ROUND(I185*H185,2)</f>
        <v>0</v>
      </c>
      <c r="K185" s="210" t="s">
        <v>183</v>
      </c>
      <c r="L185" s="47"/>
      <c r="M185" s="215" t="s">
        <v>19</v>
      </c>
      <c r="N185" s="216" t="s">
        <v>49</v>
      </c>
      <c r="O185" s="87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184</v>
      </c>
      <c r="AT185" s="219" t="s">
        <v>180</v>
      </c>
      <c r="AU185" s="219" t="s">
        <v>88</v>
      </c>
      <c r="AY185" s="20" t="s">
        <v>178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86</v>
      </c>
      <c r="BK185" s="220">
        <f>ROUND(I185*H185,2)</f>
        <v>0</v>
      </c>
      <c r="BL185" s="20" t="s">
        <v>184</v>
      </c>
      <c r="BM185" s="219" t="s">
        <v>279</v>
      </c>
    </row>
    <row r="186" s="2" customFormat="1">
      <c r="A186" s="41"/>
      <c r="B186" s="42"/>
      <c r="C186" s="43"/>
      <c r="D186" s="221" t="s">
        <v>186</v>
      </c>
      <c r="E186" s="43"/>
      <c r="F186" s="222" t="s">
        <v>280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186</v>
      </c>
      <c r="AU186" s="20" t="s">
        <v>88</v>
      </c>
    </row>
    <row r="187" s="12" customFormat="1" ht="22.8" customHeight="1">
      <c r="A187" s="12"/>
      <c r="B187" s="192"/>
      <c r="C187" s="193"/>
      <c r="D187" s="194" t="s">
        <v>77</v>
      </c>
      <c r="E187" s="206" t="s">
        <v>196</v>
      </c>
      <c r="F187" s="206" t="s">
        <v>281</v>
      </c>
      <c r="G187" s="193"/>
      <c r="H187" s="193"/>
      <c r="I187" s="196"/>
      <c r="J187" s="207">
        <f>BK187</f>
        <v>0</v>
      </c>
      <c r="K187" s="193"/>
      <c r="L187" s="198"/>
      <c r="M187" s="199"/>
      <c r="N187" s="200"/>
      <c r="O187" s="200"/>
      <c r="P187" s="201">
        <f>SUM(P188:P212)</f>
        <v>0</v>
      </c>
      <c r="Q187" s="200"/>
      <c r="R187" s="201">
        <f>SUM(R188:R212)</f>
        <v>13.579492500000001</v>
      </c>
      <c r="S187" s="200"/>
      <c r="T187" s="202">
        <f>SUM(T188:T212)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3" t="s">
        <v>86</v>
      </c>
      <c r="AT187" s="204" t="s">
        <v>77</v>
      </c>
      <c r="AU187" s="204" t="s">
        <v>86</v>
      </c>
      <c r="AY187" s="203" t="s">
        <v>178</v>
      </c>
      <c r="BK187" s="205">
        <f>SUM(BK188:BK212)</f>
        <v>0</v>
      </c>
    </row>
    <row r="188" s="2" customFormat="1" ht="44.25" customHeight="1">
      <c r="A188" s="41"/>
      <c r="B188" s="42"/>
      <c r="C188" s="208" t="s">
        <v>282</v>
      </c>
      <c r="D188" s="208" t="s">
        <v>180</v>
      </c>
      <c r="E188" s="209" t="s">
        <v>283</v>
      </c>
      <c r="F188" s="210" t="s">
        <v>284</v>
      </c>
      <c r="G188" s="211" t="s">
        <v>107</v>
      </c>
      <c r="H188" s="212">
        <v>48</v>
      </c>
      <c r="I188" s="213"/>
      <c r="J188" s="214">
        <f>ROUND(I188*H188,2)</f>
        <v>0</v>
      </c>
      <c r="K188" s="210" t="s">
        <v>183</v>
      </c>
      <c r="L188" s="47"/>
      <c r="M188" s="215" t="s">
        <v>19</v>
      </c>
      <c r="N188" s="216" t="s">
        <v>49</v>
      </c>
      <c r="O188" s="87"/>
      <c r="P188" s="217">
        <f>O188*H188</f>
        <v>0</v>
      </c>
      <c r="Q188" s="217">
        <v>0.15260000000000001</v>
      </c>
      <c r="R188" s="217">
        <f>Q188*H188</f>
        <v>7.3248000000000006</v>
      </c>
      <c r="S188" s="217">
        <v>0</v>
      </c>
      <c r="T188" s="218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9" t="s">
        <v>184</v>
      </c>
      <c r="AT188" s="219" t="s">
        <v>180</v>
      </c>
      <c r="AU188" s="219" t="s">
        <v>88</v>
      </c>
      <c r="AY188" s="20" t="s">
        <v>178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86</v>
      </c>
      <c r="BK188" s="220">
        <f>ROUND(I188*H188,2)</f>
        <v>0</v>
      </c>
      <c r="BL188" s="20" t="s">
        <v>184</v>
      </c>
      <c r="BM188" s="219" t="s">
        <v>285</v>
      </c>
    </row>
    <row r="189" s="2" customFormat="1">
      <c r="A189" s="41"/>
      <c r="B189" s="42"/>
      <c r="C189" s="43"/>
      <c r="D189" s="221" t="s">
        <v>186</v>
      </c>
      <c r="E189" s="43"/>
      <c r="F189" s="222" t="s">
        <v>286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186</v>
      </c>
      <c r="AU189" s="20" t="s">
        <v>88</v>
      </c>
    </row>
    <row r="190" s="13" customFormat="1">
      <c r="A190" s="13"/>
      <c r="B190" s="226"/>
      <c r="C190" s="227"/>
      <c r="D190" s="228" t="s">
        <v>192</v>
      </c>
      <c r="E190" s="229" t="s">
        <v>19</v>
      </c>
      <c r="F190" s="230" t="s">
        <v>243</v>
      </c>
      <c r="G190" s="227"/>
      <c r="H190" s="229" t="s">
        <v>19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192</v>
      </c>
      <c r="AU190" s="236" t="s">
        <v>88</v>
      </c>
      <c r="AV190" s="13" t="s">
        <v>86</v>
      </c>
      <c r="AW190" s="13" t="s">
        <v>37</v>
      </c>
      <c r="AX190" s="13" t="s">
        <v>78</v>
      </c>
      <c r="AY190" s="236" t="s">
        <v>178</v>
      </c>
    </row>
    <row r="191" s="13" customFormat="1">
      <c r="A191" s="13"/>
      <c r="B191" s="226"/>
      <c r="C191" s="227"/>
      <c r="D191" s="228" t="s">
        <v>192</v>
      </c>
      <c r="E191" s="229" t="s">
        <v>19</v>
      </c>
      <c r="F191" s="230" t="s">
        <v>287</v>
      </c>
      <c r="G191" s="227"/>
      <c r="H191" s="229" t="s">
        <v>19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192</v>
      </c>
      <c r="AU191" s="236" t="s">
        <v>88</v>
      </c>
      <c r="AV191" s="13" t="s">
        <v>86</v>
      </c>
      <c r="AW191" s="13" t="s">
        <v>37</v>
      </c>
      <c r="AX191" s="13" t="s">
        <v>78</v>
      </c>
      <c r="AY191" s="236" t="s">
        <v>178</v>
      </c>
    </row>
    <row r="192" s="13" customFormat="1">
      <c r="A192" s="13"/>
      <c r="B192" s="226"/>
      <c r="C192" s="227"/>
      <c r="D192" s="228" t="s">
        <v>192</v>
      </c>
      <c r="E192" s="229" t="s">
        <v>19</v>
      </c>
      <c r="F192" s="230" t="s">
        <v>269</v>
      </c>
      <c r="G192" s="227"/>
      <c r="H192" s="229" t="s">
        <v>19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192</v>
      </c>
      <c r="AU192" s="236" t="s">
        <v>88</v>
      </c>
      <c r="AV192" s="13" t="s">
        <v>86</v>
      </c>
      <c r="AW192" s="13" t="s">
        <v>37</v>
      </c>
      <c r="AX192" s="13" t="s">
        <v>78</v>
      </c>
      <c r="AY192" s="236" t="s">
        <v>178</v>
      </c>
    </row>
    <row r="193" s="14" customFormat="1">
      <c r="A193" s="14"/>
      <c r="B193" s="237"/>
      <c r="C193" s="238"/>
      <c r="D193" s="228" t="s">
        <v>192</v>
      </c>
      <c r="E193" s="239" t="s">
        <v>19</v>
      </c>
      <c r="F193" s="240" t="s">
        <v>288</v>
      </c>
      <c r="G193" s="238"/>
      <c r="H193" s="241">
        <v>48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192</v>
      </c>
      <c r="AU193" s="247" t="s">
        <v>88</v>
      </c>
      <c r="AV193" s="14" t="s">
        <v>88</v>
      </c>
      <c r="AW193" s="14" t="s">
        <v>37</v>
      </c>
      <c r="AX193" s="14" t="s">
        <v>78</v>
      </c>
      <c r="AY193" s="247" t="s">
        <v>178</v>
      </c>
    </row>
    <row r="194" s="15" customFormat="1">
      <c r="A194" s="15"/>
      <c r="B194" s="248"/>
      <c r="C194" s="249"/>
      <c r="D194" s="228" t="s">
        <v>192</v>
      </c>
      <c r="E194" s="250" t="s">
        <v>19</v>
      </c>
      <c r="F194" s="251" t="s">
        <v>195</v>
      </c>
      <c r="G194" s="249"/>
      <c r="H194" s="252">
        <v>48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192</v>
      </c>
      <c r="AU194" s="258" t="s">
        <v>88</v>
      </c>
      <c r="AV194" s="15" t="s">
        <v>184</v>
      </c>
      <c r="AW194" s="15" t="s">
        <v>37</v>
      </c>
      <c r="AX194" s="15" t="s">
        <v>86</v>
      </c>
      <c r="AY194" s="258" t="s">
        <v>178</v>
      </c>
    </row>
    <row r="195" s="2" customFormat="1" ht="55.5" customHeight="1">
      <c r="A195" s="41"/>
      <c r="B195" s="42"/>
      <c r="C195" s="208" t="s">
        <v>289</v>
      </c>
      <c r="D195" s="208" t="s">
        <v>180</v>
      </c>
      <c r="E195" s="209" t="s">
        <v>290</v>
      </c>
      <c r="F195" s="210" t="s">
        <v>291</v>
      </c>
      <c r="G195" s="211" t="s">
        <v>107</v>
      </c>
      <c r="H195" s="212">
        <v>25.75</v>
      </c>
      <c r="I195" s="213"/>
      <c r="J195" s="214">
        <f>ROUND(I195*H195,2)</f>
        <v>0</v>
      </c>
      <c r="K195" s="210" t="s">
        <v>183</v>
      </c>
      <c r="L195" s="47"/>
      <c r="M195" s="215" t="s">
        <v>19</v>
      </c>
      <c r="N195" s="216" t="s">
        <v>49</v>
      </c>
      <c r="O195" s="87"/>
      <c r="P195" s="217">
        <f>O195*H195</f>
        <v>0</v>
      </c>
      <c r="Q195" s="217">
        <v>0.20491000000000001</v>
      </c>
      <c r="R195" s="217">
        <f>Q195*H195</f>
        <v>5.2764325000000003</v>
      </c>
      <c r="S195" s="217">
        <v>0</v>
      </c>
      <c r="T195" s="218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9" t="s">
        <v>184</v>
      </c>
      <c r="AT195" s="219" t="s">
        <v>180</v>
      </c>
      <c r="AU195" s="219" t="s">
        <v>88</v>
      </c>
      <c r="AY195" s="20" t="s">
        <v>178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184</v>
      </c>
      <c r="BM195" s="219" t="s">
        <v>292</v>
      </c>
    </row>
    <row r="196" s="2" customFormat="1">
      <c r="A196" s="41"/>
      <c r="B196" s="42"/>
      <c r="C196" s="43"/>
      <c r="D196" s="221" t="s">
        <v>186</v>
      </c>
      <c r="E196" s="43"/>
      <c r="F196" s="222" t="s">
        <v>293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186</v>
      </c>
      <c r="AU196" s="20" t="s">
        <v>88</v>
      </c>
    </row>
    <row r="197" s="13" customFormat="1">
      <c r="A197" s="13"/>
      <c r="B197" s="226"/>
      <c r="C197" s="227"/>
      <c r="D197" s="228" t="s">
        <v>192</v>
      </c>
      <c r="E197" s="229" t="s">
        <v>19</v>
      </c>
      <c r="F197" s="230" t="s">
        <v>294</v>
      </c>
      <c r="G197" s="227"/>
      <c r="H197" s="229" t="s">
        <v>19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192</v>
      </c>
      <c r="AU197" s="236" t="s">
        <v>88</v>
      </c>
      <c r="AV197" s="13" t="s">
        <v>86</v>
      </c>
      <c r="AW197" s="13" t="s">
        <v>37</v>
      </c>
      <c r="AX197" s="13" t="s">
        <v>78</v>
      </c>
      <c r="AY197" s="236" t="s">
        <v>178</v>
      </c>
    </row>
    <row r="198" s="14" customFormat="1">
      <c r="A198" s="14"/>
      <c r="B198" s="237"/>
      <c r="C198" s="238"/>
      <c r="D198" s="228" t="s">
        <v>192</v>
      </c>
      <c r="E198" s="239" t="s">
        <v>19</v>
      </c>
      <c r="F198" s="240" t="s">
        <v>295</v>
      </c>
      <c r="G198" s="238"/>
      <c r="H198" s="241">
        <v>25.75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192</v>
      </c>
      <c r="AU198" s="247" t="s">
        <v>88</v>
      </c>
      <c r="AV198" s="14" t="s">
        <v>88</v>
      </c>
      <c r="AW198" s="14" t="s">
        <v>37</v>
      </c>
      <c r="AX198" s="14" t="s">
        <v>78</v>
      </c>
      <c r="AY198" s="247" t="s">
        <v>178</v>
      </c>
    </row>
    <row r="199" s="15" customFormat="1">
      <c r="A199" s="15"/>
      <c r="B199" s="248"/>
      <c r="C199" s="249"/>
      <c r="D199" s="228" t="s">
        <v>192</v>
      </c>
      <c r="E199" s="250" t="s">
        <v>19</v>
      </c>
      <c r="F199" s="251" t="s">
        <v>195</v>
      </c>
      <c r="G199" s="249"/>
      <c r="H199" s="252">
        <v>25.75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8" t="s">
        <v>192</v>
      </c>
      <c r="AU199" s="258" t="s">
        <v>88</v>
      </c>
      <c r="AV199" s="15" t="s">
        <v>184</v>
      </c>
      <c r="AW199" s="15" t="s">
        <v>37</v>
      </c>
      <c r="AX199" s="15" t="s">
        <v>86</v>
      </c>
      <c r="AY199" s="258" t="s">
        <v>178</v>
      </c>
    </row>
    <row r="200" s="2" customFormat="1" ht="44.25" customHeight="1">
      <c r="A200" s="41"/>
      <c r="B200" s="42"/>
      <c r="C200" s="208" t="s">
        <v>296</v>
      </c>
      <c r="D200" s="208" t="s">
        <v>180</v>
      </c>
      <c r="E200" s="209" t="s">
        <v>297</v>
      </c>
      <c r="F200" s="210" t="s">
        <v>298</v>
      </c>
      <c r="G200" s="211" t="s">
        <v>299</v>
      </c>
      <c r="H200" s="212">
        <v>4</v>
      </c>
      <c r="I200" s="213"/>
      <c r="J200" s="214">
        <f>ROUND(I200*H200,2)</f>
        <v>0</v>
      </c>
      <c r="K200" s="210" t="s">
        <v>183</v>
      </c>
      <c r="L200" s="47"/>
      <c r="M200" s="215" t="s">
        <v>19</v>
      </c>
      <c r="N200" s="216" t="s">
        <v>49</v>
      </c>
      <c r="O200" s="87"/>
      <c r="P200" s="217">
        <f>O200*H200</f>
        <v>0</v>
      </c>
      <c r="Q200" s="217">
        <v>0.17488999999999999</v>
      </c>
      <c r="R200" s="217">
        <f>Q200*H200</f>
        <v>0.69955999999999996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184</v>
      </c>
      <c r="AT200" s="219" t="s">
        <v>180</v>
      </c>
      <c r="AU200" s="219" t="s">
        <v>88</v>
      </c>
      <c r="AY200" s="20" t="s">
        <v>178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184</v>
      </c>
      <c r="BM200" s="219" t="s">
        <v>300</v>
      </c>
    </row>
    <row r="201" s="2" customFormat="1">
      <c r="A201" s="41"/>
      <c r="B201" s="42"/>
      <c r="C201" s="43"/>
      <c r="D201" s="221" t="s">
        <v>186</v>
      </c>
      <c r="E201" s="43"/>
      <c r="F201" s="222" t="s">
        <v>301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186</v>
      </c>
      <c r="AU201" s="20" t="s">
        <v>88</v>
      </c>
    </row>
    <row r="202" s="2" customFormat="1" ht="33" customHeight="1">
      <c r="A202" s="41"/>
      <c r="B202" s="42"/>
      <c r="C202" s="259" t="s">
        <v>302</v>
      </c>
      <c r="D202" s="259" t="s">
        <v>303</v>
      </c>
      <c r="E202" s="260" t="s">
        <v>304</v>
      </c>
      <c r="F202" s="261" t="s">
        <v>305</v>
      </c>
      <c r="G202" s="262" t="s">
        <v>299</v>
      </c>
      <c r="H202" s="263">
        <v>4</v>
      </c>
      <c r="I202" s="264"/>
      <c r="J202" s="265">
        <f>ROUND(I202*H202,2)</f>
        <v>0</v>
      </c>
      <c r="K202" s="261" t="s">
        <v>183</v>
      </c>
      <c r="L202" s="266"/>
      <c r="M202" s="267" t="s">
        <v>19</v>
      </c>
      <c r="N202" s="268" t="s">
        <v>49</v>
      </c>
      <c r="O202" s="87"/>
      <c r="P202" s="217">
        <f>O202*H202</f>
        <v>0</v>
      </c>
      <c r="Q202" s="217">
        <v>0.0053</v>
      </c>
      <c r="R202" s="217">
        <f>Q202*H202</f>
        <v>0.0212</v>
      </c>
      <c r="S202" s="217">
        <v>0</v>
      </c>
      <c r="T202" s="218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228</v>
      </c>
      <c r="AT202" s="219" t="s">
        <v>303</v>
      </c>
      <c r="AU202" s="219" t="s">
        <v>88</v>
      </c>
      <c r="AY202" s="20" t="s">
        <v>178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86</v>
      </c>
      <c r="BK202" s="220">
        <f>ROUND(I202*H202,2)</f>
        <v>0</v>
      </c>
      <c r="BL202" s="20" t="s">
        <v>184</v>
      </c>
      <c r="BM202" s="219" t="s">
        <v>306</v>
      </c>
    </row>
    <row r="203" s="2" customFormat="1" ht="24.15" customHeight="1">
      <c r="A203" s="41"/>
      <c r="B203" s="42"/>
      <c r="C203" s="208" t="s">
        <v>307</v>
      </c>
      <c r="D203" s="208" t="s">
        <v>180</v>
      </c>
      <c r="E203" s="209" t="s">
        <v>308</v>
      </c>
      <c r="F203" s="210" t="s">
        <v>309</v>
      </c>
      <c r="G203" s="211" t="s">
        <v>299</v>
      </c>
      <c r="H203" s="212">
        <v>1</v>
      </c>
      <c r="I203" s="213"/>
      <c r="J203" s="214">
        <f>ROUND(I203*H203,2)</f>
        <v>0</v>
      </c>
      <c r="K203" s="210" t="s">
        <v>183</v>
      </c>
      <c r="L203" s="47"/>
      <c r="M203" s="215" t="s">
        <v>19</v>
      </c>
      <c r="N203" s="216" t="s">
        <v>49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184</v>
      </c>
      <c r="AT203" s="219" t="s">
        <v>180</v>
      </c>
      <c r="AU203" s="219" t="s">
        <v>88</v>
      </c>
      <c r="AY203" s="20" t="s">
        <v>178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86</v>
      </c>
      <c r="BK203" s="220">
        <f>ROUND(I203*H203,2)</f>
        <v>0</v>
      </c>
      <c r="BL203" s="20" t="s">
        <v>184</v>
      </c>
      <c r="BM203" s="219" t="s">
        <v>310</v>
      </c>
    </row>
    <row r="204" s="2" customFormat="1">
      <c r="A204" s="41"/>
      <c r="B204" s="42"/>
      <c r="C204" s="43"/>
      <c r="D204" s="221" t="s">
        <v>186</v>
      </c>
      <c r="E204" s="43"/>
      <c r="F204" s="222" t="s">
        <v>311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186</v>
      </c>
      <c r="AU204" s="20" t="s">
        <v>88</v>
      </c>
    </row>
    <row r="205" s="2" customFormat="1" ht="16.5" customHeight="1">
      <c r="A205" s="41"/>
      <c r="B205" s="42"/>
      <c r="C205" s="259" t="s">
        <v>7</v>
      </c>
      <c r="D205" s="259" t="s">
        <v>303</v>
      </c>
      <c r="E205" s="260" t="s">
        <v>312</v>
      </c>
      <c r="F205" s="261" t="s">
        <v>313</v>
      </c>
      <c r="G205" s="262" t="s">
        <v>299</v>
      </c>
      <c r="H205" s="263">
        <v>1</v>
      </c>
      <c r="I205" s="264"/>
      <c r="J205" s="265">
        <f>ROUND(I205*H205,2)</f>
        <v>0</v>
      </c>
      <c r="K205" s="261" t="s">
        <v>183</v>
      </c>
      <c r="L205" s="266"/>
      <c r="M205" s="267" t="s">
        <v>19</v>
      </c>
      <c r="N205" s="268" t="s">
        <v>49</v>
      </c>
      <c r="O205" s="87"/>
      <c r="P205" s="217">
        <f>O205*H205</f>
        <v>0</v>
      </c>
      <c r="Q205" s="217">
        <v>0.098500000000000004</v>
      </c>
      <c r="R205" s="217">
        <f>Q205*H205</f>
        <v>0.098500000000000004</v>
      </c>
      <c r="S205" s="217">
        <v>0</v>
      </c>
      <c r="T205" s="218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9" t="s">
        <v>228</v>
      </c>
      <c r="AT205" s="219" t="s">
        <v>303</v>
      </c>
      <c r="AU205" s="219" t="s">
        <v>88</v>
      </c>
      <c r="AY205" s="20" t="s">
        <v>178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86</v>
      </c>
      <c r="BK205" s="220">
        <f>ROUND(I205*H205,2)</f>
        <v>0</v>
      </c>
      <c r="BL205" s="20" t="s">
        <v>184</v>
      </c>
      <c r="BM205" s="219" t="s">
        <v>314</v>
      </c>
    </row>
    <row r="206" s="2" customFormat="1" ht="24.15" customHeight="1">
      <c r="A206" s="41"/>
      <c r="B206" s="42"/>
      <c r="C206" s="208" t="s">
        <v>315</v>
      </c>
      <c r="D206" s="208" t="s">
        <v>180</v>
      </c>
      <c r="E206" s="209" t="s">
        <v>316</v>
      </c>
      <c r="F206" s="210" t="s">
        <v>317</v>
      </c>
      <c r="G206" s="211" t="s">
        <v>299</v>
      </c>
      <c r="H206" s="212">
        <v>2</v>
      </c>
      <c r="I206" s="213"/>
      <c r="J206" s="214">
        <f>ROUND(I206*H206,2)</f>
        <v>0</v>
      </c>
      <c r="K206" s="210" t="s">
        <v>183</v>
      </c>
      <c r="L206" s="47"/>
      <c r="M206" s="215" t="s">
        <v>19</v>
      </c>
      <c r="N206" s="216" t="s">
        <v>49</v>
      </c>
      <c r="O206" s="87"/>
      <c r="P206" s="217">
        <f>O206*H206</f>
        <v>0</v>
      </c>
      <c r="Q206" s="217">
        <v>0.0011999999999999999</v>
      </c>
      <c r="R206" s="217">
        <f>Q206*H206</f>
        <v>0.0023999999999999998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184</v>
      </c>
      <c r="AT206" s="219" t="s">
        <v>180</v>
      </c>
      <c r="AU206" s="219" t="s">
        <v>88</v>
      </c>
      <c r="AY206" s="20" t="s">
        <v>178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86</v>
      </c>
      <c r="BK206" s="220">
        <f>ROUND(I206*H206,2)</f>
        <v>0</v>
      </c>
      <c r="BL206" s="20" t="s">
        <v>184</v>
      </c>
      <c r="BM206" s="219" t="s">
        <v>318</v>
      </c>
    </row>
    <row r="207" s="2" customFormat="1">
      <c r="A207" s="41"/>
      <c r="B207" s="42"/>
      <c r="C207" s="43"/>
      <c r="D207" s="221" t="s">
        <v>186</v>
      </c>
      <c r="E207" s="43"/>
      <c r="F207" s="222" t="s">
        <v>319</v>
      </c>
      <c r="G207" s="43"/>
      <c r="H207" s="43"/>
      <c r="I207" s="223"/>
      <c r="J207" s="43"/>
      <c r="K207" s="43"/>
      <c r="L207" s="47"/>
      <c r="M207" s="224"/>
      <c r="N207" s="225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186</v>
      </c>
      <c r="AU207" s="20" t="s">
        <v>88</v>
      </c>
    </row>
    <row r="208" s="2" customFormat="1" ht="16.5" customHeight="1">
      <c r="A208" s="41"/>
      <c r="B208" s="42"/>
      <c r="C208" s="259" t="s">
        <v>320</v>
      </c>
      <c r="D208" s="259" t="s">
        <v>303</v>
      </c>
      <c r="E208" s="260" t="s">
        <v>321</v>
      </c>
      <c r="F208" s="261" t="s">
        <v>322</v>
      </c>
      <c r="G208" s="262" t="s">
        <v>299</v>
      </c>
      <c r="H208" s="263">
        <v>2</v>
      </c>
      <c r="I208" s="264"/>
      <c r="J208" s="265">
        <f>ROUND(I208*H208,2)</f>
        <v>0</v>
      </c>
      <c r="K208" s="261" t="s">
        <v>183</v>
      </c>
      <c r="L208" s="266"/>
      <c r="M208" s="267" t="s">
        <v>19</v>
      </c>
      <c r="N208" s="268" t="s">
        <v>49</v>
      </c>
      <c r="O208" s="87"/>
      <c r="P208" s="217">
        <f>O208*H208</f>
        <v>0</v>
      </c>
      <c r="Q208" s="217">
        <v>0.066000000000000003</v>
      </c>
      <c r="R208" s="217">
        <f>Q208*H208</f>
        <v>0.13200000000000001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228</v>
      </c>
      <c r="AT208" s="219" t="s">
        <v>303</v>
      </c>
      <c r="AU208" s="219" t="s">
        <v>88</v>
      </c>
      <c r="AY208" s="20" t="s">
        <v>178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86</v>
      </c>
      <c r="BK208" s="220">
        <f>ROUND(I208*H208,2)</f>
        <v>0</v>
      </c>
      <c r="BL208" s="20" t="s">
        <v>184</v>
      </c>
      <c r="BM208" s="219" t="s">
        <v>323</v>
      </c>
    </row>
    <row r="209" s="2" customFormat="1" ht="37.8" customHeight="1">
      <c r="A209" s="41"/>
      <c r="B209" s="42"/>
      <c r="C209" s="208" t="s">
        <v>324</v>
      </c>
      <c r="D209" s="208" t="s">
        <v>180</v>
      </c>
      <c r="E209" s="209" t="s">
        <v>325</v>
      </c>
      <c r="F209" s="210" t="s">
        <v>326</v>
      </c>
      <c r="G209" s="211" t="s">
        <v>114</v>
      </c>
      <c r="H209" s="212">
        <v>3</v>
      </c>
      <c r="I209" s="213"/>
      <c r="J209" s="214">
        <f>ROUND(I209*H209,2)</f>
        <v>0</v>
      </c>
      <c r="K209" s="210" t="s">
        <v>183</v>
      </c>
      <c r="L209" s="47"/>
      <c r="M209" s="215" t="s">
        <v>19</v>
      </c>
      <c r="N209" s="216" t="s">
        <v>49</v>
      </c>
      <c r="O209" s="87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9" t="s">
        <v>184</v>
      </c>
      <c r="AT209" s="219" t="s">
        <v>180</v>
      </c>
      <c r="AU209" s="219" t="s">
        <v>88</v>
      </c>
      <c r="AY209" s="20" t="s">
        <v>178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86</v>
      </c>
      <c r="BK209" s="220">
        <f>ROUND(I209*H209,2)</f>
        <v>0</v>
      </c>
      <c r="BL209" s="20" t="s">
        <v>184</v>
      </c>
      <c r="BM209" s="219" t="s">
        <v>327</v>
      </c>
    </row>
    <row r="210" s="2" customFormat="1">
      <c r="A210" s="41"/>
      <c r="B210" s="42"/>
      <c r="C210" s="43"/>
      <c r="D210" s="221" t="s">
        <v>186</v>
      </c>
      <c r="E210" s="43"/>
      <c r="F210" s="222" t="s">
        <v>328</v>
      </c>
      <c r="G210" s="43"/>
      <c r="H210" s="43"/>
      <c r="I210" s="223"/>
      <c r="J210" s="43"/>
      <c r="K210" s="43"/>
      <c r="L210" s="47"/>
      <c r="M210" s="224"/>
      <c r="N210" s="225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186</v>
      </c>
      <c r="AU210" s="20" t="s">
        <v>88</v>
      </c>
    </row>
    <row r="211" s="2" customFormat="1" ht="44.25" customHeight="1">
      <c r="A211" s="41"/>
      <c r="B211" s="42"/>
      <c r="C211" s="259" t="s">
        <v>329</v>
      </c>
      <c r="D211" s="259" t="s">
        <v>303</v>
      </c>
      <c r="E211" s="260" t="s">
        <v>330</v>
      </c>
      <c r="F211" s="261" t="s">
        <v>331</v>
      </c>
      <c r="G211" s="262" t="s">
        <v>299</v>
      </c>
      <c r="H211" s="263">
        <v>2</v>
      </c>
      <c r="I211" s="264"/>
      <c r="J211" s="265">
        <f>ROUND(I211*H211,2)</f>
        <v>0</v>
      </c>
      <c r="K211" s="261" t="s">
        <v>183</v>
      </c>
      <c r="L211" s="266"/>
      <c r="M211" s="267" t="s">
        <v>19</v>
      </c>
      <c r="N211" s="268" t="s">
        <v>49</v>
      </c>
      <c r="O211" s="87"/>
      <c r="P211" s="217">
        <f>O211*H211</f>
        <v>0</v>
      </c>
      <c r="Q211" s="217">
        <v>0.0123</v>
      </c>
      <c r="R211" s="217">
        <f>Q211*H211</f>
        <v>0.0246</v>
      </c>
      <c r="S211" s="217">
        <v>0</v>
      </c>
      <c r="T211" s="218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9" t="s">
        <v>228</v>
      </c>
      <c r="AT211" s="219" t="s">
        <v>303</v>
      </c>
      <c r="AU211" s="219" t="s">
        <v>88</v>
      </c>
      <c r="AY211" s="20" t="s">
        <v>178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0" t="s">
        <v>86</v>
      </c>
      <c r="BK211" s="220">
        <f>ROUND(I211*H211,2)</f>
        <v>0</v>
      </c>
      <c r="BL211" s="20" t="s">
        <v>184</v>
      </c>
      <c r="BM211" s="219" t="s">
        <v>332</v>
      </c>
    </row>
    <row r="212" s="14" customFormat="1">
      <c r="A212" s="14"/>
      <c r="B212" s="237"/>
      <c r="C212" s="238"/>
      <c r="D212" s="228" t="s">
        <v>192</v>
      </c>
      <c r="E212" s="238"/>
      <c r="F212" s="240" t="s">
        <v>333</v>
      </c>
      <c r="G212" s="238"/>
      <c r="H212" s="241">
        <v>2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192</v>
      </c>
      <c r="AU212" s="247" t="s">
        <v>88</v>
      </c>
      <c r="AV212" s="14" t="s">
        <v>88</v>
      </c>
      <c r="AW212" s="14" t="s">
        <v>4</v>
      </c>
      <c r="AX212" s="14" t="s">
        <v>86</v>
      </c>
      <c r="AY212" s="247" t="s">
        <v>178</v>
      </c>
    </row>
    <row r="213" s="12" customFormat="1" ht="22.8" customHeight="1">
      <c r="A213" s="12"/>
      <c r="B213" s="192"/>
      <c r="C213" s="193"/>
      <c r="D213" s="194" t="s">
        <v>77</v>
      </c>
      <c r="E213" s="206" t="s">
        <v>184</v>
      </c>
      <c r="F213" s="206" t="s">
        <v>334</v>
      </c>
      <c r="G213" s="193"/>
      <c r="H213" s="193"/>
      <c r="I213" s="196"/>
      <c r="J213" s="207">
        <f>BK213</f>
        <v>0</v>
      </c>
      <c r="K213" s="193"/>
      <c r="L213" s="198"/>
      <c r="M213" s="199"/>
      <c r="N213" s="200"/>
      <c r="O213" s="200"/>
      <c r="P213" s="201">
        <f>SUM(P214:P239)</f>
        <v>0</v>
      </c>
      <c r="Q213" s="200"/>
      <c r="R213" s="201">
        <f>SUM(R214:R239)</f>
        <v>2.2274503999999999</v>
      </c>
      <c r="S213" s="200"/>
      <c r="T213" s="202">
        <f>SUM(T214:T239)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3" t="s">
        <v>86</v>
      </c>
      <c r="AT213" s="204" t="s">
        <v>77</v>
      </c>
      <c r="AU213" s="204" t="s">
        <v>86</v>
      </c>
      <c r="AY213" s="203" t="s">
        <v>178</v>
      </c>
      <c r="BK213" s="205">
        <f>SUM(BK214:BK239)</f>
        <v>0</v>
      </c>
    </row>
    <row r="214" s="2" customFormat="1" ht="24.15" customHeight="1">
      <c r="A214" s="41"/>
      <c r="B214" s="42"/>
      <c r="C214" s="208" t="s">
        <v>335</v>
      </c>
      <c r="D214" s="208" t="s">
        <v>180</v>
      </c>
      <c r="E214" s="209" t="s">
        <v>336</v>
      </c>
      <c r="F214" s="210" t="s">
        <v>337</v>
      </c>
      <c r="G214" s="211" t="s">
        <v>222</v>
      </c>
      <c r="H214" s="212">
        <v>0.81999999999999995</v>
      </c>
      <c r="I214" s="213"/>
      <c r="J214" s="214">
        <f>ROUND(I214*H214,2)</f>
        <v>0</v>
      </c>
      <c r="K214" s="210" t="s">
        <v>183</v>
      </c>
      <c r="L214" s="47"/>
      <c r="M214" s="215" t="s">
        <v>19</v>
      </c>
      <c r="N214" s="216" t="s">
        <v>49</v>
      </c>
      <c r="O214" s="87"/>
      <c r="P214" s="217">
        <f>O214*H214</f>
        <v>0</v>
      </c>
      <c r="Q214" s="217">
        <v>2.5019800000000001</v>
      </c>
      <c r="R214" s="217">
        <f>Q214*H214</f>
        <v>2.0516236000000001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184</v>
      </c>
      <c r="AT214" s="219" t="s">
        <v>180</v>
      </c>
      <c r="AU214" s="219" t="s">
        <v>88</v>
      </c>
      <c r="AY214" s="20" t="s">
        <v>178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86</v>
      </c>
      <c r="BK214" s="220">
        <f>ROUND(I214*H214,2)</f>
        <v>0</v>
      </c>
      <c r="BL214" s="20" t="s">
        <v>184</v>
      </c>
      <c r="BM214" s="219" t="s">
        <v>338</v>
      </c>
    </row>
    <row r="215" s="2" customFormat="1">
      <c r="A215" s="41"/>
      <c r="B215" s="42"/>
      <c r="C215" s="43"/>
      <c r="D215" s="221" t="s">
        <v>186</v>
      </c>
      <c r="E215" s="43"/>
      <c r="F215" s="222" t="s">
        <v>339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186</v>
      </c>
      <c r="AU215" s="20" t="s">
        <v>88</v>
      </c>
    </row>
    <row r="216" s="13" customFormat="1">
      <c r="A216" s="13"/>
      <c r="B216" s="226"/>
      <c r="C216" s="227"/>
      <c r="D216" s="228" t="s">
        <v>192</v>
      </c>
      <c r="E216" s="229" t="s">
        <v>19</v>
      </c>
      <c r="F216" s="230" t="s">
        <v>243</v>
      </c>
      <c r="G216" s="227"/>
      <c r="H216" s="229" t="s">
        <v>19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192</v>
      </c>
      <c r="AU216" s="236" t="s">
        <v>88</v>
      </c>
      <c r="AV216" s="13" t="s">
        <v>86</v>
      </c>
      <c r="AW216" s="13" t="s">
        <v>37</v>
      </c>
      <c r="AX216" s="13" t="s">
        <v>78</v>
      </c>
      <c r="AY216" s="236" t="s">
        <v>178</v>
      </c>
    </row>
    <row r="217" s="13" customFormat="1">
      <c r="A217" s="13"/>
      <c r="B217" s="226"/>
      <c r="C217" s="227"/>
      <c r="D217" s="228" t="s">
        <v>192</v>
      </c>
      <c r="E217" s="229" t="s">
        <v>19</v>
      </c>
      <c r="F217" s="230" t="s">
        <v>269</v>
      </c>
      <c r="G217" s="227"/>
      <c r="H217" s="229" t="s">
        <v>19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192</v>
      </c>
      <c r="AU217" s="236" t="s">
        <v>88</v>
      </c>
      <c r="AV217" s="13" t="s">
        <v>86</v>
      </c>
      <c r="AW217" s="13" t="s">
        <v>37</v>
      </c>
      <c r="AX217" s="13" t="s">
        <v>78</v>
      </c>
      <c r="AY217" s="236" t="s">
        <v>178</v>
      </c>
    </row>
    <row r="218" s="13" customFormat="1">
      <c r="A218" s="13"/>
      <c r="B218" s="226"/>
      <c r="C218" s="227"/>
      <c r="D218" s="228" t="s">
        <v>192</v>
      </c>
      <c r="E218" s="229" t="s">
        <v>19</v>
      </c>
      <c r="F218" s="230" t="s">
        <v>340</v>
      </c>
      <c r="G218" s="227"/>
      <c r="H218" s="229" t="s">
        <v>19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192</v>
      </c>
      <c r="AU218" s="236" t="s">
        <v>88</v>
      </c>
      <c r="AV218" s="13" t="s">
        <v>86</v>
      </c>
      <c r="AW218" s="13" t="s">
        <v>37</v>
      </c>
      <c r="AX218" s="13" t="s">
        <v>78</v>
      </c>
      <c r="AY218" s="236" t="s">
        <v>178</v>
      </c>
    </row>
    <row r="219" s="14" customFormat="1">
      <c r="A219" s="14"/>
      <c r="B219" s="237"/>
      <c r="C219" s="238"/>
      <c r="D219" s="228" t="s">
        <v>192</v>
      </c>
      <c r="E219" s="239" t="s">
        <v>19</v>
      </c>
      <c r="F219" s="240" t="s">
        <v>341</v>
      </c>
      <c r="G219" s="238"/>
      <c r="H219" s="241">
        <v>0.81999999999999995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192</v>
      </c>
      <c r="AU219" s="247" t="s">
        <v>88</v>
      </c>
      <c r="AV219" s="14" t="s">
        <v>88</v>
      </c>
      <c r="AW219" s="14" t="s">
        <v>37</v>
      </c>
      <c r="AX219" s="14" t="s">
        <v>78</v>
      </c>
      <c r="AY219" s="247" t="s">
        <v>178</v>
      </c>
    </row>
    <row r="220" s="15" customFormat="1">
      <c r="A220" s="15"/>
      <c r="B220" s="248"/>
      <c r="C220" s="249"/>
      <c r="D220" s="228" t="s">
        <v>192</v>
      </c>
      <c r="E220" s="250" t="s">
        <v>19</v>
      </c>
      <c r="F220" s="251" t="s">
        <v>195</v>
      </c>
      <c r="G220" s="249"/>
      <c r="H220" s="252">
        <v>0.81999999999999995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8" t="s">
        <v>192</v>
      </c>
      <c r="AU220" s="258" t="s">
        <v>88</v>
      </c>
      <c r="AV220" s="15" t="s">
        <v>184</v>
      </c>
      <c r="AW220" s="15" t="s">
        <v>37</v>
      </c>
      <c r="AX220" s="15" t="s">
        <v>86</v>
      </c>
      <c r="AY220" s="258" t="s">
        <v>178</v>
      </c>
    </row>
    <row r="221" s="2" customFormat="1" ht="24.15" customHeight="1">
      <c r="A221" s="41"/>
      <c r="B221" s="42"/>
      <c r="C221" s="208" t="s">
        <v>342</v>
      </c>
      <c r="D221" s="208" t="s">
        <v>180</v>
      </c>
      <c r="E221" s="209" t="s">
        <v>343</v>
      </c>
      <c r="F221" s="210" t="s">
        <v>344</v>
      </c>
      <c r="G221" s="211" t="s">
        <v>107</v>
      </c>
      <c r="H221" s="212">
        <v>8.1999999999999993</v>
      </c>
      <c r="I221" s="213"/>
      <c r="J221" s="214">
        <f>ROUND(I221*H221,2)</f>
        <v>0</v>
      </c>
      <c r="K221" s="210" t="s">
        <v>183</v>
      </c>
      <c r="L221" s="47"/>
      <c r="M221" s="215" t="s">
        <v>19</v>
      </c>
      <c r="N221" s="216" t="s">
        <v>49</v>
      </c>
      <c r="O221" s="87"/>
      <c r="P221" s="217">
        <f>O221*H221</f>
        <v>0</v>
      </c>
      <c r="Q221" s="217">
        <v>0.011169999999999999</v>
      </c>
      <c r="R221" s="217">
        <f>Q221*H221</f>
        <v>0.091593999999999981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184</v>
      </c>
      <c r="AT221" s="219" t="s">
        <v>180</v>
      </c>
      <c r="AU221" s="219" t="s">
        <v>88</v>
      </c>
      <c r="AY221" s="20" t="s">
        <v>178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184</v>
      </c>
      <c r="BM221" s="219" t="s">
        <v>345</v>
      </c>
    </row>
    <row r="222" s="2" customFormat="1">
      <c r="A222" s="41"/>
      <c r="B222" s="42"/>
      <c r="C222" s="43"/>
      <c r="D222" s="221" t="s">
        <v>186</v>
      </c>
      <c r="E222" s="43"/>
      <c r="F222" s="222" t="s">
        <v>346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186</v>
      </c>
      <c r="AU222" s="20" t="s">
        <v>88</v>
      </c>
    </row>
    <row r="223" s="13" customFormat="1">
      <c r="A223" s="13"/>
      <c r="B223" s="226"/>
      <c r="C223" s="227"/>
      <c r="D223" s="228" t="s">
        <v>192</v>
      </c>
      <c r="E223" s="229" t="s">
        <v>19</v>
      </c>
      <c r="F223" s="230" t="s">
        <v>243</v>
      </c>
      <c r="G223" s="227"/>
      <c r="H223" s="229" t="s">
        <v>19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192</v>
      </c>
      <c r="AU223" s="236" t="s">
        <v>88</v>
      </c>
      <c r="AV223" s="13" t="s">
        <v>86</v>
      </c>
      <c r="AW223" s="13" t="s">
        <v>37</v>
      </c>
      <c r="AX223" s="13" t="s">
        <v>78</v>
      </c>
      <c r="AY223" s="236" t="s">
        <v>178</v>
      </c>
    </row>
    <row r="224" s="13" customFormat="1">
      <c r="A224" s="13"/>
      <c r="B224" s="226"/>
      <c r="C224" s="227"/>
      <c r="D224" s="228" t="s">
        <v>192</v>
      </c>
      <c r="E224" s="229" t="s">
        <v>19</v>
      </c>
      <c r="F224" s="230" t="s">
        <v>269</v>
      </c>
      <c r="G224" s="227"/>
      <c r="H224" s="229" t="s">
        <v>19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192</v>
      </c>
      <c r="AU224" s="236" t="s">
        <v>88</v>
      </c>
      <c r="AV224" s="13" t="s">
        <v>86</v>
      </c>
      <c r="AW224" s="13" t="s">
        <v>37</v>
      </c>
      <c r="AX224" s="13" t="s">
        <v>78</v>
      </c>
      <c r="AY224" s="236" t="s">
        <v>178</v>
      </c>
    </row>
    <row r="225" s="13" customFormat="1">
      <c r="A225" s="13"/>
      <c r="B225" s="226"/>
      <c r="C225" s="227"/>
      <c r="D225" s="228" t="s">
        <v>192</v>
      </c>
      <c r="E225" s="229" t="s">
        <v>19</v>
      </c>
      <c r="F225" s="230" t="s">
        <v>340</v>
      </c>
      <c r="G225" s="227"/>
      <c r="H225" s="229" t="s">
        <v>19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192</v>
      </c>
      <c r="AU225" s="236" t="s">
        <v>88</v>
      </c>
      <c r="AV225" s="13" t="s">
        <v>86</v>
      </c>
      <c r="AW225" s="13" t="s">
        <v>37</v>
      </c>
      <c r="AX225" s="13" t="s">
        <v>78</v>
      </c>
      <c r="AY225" s="236" t="s">
        <v>178</v>
      </c>
    </row>
    <row r="226" s="14" customFormat="1">
      <c r="A226" s="14"/>
      <c r="B226" s="237"/>
      <c r="C226" s="238"/>
      <c r="D226" s="228" t="s">
        <v>192</v>
      </c>
      <c r="E226" s="239" t="s">
        <v>19</v>
      </c>
      <c r="F226" s="240" t="s">
        <v>347</v>
      </c>
      <c r="G226" s="238"/>
      <c r="H226" s="241">
        <v>8.1999999999999993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192</v>
      </c>
      <c r="AU226" s="247" t="s">
        <v>88</v>
      </c>
      <c r="AV226" s="14" t="s">
        <v>88</v>
      </c>
      <c r="AW226" s="14" t="s">
        <v>37</v>
      </c>
      <c r="AX226" s="14" t="s">
        <v>78</v>
      </c>
      <c r="AY226" s="247" t="s">
        <v>178</v>
      </c>
    </row>
    <row r="227" s="15" customFormat="1">
      <c r="A227" s="15"/>
      <c r="B227" s="248"/>
      <c r="C227" s="249"/>
      <c r="D227" s="228" t="s">
        <v>192</v>
      </c>
      <c r="E227" s="250" t="s">
        <v>19</v>
      </c>
      <c r="F227" s="251" t="s">
        <v>195</v>
      </c>
      <c r="G227" s="249"/>
      <c r="H227" s="252">
        <v>8.1999999999999993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8" t="s">
        <v>192</v>
      </c>
      <c r="AU227" s="258" t="s">
        <v>88</v>
      </c>
      <c r="AV227" s="15" t="s">
        <v>184</v>
      </c>
      <c r="AW227" s="15" t="s">
        <v>37</v>
      </c>
      <c r="AX227" s="15" t="s">
        <v>86</v>
      </c>
      <c r="AY227" s="258" t="s">
        <v>178</v>
      </c>
    </row>
    <row r="228" s="2" customFormat="1" ht="24.15" customHeight="1">
      <c r="A228" s="41"/>
      <c r="B228" s="42"/>
      <c r="C228" s="208" t="s">
        <v>348</v>
      </c>
      <c r="D228" s="208" t="s">
        <v>180</v>
      </c>
      <c r="E228" s="209" t="s">
        <v>349</v>
      </c>
      <c r="F228" s="210" t="s">
        <v>350</v>
      </c>
      <c r="G228" s="211" t="s">
        <v>107</v>
      </c>
      <c r="H228" s="212">
        <v>8.1999999999999993</v>
      </c>
      <c r="I228" s="213"/>
      <c r="J228" s="214">
        <f>ROUND(I228*H228,2)</f>
        <v>0</v>
      </c>
      <c r="K228" s="210" t="s">
        <v>183</v>
      </c>
      <c r="L228" s="47"/>
      <c r="M228" s="215" t="s">
        <v>19</v>
      </c>
      <c r="N228" s="216" t="s">
        <v>49</v>
      </c>
      <c r="O228" s="87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184</v>
      </c>
      <c r="AT228" s="219" t="s">
        <v>180</v>
      </c>
      <c r="AU228" s="219" t="s">
        <v>88</v>
      </c>
      <c r="AY228" s="20" t="s">
        <v>178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86</v>
      </c>
      <c r="BK228" s="220">
        <f>ROUND(I228*H228,2)</f>
        <v>0</v>
      </c>
      <c r="BL228" s="20" t="s">
        <v>184</v>
      </c>
      <c r="BM228" s="219" t="s">
        <v>351</v>
      </c>
    </row>
    <row r="229" s="2" customFormat="1">
      <c r="A229" s="41"/>
      <c r="B229" s="42"/>
      <c r="C229" s="43"/>
      <c r="D229" s="221" t="s">
        <v>186</v>
      </c>
      <c r="E229" s="43"/>
      <c r="F229" s="222" t="s">
        <v>352</v>
      </c>
      <c r="G229" s="43"/>
      <c r="H229" s="43"/>
      <c r="I229" s="223"/>
      <c r="J229" s="43"/>
      <c r="K229" s="43"/>
      <c r="L229" s="47"/>
      <c r="M229" s="224"/>
      <c r="N229" s="225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186</v>
      </c>
      <c r="AU229" s="20" t="s">
        <v>88</v>
      </c>
    </row>
    <row r="230" s="2" customFormat="1" ht="24.15" customHeight="1">
      <c r="A230" s="41"/>
      <c r="B230" s="42"/>
      <c r="C230" s="208" t="s">
        <v>353</v>
      </c>
      <c r="D230" s="208" t="s">
        <v>180</v>
      </c>
      <c r="E230" s="209" t="s">
        <v>354</v>
      </c>
      <c r="F230" s="210" t="s">
        <v>355</v>
      </c>
      <c r="G230" s="211" t="s">
        <v>356</v>
      </c>
      <c r="H230" s="212">
        <v>0.080000000000000002</v>
      </c>
      <c r="I230" s="213"/>
      <c r="J230" s="214">
        <f>ROUND(I230*H230,2)</f>
        <v>0</v>
      </c>
      <c r="K230" s="210" t="s">
        <v>183</v>
      </c>
      <c r="L230" s="47"/>
      <c r="M230" s="215" t="s">
        <v>19</v>
      </c>
      <c r="N230" s="216" t="s">
        <v>49</v>
      </c>
      <c r="O230" s="87"/>
      <c r="P230" s="217">
        <f>O230*H230</f>
        <v>0</v>
      </c>
      <c r="Q230" s="217">
        <v>1.05291</v>
      </c>
      <c r="R230" s="217">
        <f>Q230*H230</f>
        <v>0.084232799999999997</v>
      </c>
      <c r="S230" s="217">
        <v>0</v>
      </c>
      <c r="T230" s="218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9" t="s">
        <v>184</v>
      </c>
      <c r="AT230" s="219" t="s">
        <v>180</v>
      </c>
      <c r="AU230" s="219" t="s">
        <v>88</v>
      </c>
      <c r="AY230" s="20" t="s">
        <v>178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20" t="s">
        <v>86</v>
      </c>
      <c r="BK230" s="220">
        <f>ROUND(I230*H230,2)</f>
        <v>0</v>
      </c>
      <c r="BL230" s="20" t="s">
        <v>184</v>
      </c>
      <c r="BM230" s="219" t="s">
        <v>357</v>
      </c>
    </row>
    <row r="231" s="2" customFormat="1">
      <c r="A231" s="41"/>
      <c r="B231" s="42"/>
      <c r="C231" s="43"/>
      <c r="D231" s="221" t="s">
        <v>186</v>
      </c>
      <c r="E231" s="43"/>
      <c r="F231" s="222" t="s">
        <v>358</v>
      </c>
      <c r="G231" s="43"/>
      <c r="H231" s="43"/>
      <c r="I231" s="223"/>
      <c r="J231" s="43"/>
      <c r="K231" s="43"/>
      <c r="L231" s="47"/>
      <c r="M231" s="224"/>
      <c r="N231" s="225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186</v>
      </c>
      <c r="AU231" s="20" t="s">
        <v>88</v>
      </c>
    </row>
    <row r="232" s="13" customFormat="1">
      <c r="A232" s="13"/>
      <c r="B232" s="226"/>
      <c r="C232" s="227"/>
      <c r="D232" s="228" t="s">
        <v>192</v>
      </c>
      <c r="E232" s="229" t="s">
        <v>19</v>
      </c>
      <c r="F232" s="230" t="s">
        <v>243</v>
      </c>
      <c r="G232" s="227"/>
      <c r="H232" s="229" t="s">
        <v>19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192</v>
      </c>
      <c r="AU232" s="236" t="s">
        <v>88</v>
      </c>
      <c r="AV232" s="13" t="s">
        <v>86</v>
      </c>
      <c r="AW232" s="13" t="s">
        <v>37</v>
      </c>
      <c r="AX232" s="13" t="s">
        <v>78</v>
      </c>
      <c r="AY232" s="236" t="s">
        <v>178</v>
      </c>
    </row>
    <row r="233" s="13" customFormat="1">
      <c r="A233" s="13"/>
      <c r="B233" s="226"/>
      <c r="C233" s="227"/>
      <c r="D233" s="228" t="s">
        <v>192</v>
      </c>
      <c r="E233" s="229" t="s">
        <v>19</v>
      </c>
      <c r="F233" s="230" t="s">
        <v>269</v>
      </c>
      <c r="G233" s="227"/>
      <c r="H233" s="229" t="s">
        <v>19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192</v>
      </c>
      <c r="AU233" s="236" t="s">
        <v>88</v>
      </c>
      <c r="AV233" s="13" t="s">
        <v>86</v>
      </c>
      <c r="AW233" s="13" t="s">
        <v>37</v>
      </c>
      <c r="AX233" s="13" t="s">
        <v>78</v>
      </c>
      <c r="AY233" s="236" t="s">
        <v>178</v>
      </c>
    </row>
    <row r="234" s="13" customFormat="1">
      <c r="A234" s="13"/>
      <c r="B234" s="226"/>
      <c r="C234" s="227"/>
      <c r="D234" s="228" t="s">
        <v>192</v>
      </c>
      <c r="E234" s="229" t="s">
        <v>19</v>
      </c>
      <c r="F234" s="230" t="s">
        <v>340</v>
      </c>
      <c r="G234" s="227"/>
      <c r="H234" s="229" t="s">
        <v>19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192</v>
      </c>
      <c r="AU234" s="236" t="s">
        <v>88</v>
      </c>
      <c r="AV234" s="13" t="s">
        <v>86</v>
      </c>
      <c r="AW234" s="13" t="s">
        <v>37</v>
      </c>
      <c r="AX234" s="13" t="s">
        <v>78</v>
      </c>
      <c r="AY234" s="236" t="s">
        <v>178</v>
      </c>
    </row>
    <row r="235" s="13" customFormat="1">
      <c r="A235" s="13"/>
      <c r="B235" s="226"/>
      <c r="C235" s="227"/>
      <c r="D235" s="228" t="s">
        <v>192</v>
      </c>
      <c r="E235" s="229" t="s">
        <v>19</v>
      </c>
      <c r="F235" s="230" t="s">
        <v>359</v>
      </c>
      <c r="G235" s="227"/>
      <c r="H235" s="229" t="s">
        <v>19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192</v>
      </c>
      <c r="AU235" s="236" t="s">
        <v>88</v>
      </c>
      <c r="AV235" s="13" t="s">
        <v>86</v>
      </c>
      <c r="AW235" s="13" t="s">
        <v>37</v>
      </c>
      <c r="AX235" s="13" t="s">
        <v>78</v>
      </c>
      <c r="AY235" s="236" t="s">
        <v>178</v>
      </c>
    </row>
    <row r="236" s="13" customFormat="1">
      <c r="A236" s="13"/>
      <c r="B236" s="226"/>
      <c r="C236" s="227"/>
      <c r="D236" s="228" t="s">
        <v>192</v>
      </c>
      <c r="E236" s="229" t="s">
        <v>19</v>
      </c>
      <c r="F236" s="230" t="s">
        <v>360</v>
      </c>
      <c r="G236" s="227"/>
      <c r="H236" s="229" t="s">
        <v>19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192</v>
      </c>
      <c r="AU236" s="236" t="s">
        <v>88</v>
      </c>
      <c r="AV236" s="13" t="s">
        <v>86</v>
      </c>
      <c r="AW236" s="13" t="s">
        <v>37</v>
      </c>
      <c r="AX236" s="13" t="s">
        <v>78</v>
      </c>
      <c r="AY236" s="236" t="s">
        <v>178</v>
      </c>
    </row>
    <row r="237" s="14" customFormat="1">
      <c r="A237" s="14"/>
      <c r="B237" s="237"/>
      <c r="C237" s="238"/>
      <c r="D237" s="228" t="s">
        <v>192</v>
      </c>
      <c r="E237" s="239" t="s">
        <v>19</v>
      </c>
      <c r="F237" s="240" t="s">
        <v>361</v>
      </c>
      <c r="G237" s="238"/>
      <c r="H237" s="241">
        <v>0.027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192</v>
      </c>
      <c r="AU237" s="247" t="s">
        <v>88</v>
      </c>
      <c r="AV237" s="14" t="s">
        <v>88</v>
      </c>
      <c r="AW237" s="14" t="s">
        <v>37</v>
      </c>
      <c r="AX237" s="14" t="s">
        <v>78</v>
      </c>
      <c r="AY237" s="247" t="s">
        <v>178</v>
      </c>
    </row>
    <row r="238" s="14" customFormat="1">
      <c r="A238" s="14"/>
      <c r="B238" s="237"/>
      <c r="C238" s="238"/>
      <c r="D238" s="228" t="s">
        <v>192</v>
      </c>
      <c r="E238" s="239" t="s">
        <v>19</v>
      </c>
      <c r="F238" s="240" t="s">
        <v>362</v>
      </c>
      <c r="G238" s="238"/>
      <c r="H238" s="241">
        <v>0.052999999999999998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192</v>
      </c>
      <c r="AU238" s="247" t="s">
        <v>88</v>
      </c>
      <c r="AV238" s="14" t="s">
        <v>88</v>
      </c>
      <c r="AW238" s="14" t="s">
        <v>37</v>
      </c>
      <c r="AX238" s="14" t="s">
        <v>78</v>
      </c>
      <c r="AY238" s="247" t="s">
        <v>178</v>
      </c>
    </row>
    <row r="239" s="15" customFormat="1">
      <c r="A239" s="15"/>
      <c r="B239" s="248"/>
      <c r="C239" s="249"/>
      <c r="D239" s="228" t="s">
        <v>192</v>
      </c>
      <c r="E239" s="250" t="s">
        <v>19</v>
      </c>
      <c r="F239" s="251" t="s">
        <v>195</v>
      </c>
      <c r="G239" s="249"/>
      <c r="H239" s="252">
        <v>0.080000000000000002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8" t="s">
        <v>192</v>
      </c>
      <c r="AU239" s="258" t="s">
        <v>88</v>
      </c>
      <c r="AV239" s="15" t="s">
        <v>184</v>
      </c>
      <c r="AW239" s="15" t="s">
        <v>37</v>
      </c>
      <c r="AX239" s="15" t="s">
        <v>86</v>
      </c>
      <c r="AY239" s="258" t="s">
        <v>178</v>
      </c>
    </row>
    <row r="240" s="12" customFormat="1" ht="22.8" customHeight="1">
      <c r="A240" s="12"/>
      <c r="B240" s="192"/>
      <c r="C240" s="193"/>
      <c r="D240" s="194" t="s">
        <v>77</v>
      </c>
      <c r="E240" s="206" t="s">
        <v>207</v>
      </c>
      <c r="F240" s="206" t="s">
        <v>363</v>
      </c>
      <c r="G240" s="193"/>
      <c r="H240" s="193"/>
      <c r="I240" s="196"/>
      <c r="J240" s="207">
        <f>BK240</f>
        <v>0</v>
      </c>
      <c r="K240" s="193"/>
      <c r="L240" s="198"/>
      <c r="M240" s="199"/>
      <c r="N240" s="200"/>
      <c r="O240" s="200"/>
      <c r="P240" s="201">
        <f>SUM(P241:P262)</f>
        <v>0</v>
      </c>
      <c r="Q240" s="200"/>
      <c r="R240" s="201">
        <f>SUM(R241:R262)</f>
        <v>9.1878539999999997</v>
      </c>
      <c r="S240" s="200"/>
      <c r="T240" s="202">
        <f>SUM(T241:T262)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3" t="s">
        <v>86</v>
      </c>
      <c r="AT240" s="204" t="s">
        <v>77</v>
      </c>
      <c r="AU240" s="204" t="s">
        <v>86</v>
      </c>
      <c r="AY240" s="203" t="s">
        <v>178</v>
      </c>
      <c r="BK240" s="205">
        <f>SUM(BK241:BK262)</f>
        <v>0</v>
      </c>
    </row>
    <row r="241" s="2" customFormat="1" ht="44.25" customHeight="1">
      <c r="A241" s="41"/>
      <c r="B241" s="42"/>
      <c r="C241" s="208" t="s">
        <v>364</v>
      </c>
      <c r="D241" s="208" t="s">
        <v>180</v>
      </c>
      <c r="E241" s="209" t="s">
        <v>365</v>
      </c>
      <c r="F241" s="210" t="s">
        <v>366</v>
      </c>
      <c r="G241" s="211" t="s">
        <v>107</v>
      </c>
      <c r="H241" s="212">
        <v>92.599999999999994</v>
      </c>
      <c r="I241" s="213"/>
      <c r="J241" s="214">
        <f>ROUND(I241*H241,2)</f>
        <v>0</v>
      </c>
      <c r="K241" s="210" t="s">
        <v>183</v>
      </c>
      <c r="L241" s="47"/>
      <c r="M241" s="215" t="s">
        <v>19</v>
      </c>
      <c r="N241" s="216" t="s">
        <v>49</v>
      </c>
      <c r="O241" s="87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184</v>
      </c>
      <c r="AT241" s="219" t="s">
        <v>180</v>
      </c>
      <c r="AU241" s="219" t="s">
        <v>88</v>
      </c>
      <c r="AY241" s="20" t="s">
        <v>178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86</v>
      </c>
      <c r="BK241" s="220">
        <f>ROUND(I241*H241,2)</f>
        <v>0</v>
      </c>
      <c r="BL241" s="20" t="s">
        <v>184</v>
      </c>
      <c r="BM241" s="219" t="s">
        <v>367</v>
      </c>
    </row>
    <row r="242" s="2" customFormat="1">
      <c r="A242" s="41"/>
      <c r="B242" s="42"/>
      <c r="C242" s="43"/>
      <c r="D242" s="221" t="s">
        <v>186</v>
      </c>
      <c r="E242" s="43"/>
      <c r="F242" s="222" t="s">
        <v>368</v>
      </c>
      <c r="G242" s="43"/>
      <c r="H242" s="43"/>
      <c r="I242" s="223"/>
      <c r="J242" s="43"/>
      <c r="K242" s="43"/>
      <c r="L242" s="47"/>
      <c r="M242" s="224"/>
      <c r="N242" s="225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186</v>
      </c>
      <c r="AU242" s="20" t="s">
        <v>88</v>
      </c>
    </row>
    <row r="243" s="13" customFormat="1">
      <c r="A243" s="13"/>
      <c r="B243" s="226"/>
      <c r="C243" s="227"/>
      <c r="D243" s="228" t="s">
        <v>192</v>
      </c>
      <c r="E243" s="229" t="s">
        <v>19</v>
      </c>
      <c r="F243" s="230" t="s">
        <v>193</v>
      </c>
      <c r="G243" s="227"/>
      <c r="H243" s="229" t="s">
        <v>19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192</v>
      </c>
      <c r="AU243" s="236" t="s">
        <v>88</v>
      </c>
      <c r="AV243" s="13" t="s">
        <v>86</v>
      </c>
      <c r="AW243" s="13" t="s">
        <v>37</v>
      </c>
      <c r="AX243" s="13" t="s">
        <v>78</v>
      </c>
      <c r="AY243" s="236" t="s">
        <v>178</v>
      </c>
    </row>
    <row r="244" s="14" customFormat="1">
      <c r="A244" s="14"/>
      <c r="B244" s="237"/>
      <c r="C244" s="238"/>
      <c r="D244" s="228" t="s">
        <v>192</v>
      </c>
      <c r="E244" s="239" t="s">
        <v>19</v>
      </c>
      <c r="F244" s="240" t="s">
        <v>201</v>
      </c>
      <c r="G244" s="238"/>
      <c r="H244" s="241">
        <v>44.200000000000003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192</v>
      </c>
      <c r="AU244" s="247" t="s">
        <v>88</v>
      </c>
      <c r="AV244" s="14" t="s">
        <v>88</v>
      </c>
      <c r="AW244" s="14" t="s">
        <v>37</v>
      </c>
      <c r="AX244" s="14" t="s">
        <v>78</v>
      </c>
      <c r="AY244" s="247" t="s">
        <v>178</v>
      </c>
    </row>
    <row r="245" s="14" customFormat="1">
      <c r="A245" s="14"/>
      <c r="B245" s="237"/>
      <c r="C245" s="238"/>
      <c r="D245" s="228" t="s">
        <v>192</v>
      </c>
      <c r="E245" s="239" t="s">
        <v>19</v>
      </c>
      <c r="F245" s="240" t="s">
        <v>369</v>
      </c>
      <c r="G245" s="238"/>
      <c r="H245" s="241">
        <v>21.600000000000001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192</v>
      </c>
      <c r="AU245" s="247" t="s">
        <v>88</v>
      </c>
      <c r="AV245" s="14" t="s">
        <v>88</v>
      </c>
      <c r="AW245" s="14" t="s">
        <v>37</v>
      </c>
      <c r="AX245" s="14" t="s">
        <v>78</v>
      </c>
      <c r="AY245" s="247" t="s">
        <v>178</v>
      </c>
    </row>
    <row r="246" s="14" customFormat="1">
      <c r="A246" s="14"/>
      <c r="B246" s="237"/>
      <c r="C246" s="238"/>
      <c r="D246" s="228" t="s">
        <v>192</v>
      </c>
      <c r="E246" s="239" t="s">
        <v>19</v>
      </c>
      <c r="F246" s="240" t="s">
        <v>206</v>
      </c>
      <c r="G246" s="238"/>
      <c r="H246" s="241">
        <v>26.800000000000001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192</v>
      </c>
      <c r="AU246" s="247" t="s">
        <v>88</v>
      </c>
      <c r="AV246" s="14" t="s">
        <v>88</v>
      </c>
      <c r="AW246" s="14" t="s">
        <v>37</v>
      </c>
      <c r="AX246" s="14" t="s">
        <v>78</v>
      </c>
      <c r="AY246" s="247" t="s">
        <v>178</v>
      </c>
    </row>
    <row r="247" s="15" customFormat="1">
      <c r="A247" s="15"/>
      <c r="B247" s="248"/>
      <c r="C247" s="249"/>
      <c r="D247" s="228" t="s">
        <v>192</v>
      </c>
      <c r="E247" s="250" t="s">
        <v>19</v>
      </c>
      <c r="F247" s="251" t="s">
        <v>195</v>
      </c>
      <c r="G247" s="249"/>
      <c r="H247" s="252">
        <v>92.599999999999994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8" t="s">
        <v>192</v>
      </c>
      <c r="AU247" s="258" t="s">
        <v>88</v>
      </c>
      <c r="AV247" s="15" t="s">
        <v>184</v>
      </c>
      <c r="AW247" s="15" t="s">
        <v>37</v>
      </c>
      <c r="AX247" s="15" t="s">
        <v>86</v>
      </c>
      <c r="AY247" s="258" t="s">
        <v>178</v>
      </c>
    </row>
    <row r="248" s="2" customFormat="1" ht="49.05" customHeight="1">
      <c r="A248" s="41"/>
      <c r="B248" s="42"/>
      <c r="C248" s="208" t="s">
        <v>370</v>
      </c>
      <c r="D248" s="208" t="s">
        <v>180</v>
      </c>
      <c r="E248" s="209" t="s">
        <v>371</v>
      </c>
      <c r="F248" s="210" t="s">
        <v>372</v>
      </c>
      <c r="G248" s="211" t="s">
        <v>107</v>
      </c>
      <c r="H248" s="212">
        <v>21.600000000000001</v>
      </c>
      <c r="I248" s="213"/>
      <c r="J248" s="214">
        <f>ROUND(I248*H248,2)</f>
        <v>0</v>
      </c>
      <c r="K248" s="210" t="s">
        <v>183</v>
      </c>
      <c r="L248" s="47"/>
      <c r="M248" s="215" t="s">
        <v>19</v>
      </c>
      <c r="N248" s="216" t="s">
        <v>49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184</v>
      </c>
      <c r="AT248" s="219" t="s">
        <v>180</v>
      </c>
      <c r="AU248" s="219" t="s">
        <v>88</v>
      </c>
      <c r="AY248" s="20" t="s">
        <v>178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86</v>
      </c>
      <c r="BK248" s="220">
        <f>ROUND(I248*H248,2)</f>
        <v>0</v>
      </c>
      <c r="BL248" s="20" t="s">
        <v>184</v>
      </c>
      <c r="BM248" s="219" t="s">
        <v>373</v>
      </c>
    </row>
    <row r="249" s="2" customFormat="1">
      <c r="A249" s="41"/>
      <c r="B249" s="42"/>
      <c r="C249" s="43"/>
      <c r="D249" s="221" t="s">
        <v>186</v>
      </c>
      <c r="E249" s="43"/>
      <c r="F249" s="222" t="s">
        <v>374</v>
      </c>
      <c r="G249" s="43"/>
      <c r="H249" s="43"/>
      <c r="I249" s="223"/>
      <c r="J249" s="43"/>
      <c r="K249" s="43"/>
      <c r="L249" s="47"/>
      <c r="M249" s="224"/>
      <c r="N249" s="225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186</v>
      </c>
      <c r="AU249" s="20" t="s">
        <v>88</v>
      </c>
    </row>
    <row r="250" s="13" customFormat="1">
      <c r="A250" s="13"/>
      <c r="B250" s="226"/>
      <c r="C250" s="227"/>
      <c r="D250" s="228" t="s">
        <v>192</v>
      </c>
      <c r="E250" s="229" t="s">
        <v>19</v>
      </c>
      <c r="F250" s="230" t="s">
        <v>193</v>
      </c>
      <c r="G250" s="227"/>
      <c r="H250" s="229" t="s">
        <v>19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192</v>
      </c>
      <c r="AU250" s="236" t="s">
        <v>88</v>
      </c>
      <c r="AV250" s="13" t="s">
        <v>86</v>
      </c>
      <c r="AW250" s="13" t="s">
        <v>37</v>
      </c>
      <c r="AX250" s="13" t="s">
        <v>78</v>
      </c>
      <c r="AY250" s="236" t="s">
        <v>178</v>
      </c>
    </row>
    <row r="251" s="14" customFormat="1">
      <c r="A251" s="14"/>
      <c r="B251" s="237"/>
      <c r="C251" s="238"/>
      <c r="D251" s="228" t="s">
        <v>192</v>
      </c>
      <c r="E251" s="239" t="s">
        <v>19</v>
      </c>
      <c r="F251" s="240" t="s">
        <v>369</v>
      </c>
      <c r="G251" s="238"/>
      <c r="H251" s="241">
        <v>21.600000000000001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192</v>
      </c>
      <c r="AU251" s="247" t="s">
        <v>88</v>
      </c>
      <c r="AV251" s="14" t="s">
        <v>88</v>
      </c>
      <c r="AW251" s="14" t="s">
        <v>37</v>
      </c>
      <c r="AX251" s="14" t="s">
        <v>78</v>
      </c>
      <c r="AY251" s="247" t="s">
        <v>178</v>
      </c>
    </row>
    <row r="252" s="15" customFormat="1">
      <c r="A252" s="15"/>
      <c r="B252" s="248"/>
      <c r="C252" s="249"/>
      <c r="D252" s="228" t="s">
        <v>192</v>
      </c>
      <c r="E252" s="250" t="s">
        <v>19</v>
      </c>
      <c r="F252" s="251" t="s">
        <v>195</v>
      </c>
      <c r="G252" s="249"/>
      <c r="H252" s="252">
        <v>21.600000000000001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192</v>
      </c>
      <c r="AU252" s="258" t="s">
        <v>88</v>
      </c>
      <c r="AV252" s="15" t="s">
        <v>184</v>
      </c>
      <c r="AW252" s="15" t="s">
        <v>37</v>
      </c>
      <c r="AX252" s="15" t="s">
        <v>86</v>
      </c>
      <c r="AY252" s="258" t="s">
        <v>178</v>
      </c>
    </row>
    <row r="253" s="2" customFormat="1" ht="78" customHeight="1">
      <c r="A253" s="41"/>
      <c r="B253" s="42"/>
      <c r="C253" s="208" t="s">
        <v>375</v>
      </c>
      <c r="D253" s="208" t="s">
        <v>180</v>
      </c>
      <c r="E253" s="209" t="s">
        <v>376</v>
      </c>
      <c r="F253" s="210" t="s">
        <v>377</v>
      </c>
      <c r="G253" s="211" t="s">
        <v>107</v>
      </c>
      <c r="H253" s="212">
        <v>44.200000000000003</v>
      </c>
      <c r="I253" s="213"/>
      <c r="J253" s="214">
        <f>ROUND(I253*H253,2)</f>
        <v>0</v>
      </c>
      <c r="K253" s="210" t="s">
        <v>183</v>
      </c>
      <c r="L253" s="47"/>
      <c r="M253" s="215" t="s">
        <v>19</v>
      </c>
      <c r="N253" s="216" t="s">
        <v>49</v>
      </c>
      <c r="O253" s="87"/>
      <c r="P253" s="217">
        <f>O253*H253</f>
        <v>0</v>
      </c>
      <c r="Q253" s="217">
        <v>0.089219999999999994</v>
      </c>
      <c r="R253" s="217">
        <f>Q253*H253</f>
        <v>3.943524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184</v>
      </c>
      <c r="AT253" s="219" t="s">
        <v>180</v>
      </c>
      <c r="AU253" s="219" t="s">
        <v>88</v>
      </c>
      <c r="AY253" s="20" t="s">
        <v>178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184</v>
      </c>
      <c r="BM253" s="219" t="s">
        <v>378</v>
      </c>
    </row>
    <row r="254" s="2" customFormat="1">
      <c r="A254" s="41"/>
      <c r="B254" s="42"/>
      <c r="C254" s="43"/>
      <c r="D254" s="221" t="s">
        <v>186</v>
      </c>
      <c r="E254" s="43"/>
      <c r="F254" s="222" t="s">
        <v>379</v>
      </c>
      <c r="G254" s="43"/>
      <c r="H254" s="43"/>
      <c r="I254" s="223"/>
      <c r="J254" s="43"/>
      <c r="K254" s="43"/>
      <c r="L254" s="47"/>
      <c r="M254" s="224"/>
      <c r="N254" s="225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186</v>
      </c>
      <c r="AU254" s="20" t="s">
        <v>88</v>
      </c>
    </row>
    <row r="255" s="13" customFormat="1">
      <c r="A255" s="13"/>
      <c r="B255" s="226"/>
      <c r="C255" s="227"/>
      <c r="D255" s="228" t="s">
        <v>192</v>
      </c>
      <c r="E255" s="229" t="s">
        <v>19</v>
      </c>
      <c r="F255" s="230" t="s">
        <v>193</v>
      </c>
      <c r="G255" s="227"/>
      <c r="H255" s="229" t="s">
        <v>19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192</v>
      </c>
      <c r="AU255" s="236" t="s">
        <v>88</v>
      </c>
      <c r="AV255" s="13" t="s">
        <v>86</v>
      </c>
      <c r="AW255" s="13" t="s">
        <v>37</v>
      </c>
      <c r="AX255" s="13" t="s">
        <v>78</v>
      </c>
      <c r="AY255" s="236" t="s">
        <v>178</v>
      </c>
    </row>
    <row r="256" s="14" customFormat="1">
      <c r="A256" s="14"/>
      <c r="B256" s="237"/>
      <c r="C256" s="238"/>
      <c r="D256" s="228" t="s">
        <v>192</v>
      </c>
      <c r="E256" s="239" t="s">
        <v>19</v>
      </c>
      <c r="F256" s="240" t="s">
        <v>201</v>
      </c>
      <c r="G256" s="238"/>
      <c r="H256" s="241">
        <v>44.200000000000003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192</v>
      </c>
      <c r="AU256" s="247" t="s">
        <v>88</v>
      </c>
      <c r="AV256" s="14" t="s">
        <v>88</v>
      </c>
      <c r="AW256" s="14" t="s">
        <v>37</v>
      </c>
      <c r="AX256" s="14" t="s">
        <v>78</v>
      </c>
      <c r="AY256" s="247" t="s">
        <v>178</v>
      </c>
    </row>
    <row r="257" s="15" customFormat="1">
      <c r="A257" s="15"/>
      <c r="B257" s="248"/>
      <c r="C257" s="249"/>
      <c r="D257" s="228" t="s">
        <v>192</v>
      </c>
      <c r="E257" s="250" t="s">
        <v>19</v>
      </c>
      <c r="F257" s="251" t="s">
        <v>195</v>
      </c>
      <c r="G257" s="249"/>
      <c r="H257" s="252">
        <v>44.200000000000003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8" t="s">
        <v>192</v>
      </c>
      <c r="AU257" s="258" t="s">
        <v>88</v>
      </c>
      <c r="AV257" s="15" t="s">
        <v>184</v>
      </c>
      <c r="AW257" s="15" t="s">
        <v>37</v>
      </c>
      <c r="AX257" s="15" t="s">
        <v>86</v>
      </c>
      <c r="AY257" s="258" t="s">
        <v>178</v>
      </c>
    </row>
    <row r="258" s="2" customFormat="1" ht="24.15" customHeight="1">
      <c r="A258" s="41"/>
      <c r="B258" s="42"/>
      <c r="C258" s="259" t="s">
        <v>380</v>
      </c>
      <c r="D258" s="259" t="s">
        <v>303</v>
      </c>
      <c r="E258" s="260" t="s">
        <v>381</v>
      </c>
      <c r="F258" s="261" t="s">
        <v>382</v>
      </c>
      <c r="G258" s="262" t="s">
        <v>107</v>
      </c>
      <c r="H258" s="263">
        <v>46.409999999999997</v>
      </c>
      <c r="I258" s="264"/>
      <c r="J258" s="265">
        <f>ROUND(I258*H258,2)</f>
        <v>0</v>
      </c>
      <c r="K258" s="261" t="s">
        <v>183</v>
      </c>
      <c r="L258" s="266"/>
      <c r="M258" s="267" t="s">
        <v>19</v>
      </c>
      <c r="N258" s="268" t="s">
        <v>49</v>
      </c>
      <c r="O258" s="87"/>
      <c r="P258" s="217">
        <f>O258*H258</f>
        <v>0</v>
      </c>
      <c r="Q258" s="217">
        <v>0.113</v>
      </c>
      <c r="R258" s="217">
        <f>Q258*H258</f>
        <v>5.2443299999999997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228</v>
      </c>
      <c r="AT258" s="219" t="s">
        <v>303</v>
      </c>
      <c r="AU258" s="219" t="s">
        <v>88</v>
      </c>
      <c r="AY258" s="20" t="s">
        <v>178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86</v>
      </c>
      <c r="BK258" s="220">
        <f>ROUND(I258*H258,2)</f>
        <v>0</v>
      </c>
      <c r="BL258" s="20" t="s">
        <v>184</v>
      </c>
      <c r="BM258" s="219" t="s">
        <v>383</v>
      </c>
    </row>
    <row r="259" s="13" customFormat="1">
      <c r="A259" s="13"/>
      <c r="B259" s="226"/>
      <c r="C259" s="227"/>
      <c r="D259" s="228" t="s">
        <v>192</v>
      </c>
      <c r="E259" s="229" t="s">
        <v>19</v>
      </c>
      <c r="F259" s="230" t="s">
        <v>193</v>
      </c>
      <c r="G259" s="227"/>
      <c r="H259" s="229" t="s">
        <v>19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192</v>
      </c>
      <c r="AU259" s="236" t="s">
        <v>88</v>
      </c>
      <c r="AV259" s="13" t="s">
        <v>86</v>
      </c>
      <c r="AW259" s="13" t="s">
        <v>37</v>
      </c>
      <c r="AX259" s="13" t="s">
        <v>78</v>
      </c>
      <c r="AY259" s="236" t="s">
        <v>178</v>
      </c>
    </row>
    <row r="260" s="14" customFormat="1">
      <c r="A260" s="14"/>
      <c r="B260" s="237"/>
      <c r="C260" s="238"/>
      <c r="D260" s="228" t="s">
        <v>192</v>
      </c>
      <c r="E260" s="239" t="s">
        <v>19</v>
      </c>
      <c r="F260" s="240" t="s">
        <v>201</v>
      </c>
      <c r="G260" s="238"/>
      <c r="H260" s="241">
        <v>44.200000000000003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192</v>
      </c>
      <c r="AU260" s="247" t="s">
        <v>88</v>
      </c>
      <c r="AV260" s="14" t="s">
        <v>88</v>
      </c>
      <c r="AW260" s="14" t="s">
        <v>37</v>
      </c>
      <c r="AX260" s="14" t="s">
        <v>78</v>
      </c>
      <c r="AY260" s="247" t="s">
        <v>178</v>
      </c>
    </row>
    <row r="261" s="15" customFormat="1">
      <c r="A261" s="15"/>
      <c r="B261" s="248"/>
      <c r="C261" s="249"/>
      <c r="D261" s="228" t="s">
        <v>192</v>
      </c>
      <c r="E261" s="250" t="s">
        <v>19</v>
      </c>
      <c r="F261" s="251" t="s">
        <v>195</v>
      </c>
      <c r="G261" s="249"/>
      <c r="H261" s="252">
        <v>44.200000000000003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8" t="s">
        <v>192</v>
      </c>
      <c r="AU261" s="258" t="s">
        <v>88</v>
      </c>
      <c r="AV261" s="15" t="s">
        <v>184</v>
      </c>
      <c r="AW261" s="15" t="s">
        <v>37</v>
      </c>
      <c r="AX261" s="15" t="s">
        <v>86</v>
      </c>
      <c r="AY261" s="258" t="s">
        <v>178</v>
      </c>
    </row>
    <row r="262" s="14" customFormat="1">
      <c r="A262" s="14"/>
      <c r="B262" s="237"/>
      <c r="C262" s="238"/>
      <c r="D262" s="228" t="s">
        <v>192</v>
      </c>
      <c r="E262" s="238"/>
      <c r="F262" s="240" t="s">
        <v>384</v>
      </c>
      <c r="G262" s="238"/>
      <c r="H262" s="241">
        <v>46.409999999999997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192</v>
      </c>
      <c r="AU262" s="247" t="s">
        <v>88</v>
      </c>
      <c r="AV262" s="14" t="s">
        <v>88</v>
      </c>
      <c r="AW262" s="14" t="s">
        <v>4</v>
      </c>
      <c r="AX262" s="14" t="s">
        <v>86</v>
      </c>
      <c r="AY262" s="247" t="s">
        <v>178</v>
      </c>
    </row>
    <row r="263" s="12" customFormat="1" ht="22.8" customHeight="1">
      <c r="A263" s="12"/>
      <c r="B263" s="192"/>
      <c r="C263" s="193"/>
      <c r="D263" s="194" t="s">
        <v>77</v>
      </c>
      <c r="E263" s="206" t="s">
        <v>213</v>
      </c>
      <c r="F263" s="206" t="s">
        <v>385</v>
      </c>
      <c r="G263" s="193"/>
      <c r="H263" s="193"/>
      <c r="I263" s="196"/>
      <c r="J263" s="207">
        <f>BK263</f>
        <v>0</v>
      </c>
      <c r="K263" s="193"/>
      <c r="L263" s="198"/>
      <c r="M263" s="199"/>
      <c r="N263" s="200"/>
      <c r="O263" s="200"/>
      <c r="P263" s="201">
        <f>SUM(P264:P520)</f>
        <v>0</v>
      </c>
      <c r="Q263" s="200"/>
      <c r="R263" s="201">
        <f>SUM(R264:R520)</f>
        <v>50.184843480000019</v>
      </c>
      <c r="S263" s="200"/>
      <c r="T263" s="202">
        <f>SUM(T264:T520)</f>
        <v>15.013108699999998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3" t="s">
        <v>86</v>
      </c>
      <c r="AT263" s="204" t="s">
        <v>77</v>
      </c>
      <c r="AU263" s="204" t="s">
        <v>86</v>
      </c>
      <c r="AY263" s="203" t="s">
        <v>178</v>
      </c>
      <c r="BK263" s="205">
        <f>SUM(BK264:BK520)</f>
        <v>0</v>
      </c>
    </row>
    <row r="264" s="2" customFormat="1" ht="37.8" customHeight="1">
      <c r="A264" s="41"/>
      <c r="B264" s="42"/>
      <c r="C264" s="208" t="s">
        <v>386</v>
      </c>
      <c r="D264" s="208" t="s">
        <v>180</v>
      </c>
      <c r="E264" s="209" t="s">
        <v>387</v>
      </c>
      <c r="F264" s="210" t="s">
        <v>388</v>
      </c>
      <c r="G264" s="211" t="s">
        <v>107</v>
      </c>
      <c r="H264" s="212">
        <v>48</v>
      </c>
      <c r="I264" s="213"/>
      <c r="J264" s="214">
        <f>ROUND(I264*H264,2)</f>
        <v>0</v>
      </c>
      <c r="K264" s="210" t="s">
        <v>183</v>
      </c>
      <c r="L264" s="47"/>
      <c r="M264" s="215" t="s">
        <v>19</v>
      </c>
      <c r="N264" s="216" t="s">
        <v>49</v>
      </c>
      <c r="O264" s="87"/>
      <c r="P264" s="217">
        <f>O264*H264</f>
        <v>0</v>
      </c>
      <c r="Q264" s="217">
        <v>0.0043800000000000002</v>
      </c>
      <c r="R264" s="217">
        <f>Q264*H264</f>
        <v>0.21024000000000001</v>
      </c>
      <c r="S264" s="217">
        <v>0</v>
      </c>
      <c r="T264" s="218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9" t="s">
        <v>184</v>
      </c>
      <c r="AT264" s="219" t="s">
        <v>180</v>
      </c>
      <c r="AU264" s="219" t="s">
        <v>88</v>
      </c>
      <c r="AY264" s="20" t="s">
        <v>178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86</v>
      </c>
      <c r="BK264" s="220">
        <f>ROUND(I264*H264,2)</f>
        <v>0</v>
      </c>
      <c r="BL264" s="20" t="s">
        <v>184</v>
      </c>
      <c r="BM264" s="219" t="s">
        <v>389</v>
      </c>
    </row>
    <row r="265" s="2" customFormat="1">
      <c r="A265" s="41"/>
      <c r="B265" s="42"/>
      <c r="C265" s="43"/>
      <c r="D265" s="221" t="s">
        <v>186</v>
      </c>
      <c r="E265" s="43"/>
      <c r="F265" s="222" t="s">
        <v>390</v>
      </c>
      <c r="G265" s="43"/>
      <c r="H265" s="43"/>
      <c r="I265" s="223"/>
      <c r="J265" s="43"/>
      <c r="K265" s="43"/>
      <c r="L265" s="47"/>
      <c r="M265" s="224"/>
      <c r="N265" s="225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186</v>
      </c>
      <c r="AU265" s="20" t="s">
        <v>88</v>
      </c>
    </row>
    <row r="266" s="13" customFormat="1">
      <c r="A266" s="13"/>
      <c r="B266" s="226"/>
      <c r="C266" s="227"/>
      <c r="D266" s="228" t="s">
        <v>192</v>
      </c>
      <c r="E266" s="229" t="s">
        <v>19</v>
      </c>
      <c r="F266" s="230" t="s">
        <v>243</v>
      </c>
      <c r="G266" s="227"/>
      <c r="H266" s="229" t="s">
        <v>19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192</v>
      </c>
      <c r="AU266" s="236" t="s">
        <v>88</v>
      </c>
      <c r="AV266" s="13" t="s">
        <v>86</v>
      </c>
      <c r="AW266" s="13" t="s">
        <v>37</v>
      </c>
      <c r="AX266" s="13" t="s">
        <v>78</v>
      </c>
      <c r="AY266" s="236" t="s">
        <v>178</v>
      </c>
    </row>
    <row r="267" s="13" customFormat="1">
      <c r="A267" s="13"/>
      <c r="B267" s="226"/>
      <c r="C267" s="227"/>
      <c r="D267" s="228" t="s">
        <v>192</v>
      </c>
      <c r="E267" s="229" t="s">
        <v>19</v>
      </c>
      <c r="F267" s="230" t="s">
        <v>287</v>
      </c>
      <c r="G267" s="227"/>
      <c r="H267" s="229" t="s">
        <v>19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192</v>
      </c>
      <c r="AU267" s="236" t="s">
        <v>88</v>
      </c>
      <c r="AV267" s="13" t="s">
        <v>86</v>
      </c>
      <c r="AW267" s="13" t="s">
        <v>37</v>
      </c>
      <c r="AX267" s="13" t="s">
        <v>78</v>
      </c>
      <c r="AY267" s="236" t="s">
        <v>178</v>
      </c>
    </row>
    <row r="268" s="13" customFormat="1">
      <c r="A268" s="13"/>
      <c r="B268" s="226"/>
      <c r="C268" s="227"/>
      <c r="D268" s="228" t="s">
        <v>192</v>
      </c>
      <c r="E268" s="229" t="s">
        <v>19</v>
      </c>
      <c r="F268" s="230" t="s">
        <v>269</v>
      </c>
      <c r="G268" s="227"/>
      <c r="H268" s="229" t="s">
        <v>19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192</v>
      </c>
      <c r="AU268" s="236" t="s">
        <v>88</v>
      </c>
      <c r="AV268" s="13" t="s">
        <v>86</v>
      </c>
      <c r="AW268" s="13" t="s">
        <v>37</v>
      </c>
      <c r="AX268" s="13" t="s">
        <v>78</v>
      </c>
      <c r="AY268" s="236" t="s">
        <v>178</v>
      </c>
    </row>
    <row r="269" s="14" customFormat="1">
      <c r="A269" s="14"/>
      <c r="B269" s="237"/>
      <c r="C269" s="238"/>
      <c r="D269" s="228" t="s">
        <v>192</v>
      </c>
      <c r="E269" s="239" t="s">
        <v>19</v>
      </c>
      <c r="F269" s="240" t="s">
        <v>288</v>
      </c>
      <c r="G269" s="238"/>
      <c r="H269" s="241">
        <v>48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192</v>
      </c>
      <c r="AU269" s="247" t="s">
        <v>88</v>
      </c>
      <c r="AV269" s="14" t="s">
        <v>88</v>
      </c>
      <c r="AW269" s="14" t="s">
        <v>37</v>
      </c>
      <c r="AX269" s="14" t="s">
        <v>78</v>
      </c>
      <c r="AY269" s="247" t="s">
        <v>178</v>
      </c>
    </row>
    <row r="270" s="15" customFormat="1">
      <c r="A270" s="15"/>
      <c r="B270" s="248"/>
      <c r="C270" s="249"/>
      <c r="D270" s="228" t="s">
        <v>192</v>
      </c>
      <c r="E270" s="250" t="s">
        <v>19</v>
      </c>
      <c r="F270" s="251" t="s">
        <v>195</v>
      </c>
      <c r="G270" s="249"/>
      <c r="H270" s="252">
        <v>48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8" t="s">
        <v>192</v>
      </c>
      <c r="AU270" s="258" t="s">
        <v>88</v>
      </c>
      <c r="AV270" s="15" t="s">
        <v>184</v>
      </c>
      <c r="AW270" s="15" t="s">
        <v>37</v>
      </c>
      <c r="AX270" s="15" t="s">
        <v>86</v>
      </c>
      <c r="AY270" s="258" t="s">
        <v>178</v>
      </c>
    </row>
    <row r="271" s="2" customFormat="1" ht="44.25" customHeight="1">
      <c r="A271" s="41"/>
      <c r="B271" s="42"/>
      <c r="C271" s="208" t="s">
        <v>391</v>
      </c>
      <c r="D271" s="208" t="s">
        <v>180</v>
      </c>
      <c r="E271" s="209" t="s">
        <v>392</v>
      </c>
      <c r="F271" s="210" t="s">
        <v>393</v>
      </c>
      <c r="G271" s="211" t="s">
        <v>107</v>
      </c>
      <c r="H271" s="212">
        <v>48</v>
      </c>
      <c r="I271" s="213"/>
      <c r="J271" s="214">
        <f>ROUND(I271*H271,2)</f>
        <v>0</v>
      </c>
      <c r="K271" s="210" t="s">
        <v>183</v>
      </c>
      <c r="L271" s="47"/>
      <c r="M271" s="215" t="s">
        <v>19</v>
      </c>
      <c r="N271" s="216" t="s">
        <v>49</v>
      </c>
      <c r="O271" s="87"/>
      <c r="P271" s="217">
        <f>O271*H271</f>
        <v>0</v>
      </c>
      <c r="Q271" s="217">
        <v>0.018380000000000001</v>
      </c>
      <c r="R271" s="217">
        <f>Q271*H271</f>
        <v>0.88224000000000002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184</v>
      </c>
      <c r="AT271" s="219" t="s">
        <v>180</v>
      </c>
      <c r="AU271" s="219" t="s">
        <v>88</v>
      </c>
      <c r="AY271" s="20" t="s">
        <v>178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86</v>
      </c>
      <c r="BK271" s="220">
        <f>ROUND(I271*H271,2)</f>
        <v>0</v>
      </c>
      <c r="BL271" s="20" t="s">
        <v>184</v>
      </c>
      <c r="BM271" s="219" t="s">
        <v>394</v>
      </c>
    </row>
    <row r="272" s="2" customFormat="1">
      <c r="A272" s="41"/>
      <c r="B272" s="42"/>
      <c r="C272" s="43"/>
      <c r="D272" s="221" t="s">
        <v>186</v>
      </c>
      <c r="E272" s="43"/>
      <c r="F272" s="222" t="s">
        <v>395</v>
      </c>
      <c r="G272" s="43"/>
      <c r="H272" s="43"/>
      <c r="I272" s="223"/>
      <c r="J272" s="43"/>
      <c r="K272" s="43"/>
      <c r="L272" s="47"/>
      <c r="M272" s="224"/>
      <c r="N272" s="225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186</v>
      </c>
      <c r="AU272" s="20" t="s">
        <v>88</v>
      </c>
    </row>
    <row r="273" s="13" customFormat="1">
      <c r="A273" s="13"/>
      <c r="B273" s="226"/>
      <c r="C273" s="227"/>
      <c r="D273" s="228" t="s">
        <v>192</v>
      </c>
      <c r="E273" s="229" t="s">
        <v>19</v>
      </c>
      <c r="F273" s="230" t="s">
        <v>243</v>
      </c>
      <c r="G273" s="227"/>
      <c r="H273" s="229" t="s">
        <v>19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192</v>
      </c>
      <c r="AU273" s="236" t="s">
        <v>88</v>
      </c>
      <c r="AV273" s="13" t="s">
        <v>86</v>
      </c>
      <c r="AW273" s="13" t="s">
        <v>37</v>
      </c>
      <c r="AX273" s="13" t="s">
        <v>78</v>
      </c>
      <c r="AY273" s="236" t="s">
        <v>178</v>
      </c>
    </row>
    <row r="274" s="13" customFormat="1">
      <c r="A274" s="13"/>
      <c r="B274" s="226"/>
      <c r="C274" s="227"/>
      <c r="D274" s="228" t="s">
        <v>192</v>
      </c>
      <c r="E274" s="229" t="s">
        <v>19</v>
      </c>
      <c r="F274" s="230" t="s">
        <v>287</v>
      </c>
      <c r="G274" s="227"/>
      <c r="H274" s="229" t="s">
        <v>19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192</v>
      </c>
      <c r="AU274" s="236" t="s">
        <v>88</v>
      </c>
      <c r="AV274" s="13" t="s">
        <v>86</v>
      </c>
      <c r="AW274" s="13" t="s">
        <v>37</v>
      </c>
      <c r="AX274" s="13" t="s">
        <v>78</v>
      </c>
      <c r="AY274" s="236" t="s">
        <v>178</v>
      </c>
    </row>
    <row r="275" s="13" customFormat="1">
      <c r="A275" s="13"/>
      <c r="B275" s="226"/>
      <c r="C275" s="227"/>
      <c r="D275" s="228" t="s">
        <v>192</v>
      </c>
      <c r="E275" s="229" t="s">
        <v>19</v>
      </c>
      <c r="F275" s="230" t="s">
        <v>269</v>
      </c>
      <c r="G275" s="227"/>
      <c r="H275" s="229" t="s">
        <v>19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192</v>
      </c>
      <c r="AU275" s="236" t="s">
        <v>88</v>
      </c>
      <c r="AV275" s="13" t="s">
        <v>86</v>
      </c>
      <c r="AW275" s="13" t="s">
        <v>37</v>
      </c>
      <c r="AX275" s="13" t="s">
        <v>78</v>
      </c>
      <c r="AY275" s="236" t="s">
        <v>178</v>
      </c>
    </row>
    <row r="276" s="14" customFormat="1">
      <c r="A276" s="14"/>
      <c r="B276" s="237"/>
      <c r="C276" s="238"/>
      <c r="D276" s="228" t="s">
        <v>192</v>
      </c>
      <c r="E276" s="239" t="s">
        <v>19</v>
      </c>
      <c r="F276" s="240" t="s">
        <v>288</v>
      </c>
      <c r="G276" s="238"/>
      <c r="H276" s="241">
        <v>48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192</v>
      </c>
      <c r="AU276" s="247" t="s">
        <v>88</v>
      </c>
      <c r="AV276" s="14" t="s">
        <v>88</v>
      </c>
      <c r="AW276" s="14" t="s">
        <v>37</v>
      </c>
      <c r="AX276" s="14" t="s">
        <v>78</v>
      </c>
      <c r="AY276" s="247" t="s">
        <v>178</v>
      </c>
    </row>
    <row r="277" s="15" customFormat="1">
      <c r="A277" s="15"/>
      <c r="B277" s="248"/>
      <c r="C277" s="249"/>
      <c r="D277" s="228" t="s">
        <v>192</v>
      </c>
      <c r="E277" s="250" t="s">
        <v>19</v>
      </c>
      <c r="F277" s="251" t="s">
        <v>195</v>
      </c>
      <c r="G277" s="249"/>
      <c r="H277" s="252">
        <v>48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8" t="s">
        <v>192</v>
      </c>
      <c r="AU277" s="258" t="s">
        <v>88</v>
      </c>
      <c r="AV277" s="15" t="s">
        <v>184</v>
      </c>
      <c r="AW277" s="15" t="s">
        <v>37</v>
      </c>
      <c r="AX277" s="15" t="s">
        <v>86</v>
      </c>
      <c r="AY277" s="258" t="s">
        <v>178</v>
      </c>
    </row>
    <row r="278" s="2" customFormat="1" ht="24.15" customHeight="1">
      <c r="A278" s="41"/>
      <c r="B278" s="42"/>
      <c r="C278" s="208" t="s">
        <v>396</v>
      </c>
      <c r="D278" s="208" t="s">
        <v>180</v>
      </c>
      <c r="E278" s="209" t="s">
        <v>397</v>
      </c>
      <c r="F278" s="210" t="s">
        <v>398</v>
      </c>
      <c r="G278" s="211" t="s">
        <v>107</v>
      </c>
      <c r="H278" s="212">
        <v>0.87</v>
      </c>
      <c r="I278" s="213"/>
      <c r="J278" s="214">
        <f>ROUND(I278*H278,2)</f>
        <v>0</v>
      </c>
      <c r="K278" s="210" t="s">
        <v>183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0.043830000000000001</v>
      </c>
      <c r="R278" s="217">
        <f>Q278*H278</f>
        <v>0.038132100000000002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184</v>
      </c>
      <c r="AT278" s="219" t="s">
        <v>180</v>
      </c>
      <c r="AU278" s="219" t="s">
        <v>88</v>
      </c>
      <c r="AY278" s="20" t="s">
        <v>178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184</v>
      </c>
      <c r="BM278" s="219" t="s">
        <v>399</v>
      </c>
    </row>
    <row r="279" s="2" customFormat="1">
      <c r="A279" s="41"/>
      <c r="B279" s="42"/>
      <c r="C279" s="43"/>
      <c r="D279" s="221" t="s">
        <v>186</v>
      </c>
      <c r="E279" s="43"/>
      <c r="F279" s="222" t="s">
        <v>400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186</v>
      </c>
      <c r="AU279" s="20" t="s">
        <v>88</v>
      </c>
    </row>
    <row r="280" s="14" customFormat="1">
      <c r="A280" s="14"/>
      <c r="B280" s="237"/>
      <c r="C280" s="238"/>
      <c r="D280" s="228" t="s">
        <v>192</v>
      </c>
      <c r="E280" s="239" t="s">
        <v>19</v>
      </c>
      <c r="F280" s="240" t="s">
        <v>401</v>
      </c>
      <c r="G280" s="238"/>
      <c r="H280" s="241">
        <v>0.87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192</v>
      </c>
      <c r="AU280" s="247" t="s">
        <v>88</v>
      </c>
      <c r="AV280" s="14" t="s">
        <v>88</v>
      </c>
      <c r="AW280" s="14" t="s">
        <v>37</v>
      </c>
      <c r="AX280" s="14" t="s">
        <v>78</v>
      </c>
      <c r="AY280" s="247" t="s">
        <v>178</v>
      </c>
    </row>
    <row r="281" s="15" customFormat="1">
      <c r="A281" s="15"/>
      <c r="B281" s="248"/>
      <c r="C281" s="249"/>
      <c r="D281" s="228" t="s">
        <v>192</v>
      </c>
      <c r="E281" s="250" t="s">
        <v>19</v>
      </c>
      <c r="F281" s="251" t="s">
        <v>195</v>
      </c>
      <c r="G281" s="249"/>
      <c r="H281" s="252">
        <v>0.87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8" t="s">
        <v>192</v>
      </c>
      <c r="AU281" s="258" t="s">
        <v>88</v>
      </c>
      <c r="AV281" s="15" t="s">
        <v>184</v>
      </c>
      <c r="AW281" s="15" t="s">
        <v>37</v>
      </c>
      <c r="AX281" s="15" t="s">
        <v>86</v>
      </c>
      <c r="AY281" s="258" t="s">
        <v>178</v>
      </c>
    </row>
    <row r="282" s="2" customFormat="1" ht="33" customHeight="1">
      <c r="A282" s="41"/>
      <c r="B282" s="42"/>
      <c r="C282" s="208" t="s">
        <v>402</v>
      </c>
      <c r="D282" s="208" t="s">
        <v>180</v>
      </c>
      <c r="E282" s="209" t="s">
        <v>403</v>
      </c>
      <c r="F282" s="210" t="s">
        <v>404</v>
      </c>
      <c r="G282" s="211" t="s">
        <v>107</v>
      </c>
      <c r="H282" s="212">
        <v>211.41</v>
      </c>
      <c r="I282" s="213"/>
      <c r="J282" s="214">
        <f>ROUND(I282*H282,2)</f>
        <v>0</v>
      </c>
      <c r="K282" s="210" t="s">
        <v>183</v>
      </c>
      <c r="L282" s="47"/>
      <c r="M282" s="215" t="s">
        <v>19</v>
      </c>
      <c r="N282" s="216" t="s">
        <v>49</v>
      </c>
      <c r="O282" s="87"/>
      <c r="P282" s="217">
        <f>O282*H282</f>
        <v>0</v>
      </c>
      <c r="Q282" s="217">
        <v>9.0000000000000006E-05</v>
      </c>
      <c r="R282" s="217">
        <f>Q282*H282</f>
        <v>0.019026899999999999</v>
      </c>
      <c r="S282" s="217">
        <v>6.0000000000000002E-05</v>
      </c>
      <c r="T282" s="218">
        <f>S282*H282</f>
        <v>0.012684600000000001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9" t="s">
        <v>184</v>
      </c>
      <c r="AT282" s="219" t="s">
        <v>180</v>
      </c>
      <c r="AU282" s="219" t="s">
        <v>88</v>
      </c>
      <c r="AY282" s="20" t="s">
        <v>178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0" t="s">
        <v>86</v>
      </c>
      <c r="BK282" s="220">
        <f>ROUND(I282*H282,2)</f>
        <v>0</v>
      </c>
      <c r="BL282" s="20" t="s">
        <v>184</v>
      </c>
      <c r="BM282" s="219" t="s">
        <v>405</v>
      </c>
    </row>
    <row r="283" s="2" customFormat="1">
      <c r="A283" s="41"/>
      <c r="B283" s="42"/>
      <c r="C283" s="43"/>
      <c r="D283" s="221" t="s">
        <v>186</v>
      </c>
      <c r="E283" s="43"/>
      <c r="F283" s="222" t="s">
        <v>406</v>
      </c>
      <c r="G283" s="43"/>
      <c r="H283" s="43"/>
      <c r="I283" s="223"/>
      <c r="J283" s="43"/>
      <c r="K283" s="43"/>
      <c r="L283" s="47"/>
      <c r="M283" s="224"/>
      <c r="N283" s="225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186</v>
      </c>
      <c r="AU283" s="20" t="s">
        <v>88</v>
      </c>
    </row>
    <row r="284" s="2" customFormat="1" ht="24.15" customHeight="1">
      <c r="A284" s="41"/>
      <c r="B284" s="42"/>
      <c r="C284" s="208" t="s">
        <v>407</v>
      </c>
      <c r="D284" s="208" t="s">
        <v>180</v>
      </c>
      <c r="E284" s="209" t="s">
        <v>408</v>
      </c>
      <c r="F284" s="210" t="s">
        <v>409</v>
      </c>
      <c r="G284" s="211" t="s">
        <v>114</v>
      </c>
      <c r="H284" s="212">
        <v>220.44800000000001</v>
      </c>
      <c r="I284" s="213"/>
      <c r="J284" s="214">
        <f>ROUND(I284*H284,2)</f>
        <v>0</v>
      </c>
      <c r="K284" s="210" t="s">
        <v>183</v>
      </c>
      <c r="L284" s="47"/>
      <c r="M284" s="215" t="s">
        <v>19</v>
      </c>
      <c r="N284" s="216" t="s">
        <v>49</v>
      </c>
      <c r="O284" s="87"/>
      <c r="P284" s="217">
        <f>O284*H284</f>
        <v>0</v>
      </c>
      <c r="Q284" s="217">
        <v>0.0015</v>
      </c>
      <c r="R284" s="217">
        <f>Q284*H284</f>
        <v>0.33067200000000002</v>
      </c>
      <c r="S284" s="217">
        <v>0</v>
      </c>
      <c r="T284" s="218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9" t="s">
        <v>184</v>
      </c>
      <c r="AT284" s="219" t="s">
        <v>180</v>
      </c>
      <c r="AU284" s="219" t="s">
        <v>88</v>
      </c>
      <c r="AY284" s="20" t="s">
        <v>178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86</v>
      </c>
      <c r="BK284" s="220">
        <f>ROUND(I284*H284,2)</f>
        <v>0</v>
      </c>
      <c r="BL284" s="20" t="s">
        <v>184</v>
      </c>
      <c r="BM284" s="219" t="s">
        <v>410</v>
      </c>
    </row>
    <row r="285" s="2" customFormat="1">
      <c r="A285" s="41"/>
      <c r="B285" s="42"/>
      <c r="C285" s="43"/>
      <c r="D285" s="221" t="s">
        <v>186</v>
      </c>
      <c r="E285" s="43"/>
      <c r="F285" s="222" t="s">
        <v>411</v>
      </c>
      <c r="G285" s="43"/>
      <c r="H285" s="43"/>
      <c r="I285" s="223"/>
      <c r="J285" s="43"/>
      <c r="K285" s="43"/>
      <c r="L285" s="47"/>
      <c r="M285" s="224"/>
      <c r="N285" s="225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186</v>
      </c>
      <c r="AU285" s="20" t="s">
        <v>88</v>
      </c>
    </row>
    <row r="286" s="13" customFormat="1">
      <c r="A286" s="13"/>
      <c r="B286" s="226"/>
      <c r="C286" s="227"/>
      <c r="D286" s="228" t="s">
        <v>192</v>
      </c>
      <c r="E286" s="229" t="s">
        <v>19</v>
      </c>
      <c r="F286" s="230" t="s">
        <v>412</v>
      </c>
      <c r="G286" s="227"/>
      <c r="H286" s="229" t="s">
        <v>19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192</v>
      </c>
      <c r="AU286" s="236" t="s">
        <v>88</v>
      </c>
      <c r="AV286" s="13" t="s">
        <v>86</v>
      </c>
      <c r="AW286" s="13" t="s">
        <v>37</v>
      </c>
      <c r="AX286" s="13" t="s">
        <v>78</v>
      </c>
      <c r="AY286" s="236" t="s">
        <v>178</v>
      </c>
    </row>
    <row r="287" s="14" customFormat="1">
      <c r="A287" s="14"/>
      <c r="B287" s="237"/>
      <c r="C287" s="238"/>
      <c r="D287" s="228" t="s">
        <v>192</v>
      </c>
      <c r="E287" s="239" t="s">
        <v>19</v>
      </c>
      <c r="F287" s="240" t="s">
        <v>413</v>
      </c>
      <c r="G287" s="238"/>
      <c r="H287" s="241">
        <v>220.44800000000001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192</v>
      </c>
      <c r="AU287" s="247" t="s">
        <v>88</v>
      </c>
      <c r="AV287" s="14" t="s">
        <v>88</v>
      </c>
      <c r="AW287" s="14" t="s">
        <v>37</v>
      </c>
      <c r="AX287" s="14" t="s">
        <v>78</v>
      </c>
      <c r="AY287" s="247" t="s">
        <v>178</v>
      </c>
    </row>
    <row r="288" s="15" customFormat="1">
      <c r="A288" s="15"/>
      <c r="B288" s="248"/>
      <c r="C288" s="249"/>
      <c r="D288" s="228" t="s">
        <v>192</v>
      </c>
      <c r="E288" s="250" t="s">
        <v>19</v>
      </c>
      <c r="F288" s="251" t="s">
        <v>195</v>
      </c>
      <c r="G288" s="249"/>
      <c r="H288" s="252">
        <v>220.44800000000001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8" t="s">
        <v>192</v>
      </c>
      <c r="AU288" s="258" t="s">
        <v>88</v>
      </c>
      <c r="AV288" s="15" t="s">
        <v>184</v>
      </c>
      <c r="AW288" s="15" t="s">
        <v>37</v>
      </c>
      <c r="AX288" s="15" t="s">
        <v>86</v>
      </c>
      <c r="AY288" s="258" t="s">
        <v>178</v>
      </c>
    </row>
    <row r="289" s="2" customFormat="1" ht="37.8" customHeight="1">
      <c r="A289" s="41"/>
      <c r="B289" s="42"/>
      <c r="C289" s="208" t="s">
        <v>414</v>
      </c>
      <c r="D289" s="208" t="s">
        <v>180</v>
      </c>
      <c r="E289" s="209" t="s">
        <v>415</v>
      </c>
      <c r="F289" s="210" t="s">
        <v>416</v>
      </c>
      <c r="G289" s="211" t="s">
        <v>107</v>
      </c>
      <c r="H289" s="212">
        <v>555.04999999999995</v>
      </c>
      <c r="I289" s="213"/>
      <c r="J289" s="214">
        <f>ROUND(I289*H289,2)</f>
        <v>0</v>
      </c>
      <c r="K289" s="210" t="s">
        <v>183</v>
      </c>
      <c r="L289" s="47"/>
      <c r="M289" s="215" t="s">
        <v>19</v>
      </c>
      <c r="N289" s="216" t="s">
        <v>49</v>
      </c>
      <c r="O289" s="87"/>
      <c r="P289" s="217">
        <f>O289*H289</f>
        <v>0</v>
      </c>
      <c r="Q289" s="217">
        <v>0.026440000000000002</v>
      </c>
      <c r="R289" s="217">
        <f>Q289*H289</f>
        <v>14.675521999999999</v>
      </c>
      <c r="S289" s="217">
        <v>0.025999999999999999</v>
      </c>
      <c r="T289" s="218">
        <f>S289*H289</f>
        <v>14.431299999999999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9" t="s">
        <v>184</v>
      </c>
      <c r="AT289" s="219" t="s">
        <v>180</v>
      </c>
      <c r="AU289" s="219" t="s">
        <v>88</v>
      </c>
      <c r="AY289" s="20" t="s">
        <v>178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86</v>
      </c>
      <c r="BK289" s="220">
        <f>ROUND(I289*H289,2)</f>
        <v>0</v>
      </c>
      <c r="BL289" s="20" t="s">
        <v>184</v>
      </c>
      <c r="BM289" s="219" t="s">
        <v>417</v>
      </c>
    </row>
    <row r="290" s="2" customFormat="1">
      <c r="A290" s="41"/>
      <c r="B290" s="42"/>
      <c r="C290" s="43"/>
      <c r="D290" s="221" t="s">
        <v>186</v>
      </c>
      <c r="E290" s="43"/>
      <c r="F290" s="222" t="s">
        <v>418</v>
      </c>
      <c r="G290" s="43"/>
      <c r="H290" s="43"/>
      <c r="I290" s="223"/>
      <c r="J290" s="43"/>
      <c r="K290" s="43"/>
      <c r="L290" s="47"/>
      <c r="M290" s="224"/>
      <c r="N290" s="225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186</v>
      </c>
      <c r="AU290" s="20" t="s">
        <v>88</v>
      </c>
    </row>
    <row r="291" s="13" customFormat="1">
      <c r="A291" s="13"/>
      <c r="B291" s="226"/>
      <c r="C291" s="227"/>
      <c r="D291" s="228" t="s">
        <v>192</v>
      </c>
      <c r="E291" s="229" t="s">
        <v>19</v>
      </c>
      <c r="F291" s="230" t="s">
        <v>243</v>
      </c>
      <c r="G291" s="227"/>
      <c r="H291" s="229" t="s">
        <v>19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192</v>
      </c>
      <c r="AU291" s="236" t="s">
        <v>88</v>
      </c>
      <c r="AV291" s="13" t="s">
        <v>86</v>
      </c>
      <c r="AW291" s="13" t="s">
        <v>37</v>
      </c>
      <c r="AX291" s="13" t="s">
        <v>78</v>
      </c>
      <c r="AY291" s="236" t="s">
        <v>178</v>
      </c>
    </row>
    <row r="292" s="13" customFormat="1">
      <c r="A292" s="13"/>
      <c r="B292" s="226"/>
      <c r="C292" s="227"/>
      <c r="D292" s="228" t="s">
        <v>192</v>
      </c>
      <c r="E292" s="229" t="s">
        <v>19</v>
      </c>
      <c r="F292" s="230" t="s">
        <v>246</v>
      </c>
      <c r="G292" s="227"/>
      <c r="H292" s="229" t="s">
        <v>19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192</v>
      </c>
      <c r="AU292" s="236" t="s">
        <v>88</v>
      </c>
      <c r="AV292" s="13" t="s">
        <v>86</v>
      </c>
      <c r="AW292" s="13" t="s">
        <v>37</v>
      </c>
      <c r="AX292" s="13" t="s">
        <v>78</v>
      </c>
      <c r="AY292" s="236" t="s">
        <v>178</v>
      </c>
    </row>
    <row r="293" s="14" customFormat="1">
      <c r="A293" s="14"/>
      <c r="B293" s="237"/>
      <c r="C293" s="238"/>
      <c r="D293" s="228" t="s">
        <v>192</v>
      </c>
      <c r="E293" s="239" t="s">
        <v>19</v>
      </c>
      <c r="F293" s="240" t="s">
        <v>419</v>
      </c>
      <c r="G293" s="238"/>
      <c r="H293" s="241">
        <v>555.04999999999995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192</v>
      </c>
      <c r="AU293" s="247" t="s">
        <v>88</v>
      </c>
      <c r="AV293" s="14" t="s">
        <v>88</v>
      </c>
      <c r="AW293" s="14" t="s">
        <v>37</v>
      </c>
      <c r="AX293" s="14" t="s">
        <v>78</v>
      </c>
      <c r="AY293" s="247" t="s">
        <v>178</v>
      </c>
    </row>
    <row r="294" s="15" customFormat="1">
      <c r="A294" s="15"/>
      <c r="B294" s="248"/>
      <c r="C294" s="249"/>
      <c r="D294" s="228" t="s">
        <v>192</v>
      </c>
      <c r="E294" s="250" t="s">
        <v>19</v>
      </c>
      <c r="F294" s="251" t="s">
        <v>195</v>
      </c>
      <c r="G294" s="249"/>
      <c r="H294" s="252">
        <v>555.04999999999995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8" t="s">
        <v>192</v>
      </c>
      <c r="AU294" s="258" t="s">
        <v>88</v>
      </c>
      <c r="AV294" s="15" t="s">
        <v>184</v>
      </c>
      <c r="AW294" s="15" t="s">
        <v>37</v>
      </c>
      <c r="AX294" s="15" t="s">
        <v>86</v>
      </c>
      <c r="AY294" s="258" t="s">
        <v>178</v>
      </c>
    </row>
    <row r="295" s="2" customFormat="1" ht="37.8" customHeight="1">
      <c r="A295" s="41"/>
      <c r="B295" s="42"/>
      <c r="C295" s="208" t="s">
        <v>420</v>
      </c>
      <c r="D295" s="208" t="s">
        <v>180</v>
      </c>
      <c r="E295" s="209" t="s">
        <v>421</v>
      </c>
      <c r="F295" s="210" t="s">
        <v>422</v>
      </c>
      <c r="G295" s="211" t="s">
        <v>107</v>
      </c>
      <c r="H295" s="212">
        <v>22.800000000000001</v>
      </c>
      <c r="I295" s="213"/>
      <c r="J295" s="214">
        <f>ROUND(I295*H295,2)</f>
        <v>0</v>
      </c>
      <c r="K295" s="210" t="s">
        <v>183</v>
      </c>
      <c r="L295" s="47"/>
      <c r="M295" s="215" t="s">
        <v>19</v>
      </c>
      <c r="N295" s="216" t="s">
        <v>49</v>
      </c>
      <c r="O295" s="87"/>
      <c r="P295" s="217">
        <f>O295*H295</f>
        <v>0</v>
      </c>
      <c r="Q295" s="217">
        <v>0.020930000000000001</v>
      </c>
      <c r="R295" s="217">
        <f>Q295*H295</f>
        <v>0.47720400000000002</v>
      </c>
      <c r="S295" s="217">
        <v>0.02</v>
      </c>
      <c r="T295" s="218">
        <f>S295*H295</f>
        <v>0.45600000000000002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9" t="s">
        <v>184</v>
      </c>
      <c r="AT295" s="219" t="s">
        <v>180</v>
      </c>
      <c r="AU295" s="219" t="s">
        <v>88</v>
      </c>
      <c r="AY295" s="20" t="s">
        <v>178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0" t="s">
        <v>86</v>
      </c>
      <c r="BK295" s="220">
        <f>ROUND(I295*H295,2)</f>
        <v>0</v>
      </c>
      <c r="BL295" s="20" t="s">
        <v>184</v>
      </c>
      <c r="BM295" s="219" t="s">
        <v>423</v>
      </c>
    </row>
    <row r="296" s="2" customFormat="1">
      <c r="A296" s="41"/>
      <c r="B296" s="42"/>
      <c r="C296" s="43"/>
      <c r="D296" s="221" t="s">
        <v>186</v>
      </c>
      <c r="E296" s="43"/>
      <c r="F296" s="222" t="s">
        <v>424</v>
      </c>
      <c r="G296" s="43"/>
      <c r="H296" s="43"/>
      <c r="I296" s="223"/>
      <c r="J296" s="43"/>
      <c r="K296" s="43"/>
      <c r="L296" s="47"/>
      <c r="M296" s="224"/>
      <c r="N296" s="225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186</v>
      </c>
      <c r="AU296" s="20" t="s">
        <v>88</v>
      </c>
    </row>
    <row r="297" s="13" customFormat="1">
      <c r="A297" s="13"/>
      <c r="B297" s="226"/>
      <c r="C297" s="227"/>
      <c r="D297" s="228" t="s">
        <v>192</v>
      </c>
      <c r="E297" s="229" t="s">
        <v>19</v>
      </c>
      <c r="F297" s="230" t="s">
        <v>243</v>
      </c>
      <c r="G297" s="227"/>
      <c r="H297" s="229" t="s">
        <v>19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192</v>
      </c>
      <c r="AU297" s="236" t="s">
        <v>88</v>
      </c>
      <c r="AV297" s="13" t="s">
        <v>86</v>
      </c>
      <c r="AW297" s="13" t="s">
        <v>37</v>
      </c>
      <c r="AX297" s="13" t="s">
        <v>78</v>
      </c>
      <c r="AY297" s="236" t="s">
        <v>178</v>
      </c>
    </row>
    <row r="298" s="13" customFormat="1">
      <c r="A298" s="13"/>
      <c r="B298" s="226"/>
      <c r="C298" s="227"/>
      <c r="D298" s="228" t="s">
        <v>192</v>
      </c>
      <c r="E298" s="229" t="s">
        <v>19</v>
      </c>
      <c r="F298" s="230" t="s">
        <v>246</v>
      </c>
      <c r="G298" s="227"/>
      <c r="H298" s="229" t="s">
        <v>19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192</v>
      </c>
      <c r="AU298" s="236" t="s">
        <v>88</v>
      </c>
      <c r="AV298" s="13" t="s">
        <v>86</v>
      </c>
      <c r="AW298" s="13" t="s">
        <v>37</v>
      </c>
      <c r="AX298" s="13" t="s">
        <v>78</v>
      </c>
      <c r="AY298" s="236" t="s">
        <v>178</v>
      </c>
    </row>
    <row r="299" s="14" customFormat="1">
      <c r="A299" s="14"/>
      <c r="B299" s="237"/>
      <c r="C299" s="238"/>
      <c r="D299" s="228" t="s">
        <v>192</v>
      </c>
      <c r="E299" s="239" t="s">
        <v>19</v>
      </c>
      <c r="F299" s="240" t="s">
        <v>425</v>
      </c>
      <c r="G299" s="238"/>
      <c r="H299" s="241">
        <v>22.800000000000001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192</v>
      </c>
      <c r="AU299" s="247" t="s">
        <v>88</v>
      </c>
      <c r="AV299" s="14" t="s">
        <v>88</v>
      </c>
      <c r="AW299" s="14" t="s">
        <v>37</v>
      </c>
      <c r="AX299" s="14" t="s">
        <v>78</v>
      </c>
      <c r="AY299" s="247" t="s">
        <v>178</v>
      </c>
    </row>
    <row r="300" s="15" customFormat="1">
      <c r="A300" s="15"/>
      <c r="B300" s="248"/>
      <c r="C300" s="249"/>
      <c r="D300" s="228" t="s">
        <v>192</v>
      </c>
      <c r="E300" s="250" t="s">
        <v>19</v>
      </c>
      <c r="F300" s="251" t="s">
        <v>195</v>
      </c>
      <c r="G300" s="249"/>
      <c r="H300" s="252">
        <v>22.800000000000001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8" t="s">
        <v>192</v>
      </c>
      <c r="AU300" s="258" t="s">
        <v>88</v>
      </c>
      <c r="AV300" s="15" t="s">
        <v>184</v>
      </c>
      <c r="AW300" s="15" t="s">
        <v>37</v>
      </c>
      <c r="AX300" s="15" t="s">
        <v>86</v>
      </c>
      <c r="AY300" s="258" t="s">
        <v>178</v>
      </c>
    </row>
    <row r="301" s="2" customFormat="1" ht="37.8" customHeight="1">
      <c r="A301" s="41"/>
      <c r="B301" s="42"/>
      <c r="C301" s="208" t="s">
        <v>426</v>
      </c>
      <c r="D301" s="208" t="s">
        <v>180</v>
      </c>
      <c r="E301" s="209" t="s">
        <v>427</v>
      </c>
      <c r="F301" s="210" t="s">
        <v>428</v>
      </c>
      <c r="G301" s="211" t="s">
        <v>107</v>
      </c>
      <c r="H301" s="212">
        <v>555.04999999999995</v>
      </c>
      <c r="I301" s="213"/>
      <c r="J301" s="214">
        <f>ROUND(I301*H301,2)</f>
        <v>0</v>
      </c>
      <c r="K301" s="210" t="s">
        <v>183</v>
      </c>
      <c r="L301" s="47"/>
      <c r="M301" s="215" t="s">
        <v>19</v>
      </c>
      <c r="N301" s="216" t="s">
        <v>49</v>
      </c>
      <c r="O301" s="87"/>
      <c r="P301" s="217">
        <f>O301*H301</f>
        <v>0</v>
      </c>
      <c r="Q301" s="217">
        <v>0.00022000000000000001</v>
      </c>
      <c r="R301" s="217">
        <f>Q301*H301</f>
        <v>0.122111</v>
      </c>
      <c r="S301" s="217">
        <v>0.00020000000000000001</v>
      </c>
      <c r="T301" s="218">
        <f>S301*H301</f>
        <v>0.11101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9" t="s">
        <v>184</v>
      </c>
      <c r="AT301" s="219" t="s">
        <v>180</v>
      </c>
      <c r="AU301" s="219" t="s">
        <v>88</v>
      </c>
      <c r="AY301" s="20" t="s">
        <v>178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0" t="s">
        <v>86</v>
      </c>
      <c r="BK301" s="220">
        <f>ROUND(I301*H301,2)</f>
        <v>0</v>
      </c>
      <c r="BL301" s="20" t="s">
        <v>184</v>
      </c>
      <c r="BM301" s="219" t="s">
        <v>429</v>
      </c>
    </row>
    <row r="302" s="2" customFormat="1">
      <c r="A302" s="41"/>
      <c r="B302" s="42"/>
      <c r="C302" s="43"/>
      <c r="D302" s="221" t="s">
        <v>186</v>
      </c>
      <c r="E302" s="43"/>
      <c r="F302" s="222" t="s">
        <v>430</v>
      </c>
      <c r="G302" s="43"/>
      <c r="H302" s="43"/>
      <c r="I302" s="223"/>
      <c r="J302" s="43"/>
      <c r="K302" s="43"/>
      <c r="L302" s="47"/>
      <c r="M302" s="224"/>
      <c r="N302" s="225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186</v>
      </c>
      <c r="AU302" s="20" t="s">
        <v>88</v>
      </c>
    </row>
    <row r="303" s="13" customFormat="1">
      <c r="A303" s="13"/>
      <c r="B303" s="226"/>
      <c r="C303" s="227"/>
      <c r="D303" s="228" t="s">
        <v>192</v>
      </c>
      <c r="E303" s="229" t="s">
        <v>19</v>
      </c>
      <c r="F303" s="230" t="s">
        <v>243</v>
      </c>
      <c r="G303" s="227"/>
      <c r="H303" s="229" t="s">
        <v>19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192</v>
      </c>
      <c r="AU303" s="236" t="s">
        <v>88</v>
      </c>
      <c r="AV303" s="13" t="s">
        <v>86</v>
      </c>
      <c r="AW303" s="13" t="s">
        <v>37</v>
      </c>
      <c r="AX303" s="13" t="s">
        <v>78</v>
      </c>
      <c r="AY303" s="236" t="s">
        <v>178</v>
      </c>
    </row>
    <row r="304" s="13" customFormat="1">
      <c r="A304" s="13"/>
      <c r="B304" s="226"/>
      <c r="C304" s="227"/>
      <c r="D304" s="228" t="s">
        <v>192</v>
      </c>
      <c r="E304" s="229" t="s">
        <v>19</v>
      </c>
      <c r="F304" s="230" t="s">
        <v>246</v>
      </c>
      <c r="G304" s="227"/>
      <c r="H304" s="229" t="s">
        <v>19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192</v>
      </c>
      <c r="AU304" s="236" t="s">
        <v>88</v>
      </c>
      <c r="AV304" s="13" t="s">
        <v>86</v>
      </c>
      <c r="AW304" s="13" t="s">
        <v>37</v>
      </c>
      <c r="AX304" s="13" t="s">
        <v>78</v>
      </c>
      <c r="AY304" s="236" t="s">
        <v>178</v>
      </c>
    </row>
    <row r="305" s="14" customFormat="1">
      <c r="A305" s="14"/>
      <c r="B305" s="237"/>
      <c r="C305" s="238"/>
      <c r="D305" s="228" t="s">
        <v>192</v>
      </c>
      <c r="E305" s="239" t="s">
        <v>19</v>
      </c>
      <c r="F305" s="240" t="s">
        <v>419</v>
      </c>
      <c r="G305" s="238"/>
      <c r="H305" s="241">
        <v>555.04999999999995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192</v>
      </c>
      <c r="AU305" s="247" t="s">
        <v>88</v>
      </c>
      <c r="AV305" s="14" t="s">
        <v>88</v>
      </c>
      <c r="AW305" s="14" t="s">
        <v>37</v>
      </c>
      <c r="AX305" s="14" t="s">
        <v>78</v>
      </c>
      <c r="AY305" s="247" t="s">
        <v>178</v>
      </c>
    </row>
    <row r="306" s="15" customFormat="1">
      <c r="A306" s="15"/>
      <c r="B306" s="248"/>
      <c r="C306" s="249"/>
      <c r="D306" s="228" t="s">
        <v>192</v>
      </c>
      <c r="E306" s="250" t="s">
        <v>19</v>
      </c>
      <c r="F306" s="251" t="s">
        <v>195</v>
      </c>
      <c r="G306" s="249"/>
      <c r="H306" s="252">
        <v>555.04999999999995</v>
      </c>
      <c r="I306" s="253"/>
      <c r="J306" s="249"/>
      <c r="K306" s="249"/>
      <c r="L306" s="254"/>
      <c r="M306" s="255"/>
      <c r="N306" s="256"/>
      <c r="O306" s="256"/>
      <c r="P306" s="256"/>
      <c r="Q306" s="256"/>
      <c r="R306" s="256"/>
      <c r="S306" s="256"/>
      <c r="T306" s="25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8" t="s">
        <v>192</v>
      </c>
      <c r="AU306" s="258" t="s">
        <v>88</v>
      </c>
      <c r="AV306" s="15" t="s">
        <v>184</v>
      </c>
      <c r="AW306" s="15" t="s">
        <v>37</v>
      </c>
      <c r="AX306" s="15" t="s">
        <v>86</v>
      </c>
      <c r="AY306" s="258" t="s">
        <v>178</v>
      </c>
    </row>
    <row r="307" s="2" customFormat="1" ht="24.15" customHeight="1">
      <c r="A307" s="41"/>
      <c r="B307" s="42"/>
      <c r="C307" s="208" t="s">
        <v>431</v>
      </c>
      <c r="D307" s="208" t="s">
        <v>180</v>
      </c>
      <c r="E307" s="209" t="s">
        <v>432</v>
      </c>
      <c r="F307" s="210" t="s">
        <v>433</v>
      </c>
      <c r="G307" s="211" t="s">
        <v>107</v>
      </c>
      <c r="H307" s="212">
        <v>3.8999999999999999</v>
      </c>
      <c r="I307" s="213"/>
      <c r="J307" s="214">
        <f>ROUND(I307*H307,2)</f>
        <v>0</v>
      </c>
      <c r="K307" s="210" t="s">
        <v>183</v>
      </c>
      <c r="L307" s="47"/>
      <c r="M307" s="215" t="s">
        <v>19</v>
      </c>
      <c r="N307" s="216" t="s">
        <v>49</v>
      </c>
      <c r="O307" s="87"/>
      <c r="P307" s="217">
        <f>O307*H307</f>
        <v>0</v>
      </c>
      <c r="Q307" s="217">
        <v>0.00025999999999999998</v>
      </c>
      <c r="R307" s="217">
        <f>Q307*H307</f>
        <v>0.0010139999999999999</v>
      </c>
      <c r="S307" s="217">
        <v>0</v>
      </c>
      <c r="T307" s="218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9" t="s">
        <v>184</v>
      </c>
      <c r="AT307" s="219" t="s">
        <v>180</v>
      </c>
      <c r="AU307" s="219" t="s">
        <v>88</v>
      </c>
      <c r="AY307" s="20" t="s">
        <v>178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20" t="s">
        <v>86</v>
      </c>
      <c r="BK307" s="220">
        <f>ROUND(I307*H307,2)</f>
        <v>0</v>
      </c>
      <c r="BL307" s="20" t="s">
        <v>184</v>
      </c>
      <c r="BM307" s="219" t="s">
        <v>434</v>
      </c>
    </row>
    <row r="308" s="2" customFormat="1">
      <c r="A308" s="41"/>
      <c r="B308" s="42"/>
      <c r="C308" s="43"/>
      <c r="D308" s="221" t="s">
        <v>186</v>
      </c>
      <c r="E308" s="43"/>
      <c r="F308" s="222" t="s">
        <v>435</v>
      </c>
      <c r="G308" s="43"/>
      <c r="H308" s="43"/>
      <c r="I308" s="223"/>
      <c r="J308" s="43"/>
      <c r="K308" s="43"/>
      <c r="L308" s="47"/>
      <c r="M308" s="224"/>
      <c r="N308" s="225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186</v>
      </c>
      <c r="AU308" s="20" t="s">
        <v>88</v>
      </c>
    </row>
    <row r="309" s="13" customFormat="1">
      <c r="A309" s="13"/>
      <c r="B309" s="226"/>
      <c r="C309" s="227"/>
      <c r="D309" s="228" t="s">
        <v>192</v>
      </c>
      <c r="E309" s="229" t="s">
        <v>19</v>
      </c>
      <c r="F309" s="230" t="s">
        <v>243</v>
      </c>
      <c r="G309" s="227"/>
      <c r="H309" s="229" t="s">
        <v>19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192</v>
      </c>
      <c r="AU309" s="236" t="s">
        <v>88</v>
      </c>
      <c r="AV309" s="13" t="s">
        <v>86</v>
      </c>
      <c r="AW309" s="13" t="s">
        <v>37</v>
      </c>
      <c r="AX309" s="13" t="s">
        <v>78</v>
      </c>
      <c r="AY309" s="236" t="s">
        <v>178</v>
      </c>
    </row>
    <row r="310" s="13" customFormat="1">
      <c r="A310" s="13"/>
      <c r="B310" s="226"/>
      <c r="C310" s="227"/>
      <c r="D310" s="228" t="s">
        <v>192</v>
      </c>
      <c r="E310" s="229" t="s">
        <v>19</v>
      </c>
      <c r="F310" s="230" t="s">
        <v>246</v>
      </c>
      <c r="G310" s="227"/>
      <c r="H310" s="229" t="s">
        <v>19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192</v>
      </c>
      <c r="AU310" s="236" t="s">
        <v>88</v>
      </c>
      <c r="AV310" s="13" t="s">
        <v>86</v>
      </c>
      <c r="AW310" s="13" t="s">
        <v>37</v>
      </c>
      <c r="AX310" s="13" t="s">
        <v>78</v>
      </c>
      <c r="AY310" s="236" t="s">
        <v>178</v>
      </c>
    </row>
    <row r="311" s="14" customFormat="1">
      <c r="A311" s="14"/>
      <c r="B311" s="237"/>
      <c r="C311" s="238"/>
      <c r="D311" s="228" t="s">
        <v>192</v>
      </c>
      <c r="E311" s="239" t="s">
        <v>19</v>
      </c>
      <c r="F311" s="240" t="s">
        <v>436</v>
      </c>
      <c r="G311" s="238"/>
      <c r="H311" s="241">
        <v>3.8999999999999999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192</v>
      </c>
      <c r="AU311" s="247" t="s">
        <v>88</v>
      </c>
      <c r="AV311" s="14" t="s">
        <v>88</v>
      </c>
      <c r="AW311" s="14" t="s">
        <v>37</v>
      </c>
      <c r="AX311" s="14" t="s">
        <v>78</v>
      </c>
      <c r="AY311" s="247" t="s">
        <v>178</v>
      </c>
    </row>
    <row r="312" s="15" customFormat="1">
      <c r="A312" s="15"/>
      <c r="B312" s="248"/>
      <c r="C312" s="249"/>
      <c r="D312" s="228" t="s">
        <v>192</v>
      </c>
      <c r="E312" s="250" t="s">
        <v>19</v>
      </c>
      <c r="F312" s="251" t="s">
        <v>195</v>
      </c>
      <c r="G312" s="249"/>
      <c r="H312" s="252">
        <v>3.8999999999999999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8" t="s">
        <v>192</v>
      </c>
      <c r="AU312" s="258" t="s">
        <v>88</v>
      </c>
      <c r="AV312" s="15" t="s">
        <v>184</v>
      </c>
      <c r="AW312" s="15" t="s">
        <v>37</v>
      </c>
      <c r="AX312" s="15" t="s">
        <v>86</v>
      </c>
      <c r="AY312" s="258" t="s">
        <v>178</v>
      </c>
    </row>
    <row r="313" s="2" customFormat="1" ht="24.15" customHeight="1">
      <c r="A313" s="41"/>
      <c r="B313" s="42"/>
      <c r="C313" s="208" t="s">
        <v>437</v>
      </c>
      <c r="D313" s="208" t="s">
        <v>180</v>
      </c>
      <c r="E313" s="209" t="s">
        <v>438</v>
      </c>
      <c r="F313" s="210" t="s">
        <v>439</v>
      </c>
      <c r="G313" s="211" t="s">
        <v>107</v>
      </c>
      <c r="H313" s="212">
        <v>3.8999999999999999</v>
      </c>
      <c r="I313" s="213"/>
      <c r="J313" s="214">
        <f>ROUND(I313*H313,2)</f>
        <v>0</v>
      </c>
      <c r="K313" s="210" t="s">
        <v>183</v>
      </c>
      <c r="L313" s="47"/>
      <c r="M313" s="215" t="s">
        <v>19</v>
      </c>
      <c r="N313" s="216" t="s">
        <v>49</v>
      </c>
      <c r="O313" s="87"/>
      <c r="P313" s="217">
        <f>O313*H313</f>
        <v>0</v>
      </c>
      <c r="Q313" s="217">
        <v>0.00020000000000000001</v>
      </c>
      <c r="R313" s="217">
        <f>Q313*H313</f>
        <v>0.00077999999999999999</v>
      </c>
      <c r="S313" s="217">
        <v>0</v>
      </c>
      <c r="T313" s="218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9" t="s">
        <v>184</v>
      </c>
      <c r="AT313" s="219" t="s">
        <v>180</v>
      </c>
      <c r="AU313" s="219" t="s">
        <v>88</v>
      </c>
      <c r="AY313" s="20" t="s">
        <v>178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20" t="s">
        <v>86</v>
      </c>
      <c r="BK313" s="220">
        <f>ROUND(I313*H313,2)</f>
        <v>0</v>
      </c>
      <c r="BL313" s="20" t="s">
        <v>184</v>
      </c>
      <c r="BM313" s="219" t="s">
        <v>440</v>
      </c>
    </row>
    <row r="314" s="2" customFormat="1">
      <c r="A314" s="41"/>
      <c r="B314" s="42"/>
      <c r="C314" s="43"/>
      <c r="D314" s="221" t="s">
        <v>186</v>
      </c>
      <c r="E314" s="43"/>
      <c r="F314" s="222" t="s">
        <v>441</v>
      </c>
      <c r="G314" s="43"/>
      <c r="H314" s="43"/>
      <c r="I314" s="223"/>
      <c r="J314" s="43"/>
      <c r="K314" s="43"/>
      <c r="L314" s="47"/>
      <c r="M314" s="224"/>
      <c r="N314" s="225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186</v>
      </c>
      <c r="AU314" s="20" t="s">
        <v>88</v>
      </c>
    </row>
    <row r="315" s="13" customFormat="1">
      <c r="A315" s="13"/>
      <c r="B315" s="226"/>
      <c r="C315" s="227"/>
      <c r="D315" s="228" t="s">
        <v>192</v>
      </c>
      <c r="E315" s="229" t="s">
        <v>19</v>
      </c>
      <c r="F315" s="230" t="s">
        <v>243</v>
      </c>
      <c r="G315" s="227"/>
      <c r="H315" s="229" t="s">
        <v>19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192</v>
      </c>
      <c r="AU315" s="236" t="s">
        <v>88</v>
      </c>
      <c r="AV315" s="13" t="s">
        <v>86</v>
      </c>
      <c r="AW315" s="13" t="s">
        <v>37</v>
      </c>
      <c r="AX315" s="13" t="s">
        <v>78</v>
      </c>
      <c r="AY315" s="236" t="s">
        <v>178</v>
      </c>
    </row>
    <row r="316" s="13" customFormat="1">
      <c r="A316" s="13"/>
      <c r="B316" s="226"/>
      <c r="C316" s="227"/>
      <c r="D316" s="228" t="s">
        <v>192</v>
      </c>
      <c r="E316" s="229" t="s">
        <v>19</v>
      </c>
      <c r="F316" s="230" t="s">
        <v>246</v>
      </c>
      <c r="G316" s="227"/>
      <c r="H316" s="229" t="s">
        <v>19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192</v>
      </c>
      <c r="AU316" s="236" t="s">
        <v>88</v>
      </c>
      <c r="AV316" s="13" t="s">
        <v>86</v>
      </c>
      <c r="AW316" s="13" t="s">
        <v>37</v>
      </c>
      <c r="AX316" s="13" t="s">
        <v>78</v>
      </c>
      <c r="AY316" s="236" t="s">
        <v>178</v>
      </c>
    </row>
    <row r="317" s="14" customFormat="1">
      <c r="A317" s="14"/>
      <c r="B317" s="237"/>
      <c r="C317" s="238"/>
      <c r="D317" s="228" t="s">
        <v>192</v>
      </c>
      <c r="E317" s="239" t="s">
        <v>19</v>
      </c>
      <c r="F317" s="240" t="s">
        <v>436</v>
      </c>
      <c r="G317" s="238"/>
      <c r="H317" s="241">
        <v>3.8999999999999999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192</v>
      </c>
      <c r="AU317" s="247" t="s">
        <v>88</v>
      </c>
      <c r="AV317" s="14" t="s">
        <v>88</v>
      </c>
      <c r="AW317" s="14" t="s">
        <v>37</v>
      </c>
      <c r="AX317" s="14" t="s">
        <v>78</v>
      </c>
      <c r="AY317" s="247" t="s">
        <v>178</v>
      </c>
    </row>
    <row r="318" s="15" customFormat="1">
      <c r="A318" s="15"/>
      <c r="B318" s="248"/>
      <c r="C318" s="249"/>
      <c r="D318" s="228" t="s">
        <v>192</v>
      </c>
      <c r="E318" s="250" t="s">
        <v>19</v>
      </c>
      <c r="F318" s="251" t="s">
        <v>195</v>
      </c>
      <c r="G318" s="249"/>
      <c r="H318" s="252">
        <v>3.8999999999999999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8" t="s">
        <v>192</v>
      </c>
      <c r="AU318" s="258" t="s">
        <v>88</v>
      </c>
      <c r="AV318" s="15" t="s">
        <v>184</v>
      </c>
      <c r="AW318" s="15" t="s">
        <v>37</v>
      </c>
      <c r="AX318" s="15" t="s">
        <v>86</v>
      </c>
      <c r="AY318" s="258" t="s">
        <v>178</v>
      </c>
    </row>
    <row r="319" s="2" customFormat="1" ht="78" customHeight="1">
      <c r="A319" s="41"/>
      <c r="B319" s="42"/>
      <c r="C319" s="208" t="s">
        <v>442</v>
      </c>
      <c r="D319" s="208" t="s">
        <v>180</v>
      </c>
      <c r="E319" s="209" t="s">
        <v>443</v>
      </c>
      <c r="F319" s="210" t="s">
        <v>444</v>
      </c>
      <c r="G319" s="211" t="s">
        <v>107</v>
      </c>
      <c r="H319" s="212">
        <v>3.8999999999999999</v>
      </c>
      <c r="I319" s="213"/>
      <c r="J319" s="214">
        <f>ROUND(I319*H319,2)</f>
        <v>0</v>
      </c>
      <c r="K319" s="210" t="s">
        <v>183</v>
      </c>
      <c r="L319" s="47"/>
      <c r="M319" s="215" t="s">
        <v>19</v>
      </c>
      <c r="N319" s="216" t="s">
        <v>49</v>
      </c>
      <c r="O319" s="87"/>
      <c r="P319" s="217">
        <f>O319*H319</f>
        <v>0</v>
      </c>
      <c r="Q319" s="217">
        <v>0.0117</v>
      </c>
      <c r="R319" s="217">
        <f>Q319*H319</f>
        <v>0.045629999999999997</v>
      </c>
      <c r="S319" s="217">
        <v>0</v>
      </c>
      <c r="T319" s="218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9" t="s">
        <v>184</v>
      </c>
      <c r="AT319" s="219" t="s">
        <v>180</v>
      </c>
      <c r="AU319" s="219" t="s">
        <v>88</v>
      </c>
      <c r="AY319" s="20" t="s">
        <v>178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0" t="s">
        <v>86</v>
      </c>
      <c r="BK319" s="220">
        <f>ROUND(I319*H319,2)</f>
        <v>0</v>
      </c>
      <c r="BL319" s="20" t="s">
        <v>184</v>
      </c>
      <c r="BM319" s="219" t="s">
        <v>445</v>
      </c>
    </row>
    <row r="320" s="2" customFormat="1">
      <c r="A320" s="41"/>
      <c r="B320" s="42"/>
      <c r="C320" s="43"/>
      <c r="D320" s="221" t="s">
        <v>186</v>
      </c>
      <c r="E320" s="43"/>
      <c r="F320" s="222" t="s">
        <v>446</v>
      </c>
      <c r="G320" s="43"/>
      <c r="H320" s="43"/>
      <c r="I320" s="223"/>
      <c r="J320" s="43"/>
      <c r="K320" s="43"/>
      <c r="L320" s="47"/>
      <c r="M320" s="224"/>
      <c r="N320" s="225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186</v>
      </c>
      <c r="AU320" s="20" t="s">
        <v>88</v>
      </c>
    </row>
    <row r="321" s="13" customFormat="1">
      <c r="A321" s="13"/>
      <c r="B321" s="226"/>
      <c r="C321" s="227"/>
      <c r="D321" s="228" t="s">
        <v>192</v>
      </c>
      <c r="E321" s="229" t="s">
        <v>19</v>
      </c>
      <c r="F321" s="230" t="s">
        <v>243</v>
      </c>
      <c r="G321" s="227"/>
      <c r="H321" s="229" t="s">
        <v>19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192</v>
      </c>
      <c r="AU321" s="236" t="s">
        <v>88</v>
      </c>
      <c r="AV321" s="13" t="s">
        <v>86</v>
      </c>
      <c r="AW321" s="13" t="s">
        <v>37</v>
      </c>
      <c r="AX321" s="13" t="s">
        <v>78</v>
      </c>
      <c r="AY321" s="236" t="s">
        <v>178</v>
      </c>
    </row>
    <row r="322" s="13" customFormat="1">
      <c r="A322" s="13"/>
      <c r="B322" s="226"/>
      <c r="C322" s="227"/>
      <c r="D322" s="228" t="s">
        <v>192</v>
      </c>
      <c r="E322" s="229" t="s">
        <v>19</v>
      </c>
      <c r="F322" s="230" t="s">
        <v>246</v>
      </c>
      <c r="G322" s="227"/>
      <c r="H322" s="229" t="s">
        <v>19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192</v>
      </c>
      <c r="AU322" s="236" t="s">
        <v>88</v>
      </c>
      <c r="AV322" s="13" t="s">
        <v>86</v>
      </c>
      <c r="AW322" s="13" t="s">
        <v>37</v>
      </c>
      <c r="AX322" s="13" t="s">
        <v>78</v>
      </c>
      <c r="AY322" s="236" t="s">
        <v>178</v>
      </c>
    </row>
    <row r="323" s="14" customFormat="1">
      <c r="A323" s="14"/>
      <c r="B323" s="237"/>
      <c r="C323" s="238"/>
      <c r="D323" s="228" t="s">
        <v>192</v>
      </c>
      <c r="E323" s="239" t="s">
        <v>19</v>
      </c>
      <c r="F323" s="240" t="s">
        <v>436</v>
      </c>
      <c r="G323" s="238"/>
      <c r="H323" s="241">
        <v>3.8999999999999999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192</v>
      </c>
      <c r="AU323" s="247" t="s">
        <v>88</v>
      </c>
      <c r="AV323" s="14" t="s">
        <v>88</v>
      </c>
      <c r="AW323" s="14" t="s">
        <v>37</v>
      </c>
      <c r="AX323" s="14" t="s">
        <v>78</v>
      </c>
      <c r="AY323" s="247" t="s">
        <v>178</v>
      </c>
    </row>
    <row r="324" s="15" customFormat="1">
      <c r="A324" s="15"/>
      <c r="B324" s="248"/>
      <c r="C324" s="249"/>
      <c r="D324" s="228" t="s">
        <v>192</v>
      </c>
      <c r="E324" s="250" t="s">
        <v>19</v>
      </c>
      <c r="F324" s="251" t="s">
        <v>195</v>
      </c>
      <c r="G324" s="249"/>
      <c r="H324" s="252">
        <v>3.8999999999999999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8" t="s">
        <v>192</v>
      </c>
      <c r="AU324" s="258" t="s">
        <v>88</v>
      </c>
      <c r="AV324" s="15" t="s">
        <v>184</v>
      </c>
      <c r="AW324" s="15" t="s">
        <v>37</v>
      </c>
      <c r="AX324" s="15" t="s">
        <v>86</v>
      </c>
      <c r="AY324" s="258" t="s">
        <v>178</v>
      </c>
    </row>
    <row r="325" s="2" customFormat="1" ht="24.15" customHeight="1">
      <c r="A325" s="41"/>
      <c r="B325" s="42"/>
      <c r="C325" s="259" t="s">
        <v>447</v>
      </c>
      <c r="D325" s="259" t="s">
        <v>303</v>
      </c>
      <c r="E325" s="260" t="s">
        <v>448</v>
      </c>
      <c r="F325" s="261" t="s">
        <v>449</v>
      </c>
      <c r="G325" s="262" t="s">
        <v>107</v>
      </c>
      <c r="H325" s="263">
        <v>4.0949999999999998</v>
      </c>
      <c r="I325" s="264"/>
      <c r="J325" s="265">
        <f>ROUND(I325*H325,2)</f>
        <v>0</v>
      </c>
      <c r="K325" s="261" t="s">
        <v>183</v>
      </c>
      <c r="L325" s="266"/>
      <c r="M325" s="267" t="s">
        <v>19</v>
      </c>
      <c r="N325" s="268" t="s">
        <v>49</v>
      </c>
      <c r="O325" s="87"/>
      <c r="P325" s="217">
        <f>O325*H325</f>
        <v>0</v>
      </c>
      <c r="Q325" s="217">
        <v>0.022749999999999999</v>
      </c>
      <c r="R325" s="217">
        <f>Q325*H325</f>
        <v>0.093161249999999987</v>
      </c>
      <c r="S325" s="217">
        <v>0</v>
      </c>
      <c r="T325" s="218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9" t="s">
        <v>228</v>
      </c>
      <c r="AT325" s="219" t="s">
        <v>303</v>
      </c>
      <c r="AU325" s="219" t="s">
        <v>88</v>
      </c>
      <c r="AY325" s="20" t="s">
        <v>178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20" t="s">
        <v>86</v>
      </c>
      <c r="BK325" s="220">
        <f>ROUND(I325*H325,2)</f>
        <v>0</v>
      </c>
      <c r="BL325" s="20" t="s">
        <v>184</v>
      </c>
      <c r="BM325" s="219" t="s">
        <v>450</v>
      </c>
    </row>
    <row r="326" s="14" customFormat="1">
      <c r="A326" s="14"/>
      <c r="B326" s="237"/>
      <c r="C326" s="238"/>
      <c r="D326" s="228" t="s">
        <v>192</v>
      </c>
      <c r="E326" s="238"/>
      <c r="F326" s="240" t="s">
        <v>451</v>
      </c>
      <c r="G326" s="238"/>
      <c r="H326" s="241">
        <v>4.0949999999999998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192</v>
      </c>
      <c r="AU326" s="247" t="s">
        <v>88</v>
      </c>
      <c r="AV326" s="14" t="s">
        <v>88</v>
      </c>
      <c r="AW326" s="14" t="s">
        <v>4</v>
      </c>
      <c r="AX326" s="14" t="s">
        <v>86</v>
      </c>
      <c r="AY326" s="247" t="s">
        <v>178</v>
      </c>
    </row>
    <row r="327" s="2" customFormat="1" ht="55.5" customHeight="1">
      <c r="A327" s="41"/>
      <c r="B327" s="42"/>
      <c r="C327" s="208" t="s">
        <v>452</v>
      </c>
      <c r="D327" s="208" t="s">
        <v>180</v>
      </c>
      <c r="E327" s="209" t="s">
        <v>453</v>
      </c>
      <c r="F327" s="210" t="s">
        <v>454</v>
      </c>
      <c r="G327" s="211" t="s">
        <v>107</v>
      </c>
      <c r="H327" s="212">
        <v>3.8999999999999999</v>
      </c>
      <c r="I327" s="213"/>
      <c r="J327" s="214">
        <f>ROUND(I327*H327,2)</f>
        <v>0</v>
      </c>
      <c r="K327" s="210" t="s">
        <v>183</v>
      </c>
      <c r="L327" s="47"/>
      <c r="M327" s="215" t="s">
        <v>19</v>
      </c>
      <c r="N327" s="216" t="s">
        <v>49</v>
      </c>
      <c r="O327" s="87"/>
      <c r="P327" s="217">
        <f>O327*H327</f>
        <v>0</v>
      </c>
      <c r="Q327" s="217">
        <v>0.00010000000000000001</v>
      </c>
      <c r="R327" s="217">
        <f>Q327*H327</f>
        <v>0.00038999999999999999</v>
      </c>
      <c r="S327" s="217">
        <v>0</v>
      </c>
      <c r="T327" s="218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9" t="s">
        <v>184</v>
      </c>
      <c r="AT327" s="219" t="s">
        <v>180</v>
      </c>
      <c r="AU327" s="219" t="s">
        <v>88</v>
      </c>
      <c r="AY327" s="20" t="s">
        <v>178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20" t="s">
        <v>86</v>
      </c>
      <c r="BK327" s="220">
        <f>ROUND(I327*H327,2)</f>
        <v>0</v>
      </c>
      <c r="BL327" s="20" t="s">
        <v>184</v>
      </c>
      <c r="BM327" s="219" t="s">
        <v>455</v>
      </c>
    </row>
    <row r="328" s="2" customFormat="1">
      <c r="A328" s="41"/>
      <c r="B328" s="42"/>
      <c r="C328" s="43"/>
      <c r="D328" s="221" t="s">
        <v>186</v>
      </c>
      <c r="E328" s="43"/>
      <c r="F328" s="222" t="s">
        <v>456</v>
      </c>
      <c r="G328" s="43"/>
      <c r="H328" s="43"/>
      <c r="I328" s="223"/>
      <c r="J328" s="43"/>
      <c r="K328" s="43"/>
      <c r="L328" s="47"/>
      <c r="M328" s="224"/>
      <c r="N328" s="225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186</v>
      </c>
      <c r="AU328" s="20" t="s">
        <v>88</v>
      </c>
    </row>
    <row r="329" s="2" customFormat="1" ht="37.8" customHeight="1">
      <c r="A329" s="41"/>
      <c r="B329" s="42"/>
      <c r="C329" s="208" t="s">
        <v>457</v>
      </c>
      <c r="D329" s="208" t="s">
        <v>180</v>
      </c>
      <c r="E329" s="209" t="s">
        <v>458</v>
      </c>
      <c r="F329" s="210" t="s">
        <v>459</v>
      </c>
      <c r="G329" s="211" t="s">
        <v>107</v>
      </c>
      <c r="H329" s="212">
        <v>3.8999999999999999</v>
      </c>
      <c r="I329" s="213"/>
      <c r="J329" s="214">
        <f>ROUND(I329*H329,2)</f>
        <v>0</v>
      </c>
      <c r="K329" s="210" t="s">
        <v>183</v>
      </c>
      <c r="L329" s="47"/>
      <c r="M329" s="215" t="s">
        <v>19</v>
      </c>
      <c r="N329" s="216" t="s">
        <v>49</v>
      </c>
      <c r="O329" s="87"/>
      <c r="P329" s="217">
        <f>O329*H329</f>
        <v>0</v>
      </c>
      <c r="Q329" s="217">
        <v>0.0033800000000000002</v>
      </c>
      <c r="R329" s="217">
        <f>Q329*H329</f>
        <v>0.013182000000000001</v>
      </c>
      <c r="S329" s="217">
        <v>0</v>
      </c>
      <c r="T329" s="218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9" t="s">
        <v>184</v>
      </c>
      <c r="AT329" s="219" t="s">
        <v>180</v>
      </c>
      <c r="AU329" s="219" t="s">
        <v>88</v>
      </c>
      <c r="AY329" s="20" t="s">
        <v>178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20" t="s">
        <v>86</v>
      </c>
      <c r="BK329" s="220">
        <f>ROUND(I329*H329,2)</f>
        <v>0</v>
      </c>
      <c r="BL329" s="20" t="s">
        <v>184</v>
      </c>
      <c r="BM329" s="219" t="s">
        <v>460</v>
      </c>
    </row>
    <row r="330" s="2" customFormat="1">
      <c r="A330" s="41"/>
      <c r="B330" s="42"/>
      <c r="C330" s="43"/>
      <c r="D330" s="221" t="s">
        <v>186</v>
      </c>
      <c r="E330" s="43"/>
      <c r="F330" s="222" t="s">
        <v>461</v>
      </c>
      <c r="G330" s="43"/>
      <c r="H330" s="43"/>
      <c r="I330" s="223"/>
      <c r="J330" s="43"/>
      <c r="K330" s="43"/>
      <c r="L330" s="47"/>
      <c r="M330" s="224"/>
      <c r="N330" s="225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186</v>
      </c>
      <c r="AU330" s="20" t="s">
        <v>88</v>
      </c>
    </row>
    <row r="331" s="2" customFormat="1" ht="24.15" customHeight="1">
      <c r="A331" s="41"/>
      <c r="B331" s="42"/>
      <c r="C331" s="208" t="s">
        <v>462</v>
      </c>
      <c r="D331" s="208" t="s">
        <v>180</v>
      </c>
      <c r="E331" s="209" t="s">
        <v>463</v>
      </c>
      <c r="F331" s="210" t="s">
        <v>464</v>
      </c>
      <c r="G331" s="211" t="s">
        <v>107</v>
      </c>
      <c r="H331" s="212">
        <v>949.11000000000001</v>
      </c>
      <c r="I331" s="213"/>
      <c r="J331" s="214">
        <f>ROUND(I331*H331,2)</f>
        <v>0</v>
      </c>
      <c r="K331" s="210" t="s">
        <v>183</v>
      </c>
      <c r="L331" s="47"/>
      <c r="M331" s="215" t="s">
        <v>19</v>
      </c>
      <c r="N331" s="216" t="s">
        <v>49</v>
      </c>
      <c r="O331" s="87"/>
      <c r="P331" s="217">
        <f>O331*H331</f>
        <v>0</v>
      </c>
      <c r="Q331" s="217">
        <v>0.00025999999999999998</v>
      </c>
      <c r="R331" s="217">
        <f>Q331*H331</f>
        <v>0.24676859999999998</v>
      </c>
      <c r="S331" s="217">
        <v>0</v>
      </c>
      <c r="T331" s="218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9" t="s">
        <v>184</v>
      </c>
      <c r="AT331" s="219" t="s">
        <v>180</v>
      </c>
      <c r="AU331" s="219" t="s">
        <v>88</v>
      </c>
      <c r="AY331" s="20" t="s">
        <v>178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20" t="s">
        <v>86</v>
      </c>
      <c r="BK331" s="220">
        <f>ROUND(I331*H331,2)</f>
        <v>0</v>
      </c>
      <c r="BL331" s="20" t="s">
        <v>184</v>
      </c>
      <c r="BM331" s="219" t="s">
        <v>465</v>
      </c>
    </row>
    <row r="332" s="2" customFormat="1">
      <c r="A332" s="41"/>
      <c r="B332" s="42"/>
      <c r="C332" s="43"/>
      <c r="D332" s="221" t="s">
        <v>186</v>
      </c>
      <c r="E332" s="43"/>
      <c r="F332" s="222" t="s">
        <v>466</v>
      </c>
      <c r="G332" s="43"/>
      <c r="H332" s="43"/>
      <c r="I332" s="223"/>
      <c r="J332" s="43"/>
      <c r="K332" s="43"/>
      <c r="L332" s="47"/>
      <c r="M332" s="224"/>
      <c r="N332" s="225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186</v>
      </c>
      <c r="AU332" s="20" t="s">
        <v>88</v>
      </c>
    </row>
    <row r="333" s="14" customFormat="1">
      <c r="A333" s="14"/>
      <c r="B333" s="237"/>
      <c r="C333" s="238"/>
      <c r="D333" s="228" t="s">
        <v>192</v>
      </c>
      <c r="E333" s="239" t="s">
        <v>19</v>
      </c>
      <c r="F333" s="240" t="s">
        <v>105</v>
      </c>
      <c r="G333" s="238"/>
      <c r="H333" s="241">
        <v>138.38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192</v>
      </c>
      <c r="AU333" s="247" t="s">
        <v>88</v>
      </c>
      <c r="AV333" s="14" t="s">
        <v>88</v>
      </c>
      <c r="AW333" s="14" t="s">
        <v>37</v>
      </c>
      <c r="AX333" s="14" t="s">
        <v>78</v>
      </c>
      <c r="AY333" s="247" t="s">
        <v>178</v>
      </c>
    </row>
    <row r="334" s="14" customFormat="1">
      <c r="A334" s="14"/>
      <c r="B334" s="237"/>
      <c r="C334" s="238"/>
      <c r="D334" s="228" t="s">
        <v>192</v>
      </c>
      <c r="E334" s="239" t="s">
        <v>19</v>
      </c>
      <c r="F334" s="240" t="s">
        <v>129</v>
      </c>
      <c r="G334" s="238"/>
      <c r="H334" s="241">
        <v>810.73000000000002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192</v>
      </c>
      <c r="AU334" s="247" t="s">
        <v>88</v>
      </c>
      <c r="AV334" s="14" t="s">
        <v>88</v>
      </c>
      <c r="AW334" s="14" t="s">
        <v>37</v>
      </c>
      <c r="AX334" s="14" t="s">
        <v>78</v>
      </c>
      <c r="AY334" s="247" t="s">
        <v>178</v>
      </c>
    </row>
    <row r="335" s="15" customFormat="1">
      <c r="A335" s="15"/>
      <c r="B335" s="248"/>
      <c r="C335" s="249"/>
      <c r="D335" s="228" t="s">
        <v>192</v>
      </c>
      <c r="E335" s="250" t="s">
        <v>19</v>
      </c>
      <c r="F335" s="251" t="s">
        <v>195</v>
      </c>
      <c r="G335" s="249"/>
      <c r="H335" s="252">
        <v>949.11000000000001</v>
      </c>
      <c r="I335" s="253"/>
      <c r="J335" s="249"/>
      <c r="K335" s="249"/>
      <c r="L335" s="254"/>
      <c r="M335" s="255"/>
      <c r="N335" s="256"/>
      <c r="O335" s="256"/>
      <c r="P335" s="256"/>
      <c r="Q335" s="256"/>
      <c r="R335" s="256"/>
      <c r="S335" s="256"/>
      <c r="T335" s="25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8" t="s">
        <v>192</v>
      </c>
      <c r="AU335" s="258" t="s">
        <v>88</v>
      </c>
      <c r="AV335" s="15" t="s">
        <v>184</v>
      </c>
      <c r="AW335" s="15" t="s">
        <v>37</v>
      </c>
      <c r="AX335" s="15" t="s">
        <v>86</v>
      </c>
      <c r="AY335" s="258" t="s">
        <v>178</v>
      </c>
    </row>
    <row r="336" s="2" customFormat="1" ht="24.15" customHeight="1">
      <c r="A336" s="41"/>
      <c r="B336" s="42"/>
      <c r="C336" s="208" t="s">
        <v>467</v>
      </c>
      <c r="D336" s="208" t="s">
        <v>180</v>
      </c>
      <c r="E336" s="209" t="s">
        <v>468</v>
      </c>
      <c r="F336" s="210" t="s">
        <v>469</v>
      </c>
      <c r="G336" s="211" t="s">
        <v>107</v>
      </c>
      <c r="H336" s="212">
        <v>138.38</v>
      </c>
      <c r="I336" s="213"/>
      <c r="J336" s="214">
        <f>ROUND(I336*H336,2)</f>
        <v>0</v>
      </c>
      <c r="K336" s="210" t="s">
        <v>183</v>
      </c>
      <c r="L336" s="47"/>
      <c r="M336" s="215" t="s">
        <v>19</v>
      </c>
      <c r="N336" s="216" t="s">
        <v>49</v>
      </c>
      <c r="O336" s="87"/>
      <c r="P336" s="217">
        <f>O336*H336</f>
        <v>0</v>
      </c>
      <c r="Q336" s="217">
        <v>0.027300000000000001</v>
      </c>
      <c r="R336" s="217">
        <f>Q336*H336</f>
        <v>3.777774</v>
      </c>
      <c r="S336" s="217">
        <v>0</v>
      </c>
      <c r="T336" s="218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9" t="s">
        <v>184</v>
      </c>
      <c r="AT336" s="219" t="s">
        <v>180</v>
      </c>
      <c r="AU336" s="219" t="s">
        <v>88</v>
      </c>
      <c r="AY336" s="20" t="s">
        <v>178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20" t="s">
        <v>86</v>
      </c>
      <c r="BK336" s="220">
        <f>ROUND(I336*H336,2)</f>
        <v>0</v>
      </c>
      <c r="BL336" s="20" t="s">
        <v>184</v>
      </c>
      <c r="BM336" s="219" t="s">
        <v>470</v>
      </c>
    </row>
    <row r="337" s="2" customFormat="1">
      <c r="A337" s="41"/>
      <c r="B337" s="42"/>
      <c r="C337" s="43"/>
      <c r="D337" s="221" t="s">
        <v>186</v>
      </c>
      <c r="E337" s="43"/>
      <c r="F337" s="222" t="s">
        <v>471</v>
      </c>
      <c r="G337" s="43"/>
      <c r="H337" s="43"/>
      <c r="I337" s="223"/>
      <c r="J337" s="43"/>
      <c r="K337" s="43"/>
      <c r="L337" s="47"/>
      <c r="M337" s="224"/>
      <c r="N337" s="225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186</v>
      </c>
      <c r="AU337" s="20" t="s">
        <v>88</v>
      </c>
    </row>
    <row r="338" s="13" customFormat="1">
      <c r="A338" s="13"/>
      <c r="B338" s="226"/>
      <c r="C338" s="227"/>
      <c r="D338" s="228" t="s">
        <v>192</v>
      </c>
      <c r="E338" s="229" t="s">
        <v>19</v>
      </c>
      <c r="F338" s="230" t="s">
        <v>243</v>
      </c>
      <c r="G338" s="227"/>
      <c r="H338" s="229" t="s">
        <v>19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192</v>
      </c>
      <c r="AU338" s="236" t="s">
        <v>88</v>
      </c>
      <c r="AV338" s="13" t="s">
        <v>86</v>
      </c>
      <c r="AW338" s="13" t="s">
        <v>37</v>
      </c>
      <c r="AX338" s="13" t="s">
        <v>78</v>
      </c>
      <c r="AY338" s="236" t="s">
        <v>178</v>
      </c>
    </row>
    <row r="339" s="13" customFormat="1">
      <c r="A339" s="13"/>
      <c r="B339" s="226"/>
      <c r="C339" s="227"/>
      <c r="D339" s="228" t="s">
        <v>192</v>
      </c>
      <c r="E339" s="229" t="s">
        <v>19</v>
      </c>
      <c r="F339" s="230" t="s">
        <v>472</v>
      </c>
      <c r="G339" s="227"/>
      <c r="H339" s="229" t="s">
        <v>19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192</v>
      </c>
      <c r="AU339" s="236" t="s">
        <v>88</v>
      </c>
      <c r="AV339" s="13" t="s">
        <v>86</v>
      </c>
      <c r="AW339" s="13" t="s">
        <v>37</v>
      </c>
      <c r="AX339" s="13" t="s">
        <v>78</v>
      </c>
      <c r="AY339" s="236" t="s">
        <v>178</v>
      </c>
    </row>
    <row r="340" s="13" customFormat="1">
      <c r="A340" s="13"/>
      <c r="B340" s="226"/>
      <c r="C340" s="227"/>
      <c r="D340" s="228" t="s">
        <v>192</v>
      </c>
      <c r="E340" s="229" t="s">
        <v>19</v>
      </c>
      <c r="F340" s="230" t="s">
        <v>473</v>
      </c>
      <c r="G340" s="227"/>
      <c r="H340" s="229" t="s">
        <v>19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192</v>
      </c>
      <c r="AU340" s="236" t="s">
        <v>88</v>
      </c>
      <c r="AV340" s="13" t="s">
        <v>86</v>
      </c>
      <c r="AW340" s="13" t="s">
        <v>37</v>
      </c>
      <c r="AX340" s="13" t="s">
        <v>78</v>
      </c>
      <c r="AY340" s="236" t="s">
        <v>178</v>
      </c>
    </row>
    <row r="341" s="14" customFormat="1">
      <c r="A341" s="14"/>
      <c r="B341" s="237"/>
      <c r="C341" s="238"/>
      <c r="D341" s="228" t="s">
        <v>192</v>
      </c>
      <c r="E341" s="239" t="s">
        <v>19</v>
      </c>
      <c r="F341" s="240" t="s">
        <v>474</v>
      </c>
      <c r="G341" s="238"/>
      <c r="H341" s="241">
        <v>138.38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192</v>
      </c>
      <c r="AU341" s="247" t="s">
        <v>88</v>
      </c>
      <c r="AV341" s="14" t="s">
        <v>88</v>
      </c>
      <c r="AW341" s="14" t="s">
        <v>37</v>
      </c>
      <c r="AX341" s="14" t="s">
        <v>78</v>
      </c>
      <c r="AY341" s="247" t="s">
        <v>178</v>
      </c>
    </row>
    <row r="342" s="15" customFormat="1">
      <c r="A342" s="15"/>
      <c r="B342" s="248"/>
      <c r="C342" s="249"/>
      <c r="D342" s="228" t="s">
        <v>192</v>
      </c>
      <c r="E342" s="250" t="s">
        <v>105</v>
      </c>
      <c r="F342" s="251" t="s">
        <v>195</v>
      </c>
      <c r="G342" s="249"/>
      <c r="H342" s="252">
        <v>138.38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8" t="s">
        <v>192</v>
      </c>
      <c r="AU342" s="258" t="s">
        <v>88</v>
      </c>
      <c r="AV342" s="15" t="s">
        <v>184</v>
      </c>
      <c r="AW342" s="15" t="s">
        <v>37</v>
      </c>
      <c r="AX342" s="15" t="s">
        <v>86</v>
      </c>
      <c r="AY342" s="258" t="s">
        <v>178</v>
      </c>
    </row>
    <row r="343" s="2" customFormat="1" ht="33" customHeight="1">
      <c r="A343" s="41"/>
      <c r="B343" s="42"/>
      <c r="C343" s="208" t="s">
        <v>475</v>
      </c>
      <c r="D343" s="208" t="s">
        <v>180</v>
      </c>
      <c r="E343" s="209" t="s">
        <v>476</v>
      </c>
      <c r="F343" s="210" t="s">
        <v>477</v>
      </c>
      <c r="G343" s="211" t="s">
        <v>107</v>
      </c>
      <c r="H343" s="212">
        <v>88.060000000000002</v>
      </c>
      <c r="I343" s="213"/>
      <c r="J343" s="214">
        <f>ROUND(I343*H343,2)</f>
        <v>0</v>
      </c>
      <c r="K343" s="210" t="s">
        <v>183</v>
      </c>
      <c r="L343" s="47"/>
      <c r="M343" s="215" t="s">
        <v>19</v>
      </c>
      <c r="N343" s="216" t="s">
        <v>49</v>
      </c>
      <c r="O343" s="87"/>
      <c r="P343" s="217">
        <f>O343*H343</f>
        <v>0</v>
      </c>
      <c r="Q343" s="217">
        <v>0.0043800000000000002</v>
      </c>
      <c r="R343" s="217">
        <f>Q343*H343</f>
        <v>0.38570280000000001</v>
      </c>
      <c r="S343" s="217">
        <v>0</v>
      </c>
      <c r="T343" s="218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9" t="s">
        <v>184</v>
      </c>
      <c r="AT343" s="219" t="s">
        <v>180</v>
      </c>
      <c r="AU343" s="219" t="s">
        <v>88</v>
      </c>
      <c r="AY343" s="20" t="s">
        <v>178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0" t="s">
        <v>86</v>
      </c>
      <c r="BK343" s="220">
        <f>ROUND(I343*H343,2)</f>
        <v>0</v>
      </c>
      <c r="BL343" s="20" t="s">
        <v>184</v>
      </c>
      <c r="BM343" s="219" t="s">
        <v>478</v>
      </c>
    </row>
    <row r="344" s="2" customFormat="1">
      <c r="A344" s="41"/>
      <c r="B344" s="42"/>
      <c r="C344" s="43"/>
      <c r="D344" s="221" t="s">
        <v>186</v>
      </c>
      <c r="E344" s="43"/>
      <c r="F344" s="222" t="s">
        <v>479</v>
      </c>
      <c r="G344" s="43"/>
      <c r="H344" s="43"/>
      <c r="I344" s="223"/>
      <c r="J344" s="43"/>
      <c r="K344" s="43"/>
      <c r="L344" s="47"/>
      <c r="M344" s="224"/>
      <c r="N344" s="225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186</v>
      </c>
      <c r="AU344" s="20" t="s">
        <v>88</v>
      </c>
    </row>
    <row r="345" s="13" customFormat="1">
      <c r="A345" s="13"/>
      <c r="B345" s="226"/>
      <c r="C345" s="227"/>
      <c r="D345" s="228" t="s">
        <v>192</v>
      </c>
      <c r="E345" s="229" t="s">
        <v>19</v>
      </c>
      <c r="F345" s="230" t="s">
        <v>243</v>
      </c>
      <c r="G345" s="227"/>
      <c r="H345" s="229" t="s">
        <v>19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192</v>
      </c>
      <c r="AU345" s="236" t="s">
        <v>88</v>
      </c>
      <c r="AV345" s="13" t="s">
        <v>86</v>
      </c>
      <c r="AW345" s="13" t="s">
        <v>37</v>
      </c>
      <c r="AX345" s="13" t="s">
        <v>78</v>
      </c>
      <c r="AY345" s="236" t="s">
        <v>178</v>
      </c>
    </row>
    <row r="346" s="13" customFormat="1">
      <c r="A346" s="13"/>
      <c r="B346" s="226"/>
      <c r="C346" s="227"/>
      <c r="D346" s="228" t="s">
        <v>192</v>
      </c>
      <c r="E346" s="229" t="s">
        <v>19</v>
      </c>
      <c r="F346" s="230" t="s">
        <v>472</v>
      </c>
      <c r="G346" s="227"/>
      <c r="H346" s="229" t="s">
        <v>19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192</v>
      </c>
      <c r="AU346" s="236" t="s">
        <v>88</v>
      </c>
      <c r="AV346" s="13" t="s">
        <v>86</v>
      </c>
      <c r="AW346" s="13" t="s">
        <v>37</v>
      </c>
      <c r="AX346" s="13" t="s">
        <v>78</v>
      </c>
      <c r="AY346" s="236" t="s">
        <v>178</v>
      </c>
    </row>
    <row r="347" s="13" customFormat="1">
      <c r="A347" s="13"/>
      <c r="B347" s="226"/>
      <c r="C347" s="227"/>
      <c r="D347" s="228" t="s">
        <v>192</v>
      </c>
      <c r="E347" s="229" t="s">
        <v>19</v>
      </c>
      <c r="F347" s="230" t="s">
        <v>473</v>
      </c>
      <c r="G347" s="227"/>
      <c r="H347" s="229" t="s">
        <v>19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192</v>
      </c>
      <c r="AU347" s="236" t="s">
        <v>88</v>
      </c>
      <c r="AV347" s="13" t="s">
        <v>86</v>
      </c>
      <c r="AW347" s="13" t="s">
        <v>37</v>
      </c>
      <c r="AX347" s="13" t="s">
        <v>78</v>
      </c>
      <c r="AY347" s="236" t="s">
        <v>178</v>
      </c>
    </row>
    <row r="348" s="14" customFormat="1">
      <c r="A348" s="14"/>
      <c r="B348" s="237"/>
      <c r="C348" s="238"/>
      <c r="D348" s="228" t="s">
        <v>192</v>
      </c>
      <c r="E348" s="239" t="s">
        <v>19</v>
      </c>
      <c r="F348" s="240" t="s">
        <v>480</v>
      </c>
      <c r="G348" s="238"/>
      <c r="H348" s="241">
        <v>88.060000000000002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7" t="s">
        <v>192</v>
      </c>
      <c r="AU348" s="247" t="s">
        <v>88</v>
      </c>
      <c r="AV348" s="14" t="s">
        <v>88</v>
      </c>
      <c r="AW348" s="14" t="s">
        <v>37</v>
      </c>
      <c r="AX348" s="14" t="s">
        <v>78</v>
      </c>
      <c r="AY348" s="247" t="s">
        <v>178</v>
      </c>
    </row>
    <row r="349" s="15" customFormat="1">
      <c r="A349" s="15"/>
      <c r="B349" s="248"/>
      <c r="C349" s="249"/>
      <c r="D349" s="228" t="s">
        <v>192</v>
      </c>
      <c r="E349" s="250" t="s">
        <v>19</v>
      </c>
      <c r="F349" s="251" t="s">
        <v>195</v>
      </c>
      <c r="G349" s="249"/>
      <c r="H349" s="252">
        <v>88.060000000000002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8" t="s">
        <v>192</v>
      </c>
      <c r="AU349" s="258" t="s">
        <v>88</v>
      </c>
      <c r="AV349" s="15" t="s">
        <v>184</v>
      </c>
      <c r="AW349" s="15" t="s">
        <v>37</v>
      </c>
      <c r="AX349" s="15" t="s">
        <v>86</v>
      </c>
      <c r="AY349" s="258" t="s">
        <v>178</v>
      </c>
    </row>
    <row r="350" s="2" customFormat="1" ht="24.15" customHeight="1">
      <c r="A350" s="41"/>
      <c r="B350" s="42"/>
      <c r="C350" s="208" t="s">
        <v>481</v>
      </c>
      <c r="D350" s="208" t="s">
        <v>180</v>
      </c>
      <c r="E350" s="209" t="s">
        <v>482</v>
      </c>
      <c r="F350" s="210" t="s">
        <v>483</v>
      </c>
      <c r="G350" s="211" t="s">
        <v>107</v>
      </c>
      <c r="H350" s="212">
        <v>956.46199999999999</v>
      </c>
      <c r="I350" s="213"/>
      <c r="J350" s="214">
        <f>ROUND(I350*H350,2)</f>
        <v>0</v>
      </c>
      <c r="K350" s="210" t="s">
        <v>183</v>
      </c>
      <c r="L350" s="47"/>
      <c r="M350" s="215" t="s">
        <v>19</v>
      </c>
      <c r="N350" s="216" t="s">
        <v>49</v>
      </c>
      <c r="O350" s="87"/>
      <c r="P350" s="217">
        <f>O350*H350</f>
        <v>0</v>
      </c>
      <c r="Q350" s="217">
        <v>0.00020000000000000001</v>
      </c>
      <c r="R350" s="217">
        <f>Q350*H350</f>
        <v>0.1912924</v>
      </c>
      <c r="S350" s="217">
        <v>0</v>
      </c>
      <c r="T350" s="218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9" t="s">
        <v>184</v>
      </c>
      <c r="AT350" s="219" t="s">
        <v>180</v>
      </c>
      <c r="AU350" s="219" t="s">
        <v>88</v>
      </c>
      <c r="AY350" s="20" t="s">
        <v>178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20" t="s">
        <v>86</v>
      </c>
      <c r="BK350" s="220">
        <f>ROUND(I350*H350,2)</f>
        <v>0</v>
      </c>
      <c r="BL350" s="20" t="s">
        <v>184</v>
      </c>
      <c r="BM350" s="219" t="s">
        <v>484</v>
      </c>
    </row>
    <row r="351" s="2" customFormat="1">
      <c r="A351" s="41"/>
      <c r="B351" s="42"/>
      <c r="C351" s="43"/>
      <c r="D351" s="221" t="s">
        <v>186</v>
      </c>
      <c r="E351" s="43"/>
      <c r="F351" s="222" t="s">
        <v>485</v>
      </c>
      <c r="G351" s="43"/>
      <c r="H351" s="43"/>
      <c r="I351" s="223"/>
      <c r="J351" s="43"/>
      <c r="K351" s="43"/>
      <c r="L351" s="47"/>
      <c r="M351" s="224"/>
      <c r="N351" s="225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186</v>
      </c>
      <c r="AU351" s="20" t="s">
        <v>88</v>
      </c>
    </row>
    <row r="352" s="14" customFormat="1">
      <c r="A352" s="14"/>
      <c r="B352" s="237"/>
      <c r="C352" s="238"/>
      <c r="D352" s="228" t="s">
        <v>192</v>
      </c>
      <c r="E352" s="239" t="s">
        <v>19</v>
      </c>
      <c r="F352" s="240" t="s">
        <v>129</v>
      </c>
      <c r="G352" s="238"/>
      <c r="H352" s="241">
        <v>810.73000000000002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192</v>
      </c>
      <c r="AU352" s="247" t="s">
        <v>88</v>
      </c>
      <c r="AV352" s="14" t="s">
        <v>88</v>
      </c>
      <c r="AW352" s="14" t="s">
        <v>37</v>
      </c>
      <c r="AX352" s="14" t="s">
        <v>78</v>
      </c>
      <c r="AY352" s="247" t="s">
        <v>178</v>
      </c>
    </row>
    <row r="353" s="14" customFormat="1">
      <c r="A353" s="14"/>
      <c r="B353" s="237"/>
      <c r="C353" s="238"/>
      <c r="D353" s="228" t="s">
        <v>192</v>
      </c>
      <c r="E353" s="239" t="s">
        <v>19</v>
      </c>
      <c r="F353" s="240" t="s">
        <v>486</v>
      </c>
      <c r="G353" s="238"/>
      <c r="H353" s="241">
        <v>145.732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192</v>
      </c>
      <c r="AU353" s="247" t="s">
        <v>88</v>
      </c>
      <c r="AV353" s="14" t="s">
        <v>88</v>
      </c>
      <c r="AW353" s="14" t="s">
        <v>37</v>
      </c>
      <c r="AX353" s="14" t="s">
        <v>78</v>
      </c>
      <c r="AY353" s="247" t="s">
        <v>178</v>
      </c>
    </row>
    <row r="354" s="15" customFormat="1">
      <c r="A354" s="15"/>
      <c r="B354" s="248"/>
      <c r="C354" s="249"/>
      <c r="D354" s="228" t="s">
        <v>192</v>
      </c>
      <c r="E354" s="250" t="s">
        <v>19</v>
      </c>
      <c r="F354" s="251" t="s">
        <v>195</v>
      </c>
      <c r="G354" s="249"/>
      <c r="H354" s="252">
        <v>956.46199999999999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8" t="s">
        <v>192</v>
      </c>
      <c r="AU354" s="258" t="s">
        <v>88</v>
      </c>
      <c r="AV354" s="15" t="s">
        <v>184</v>
      </c>
      <c r="AW354" s="15" t="s">
        <v>37</v>
      </c>
      <c r="AX354" s="15" t="s">
        <v>86</v>
      </c>
      <c r="AY354" s="258" t="s">
        <v>178</v>
      </c>
    </row>
    <row r="355" s="2" customFormat="1" ht="24.15" customHeight="1">
      <c r="A355" s="41"/>
      <c r="B355" s="42"/>
      <c r="C355" s="208" t="s">
        <v>487</v>
      </c>
      <c r="D355" s="208" t="s">
        <v>180</v>
      </c>
      <c r="E355" s="209" t="s">
        <v>488</v>
      </c>
      <c r="F355" s="210" t="s">
        <v>489</v>
      </c>
      <c r="G355" s="211" t="s">
        <v>107</v>
      </c>
      <c r="H355" s="212">
        <v>88.060000000000002</v>
      </c>
      <c r="I355" s="213"/>
      <c r="J355" s="214">
        <f>ROUND(I355*H355,2)</f>
        <v>0</v>
      </c>
      <c r="K355" s="210" t="s">
        <v>183</v>
      </c>
      <c r="L355" s="47"/>
      <c r="M355" s="215" t="s">
        <v>19</v>
      </c>
      <c r="N355" s="216" t="s">
        <v>49</v>
      </c>
      <c r="O355" s="87"/>
      <c r="P355" s="217">
        <f>O355*H355</f>
        <v>0</v>
      </c>
      <c r="Q355" s="217">
        <v>0.00018000000000000001</v>
      </c>
      <c r="R355" s="217">
        <f>Q355*H355</f>
        <v>0.015850800000000002</v>
      </c>
      <c r="S355" s="217">
        <v>0</v>
      </c>
      <c r="T355" s="218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9" t="s">
        <v>184</v>
      </c>
      <c r="AT355" s="219" t="s">
        <v>180</v>
      </c>
      <c r="AU355" s="219" t="s">
        <v>88</v>
      </c>
      <c r="AY355" s="20" t="s">
        <v>178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20" t="s">
        <v>86</v>
      </c>
      <c r="BK355" s="220">
        <f>ROUND(I355*H355,2)</f>
        <v>0</v>
      </c>
      <c r="BL355" s="20" t="s">
        <v>184</v>
      </c>
      <c r="BM355" s="219" t="s">
        <v>490</v>
      </c>
    </row>
    <row r="356" s="2" customFormat="1">
      <c r="A356" s="41"/>
      <c r="B356" s="42"/>
      <c r="C356" s="43"/>
      <c r="D356" s="221" t="s">
        <v>186</v>
      </c>
      <c r="E356" s="43"/>
      <c r="F356" s="222" t="s">
        <v>491</v>
      </c>
      <c r="G356" s="43"/>
      <c r="H356" s="43"/>
      <c r="I356" s="223"/>
      <c r="J356" s="43"/>
      <c r="K356" s="43"/>
      <c r="L356" s="47"/>
      <c r="M356" s="224"/>
      <c r="N356" s="225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186</v>
      </c>
      <c r="AU356" s="20" t="s">
        <v>88</v>
      </c>
    </row>
    <row r="357" s="13" customFormat="1">
      <c r="A357" s="13"/>
      <c r="B357" s="226"/>
      <c r="C357" s="227"/>
      <c r="D357" s="228" t="s">
        <v>192</v>
      </c>
      <c r="E357" s="229" t="s">
        <v>19</v>
      </c>
      <c r="F357" s="230" t="s">
        <v>243</v>
      </c>
      <c r="G357" s="227"/>
      <c r="H357" s="229" t="s">
        <v>19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192</v>
      </c>
      <c r="AU357" s="236" t="s">
        <v>88</v>
      </c>
      <c r="AV357" s="13" t="s">
        <v>86</v>
      </c>
      <c r="AW357" s="13" t="s">
        <v>37</v>
      </c>
      <c r="AX357" s="13" t="s">
        <v>78</v>
      </c>
      <c r="AY357" s="236" t="s">
        <v>178</v>
      </c>
    </row>
    <row r="358" s="13" customFormat="1">
      <c r="A358" s="13"/>
      <c r="B358" s="226"/>
      <c r="C358" s="227"/>
      <c r="D358" s="228" t="s">
        <v>192</v>
      </c>
      <c r="E358" s="229" t="s">
        <v>19</v>
      </c>
      <c r="F358" s="230" t="s">
        <v>472</v>
      </c>
      <c r="G358" s="227"/>
      <c r="H358" s="229" t="s">
        <v>19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192</v>
      </c>
      <c r="AU358" s="236" t="s">
        <v>88</v>
      </c>
      <c r="AV358" s="13" t="s">
        <v>86</v>
      </c>
      <c r="AW358" s="13" t="s">
        <v>37</v>
      </c>
      <c r="AX358" s="13" t="s">
        <v>78</v>
      </c>
      <c r="AY358" s="236" t="s">
        <v>178</v>
      </c>
    </row>
    <row r="359" s="13" customFormat="1">
      <c r="A359" s="13"/>
      <c r="B359" s="226"/>
      <c r="C359" s="227"/>
      <c r="D359" s="228" t="s">
        <v>192</v>
      </c>
      <c r="E359" s="229" t="s">
        <v>19</v>
      </c>
      <c r="F359" s="230" t="s">
        <v>473</v>
      </c>
      <c r="G359" s="227"/>
      <c r="H359" s="229" t="s">
        <v>19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192</v>
      </c>
      <c r="AU359" s="236" t="s">
        <v>88</v>
      </c>
      <c r="AV359" s="13" t="s">
        <v>86</v>
      </c>
      <c r="AW359" s="13" t="s">
        <v>37</v>
      </c>
      <c r="AX359" s="13" t="s">
        <v>78</v>
      </c>
      <c r="AY359" s="236" t="s">
        <v>178</v>
      </c>
    </row>
    <row r="360" s="14" customFormat="1">
      <c r="A360" s="14"/>
      <c r="B360" s="237"/>
      <c r="C360" s="238"/>
      <c r="D360" s="228" t="s">
        <v>192</v>
      </c>
      <c r="E360" s="239" t="s">
        <v>19</v>
      </c>
      <c r="F360" s="240" t="s">
        <v>480</v>
      </c>
      <c r="G360" s="238"/>
      <c r="H360" s="241">
        <v>88.060000000000002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7" t="s">
        <v>192</v>
      </c>
      <c r="AU360" s="247" t="s">
        <v>88</v>
      </c>
      <c r="AV360" s="14" t="s">
        <v>88</v>
      </c>
      <c r="AW360" s="14" t="s">
        <v>37</v>
      </c>
      <c r="AX360" s="14" t="s">
        <v>78</v>
      </c>
      <c r="AY360" s="247" t="s">
        <v>178</v>
      </c>
    </row>
    <row r="361" s="15" customFormat="1">
      <c r="A361" s="15"/>
      <c r="B361" s="248"/>
      <c r="C361" s="249"/>
      <c r="D361" s="228" t="s">
        <v>192</v>
      </c>
      <c r="E361" s="250" t="s">
        <v>19</v>
      </c>
      <c r="F361" s="251" t="s">
        <v>195</v>
      </c>
      <c r="G361" s="249"/>
      <c r="H361" s="252">
        <v>88.060000000000002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8" t="s">
        <v>192</v>
      </c>
      <c r="AU361" s="258" t="s">
        <v>88</v>
      </c>
      <c r="AV361" s="15" t="s">
        <v>184</v>
      </c>
      <c r="AW361" s="15" t="s">
        <v>37</v>
      </c>
      <c r="AX361" s="15" t="s">
        <v>86</v>
      </c>
      <c r="AY361" s="258" t="s">
        <v>178</v>
      </c>
    </row>
    <row r="362" s="2" customFormat="1" ht="66.75" customHeight="1">
      <c r="A362" s="41"/>
      <c r="B362" s="42"/>
      <c r="C362" s="208" t="s">
        <v>492</v>
      </c>
      <c r="D362" s="208" t="s">
        <v>180</v>
      </c>
      <c r="E362" s="209" t="s">
        <v>493</v>
      </c>
      <c r="F362" s="210" t="s">
        <v>494</v>
      </c>
      <c r="G362" s="211" t="s">
        <v>107</v>
      </c>
      <c r="H362" s="212">
        <v>810.73000000000002</v>
      </c>
      <c r="I362" s="213"/>
      <c r="J362" s="214">
        <f>ROUND(I362*H362,2)</f>
        <v>0</v>
      </c>
      <c r="K362" s="210" t="s">
        <v>183</v>
      </c>
      <c r="L362" s="47"/>
      <c r="M362" s="215" t="s">
        <v>19</v>
      </c>
      <c r="N362" s="216" t="s">
        <v>49</v>
      </c>
      <c r="O362" s="87"/>
      <c r="P362" s="217">
        <f>O362*H362</f>
        <v>0</v>
      </c>
      <c r="Q362" s="217">
        <v>0.0086800000000000002</v>
      </c>
      <c r="R362" s="217">
        <f>Q362*H362</f>
        <v>7.0371364000000005</v>
      </c>
      <c r="S362" s="217">
        <v>0</v>
      </c>
      <c r="T362" s="218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9" t="s">
        <v>184</v>
      </c>
      <c r="AT362" s="219" t="s">
        <v>180</v>
      </c>
      <c r="AU362" s="219" t="s">
        <v>88</v>
      </c>
      <c r="AY362" s="20" t="s">
        <v>178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20" t="s">
        <v>86</v>
      </c>
      <c r="BK362" s="220">
        <f>ROUND(I362*H362,2)</f>
        <v>0</v>
      </c>
      <c r="BL362" s="20" t="s">
        <v>184</v>
      </c>
      <c r="BM362" s="219" t="s">
        <v>495</v>
      </c>
    </row>
    <row r="363" s="2" customFormat="1">
      <c r="A363" s="41"/>
      <c r="B363" s="42"/>
      <c r="C363" s="43"/>
      <c r="D363" s="221" t="s">
        <v>186</v>
      </c>
      <c r="E363" s="43"/>
      <c r="F363" s="222" t="s">
        <v>496</v>
      </c>
      <c r="G363" s="43"/>
      <c r="H363" s="43"/>
      <c r="I363" s="223"/>
      <c r="J363" s="43"/>
      <c r="K363" s="43"/>
      <c r="L363" s="47"/>
      <c r="M363" s="224"/>
      <c r="N363" s="225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186</v>
      </c>
      <c r="AU363" s="20" t="s">
        <v>88</v>
      </c>
    </row>
    <row r="364" s="13" customFormat="1">
      <c r="A364" s="13"/>
      <c r="B364" s="226"/>
      <c r="C364" s="227"/>
      <c r="D364" s="228" t="s">
        <v>192</v>
      </c>
      <c r="E364" s="229" t="s">
        <v>19</v>
      </c>
      <c r="F364" s="230" t="s">
        <v>243</v>
      </c>
      <c r="G364" s="227"/>
      <c r="H364" s="229" t="s">
        <v>19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192</v>
      </c>
      <c r="AU364" s="236" t="s">
        <v>88</v>
      </c>
      <c r="AV364" s="13" t="s">
        <v>86</v>
      </c>
      <c r="AW364" s="13" t="s">
        <v>37</v>
      </c>
      <c r="AX364" s="13" t="s">
        <v>78</v>
      </c>
      <c r="AY364" s="236" t="s">
        <v>178</v>
      </c>
    </row>
    <row r="365" s="13" customFormat="1">
      <c r="A365" s="13"/>
      <c r="B365" s="226"/>
      <c r="C365" s="227"/>
      <c r="D365" s="228" t="s">
        <v>192</v>
      </c>
      <c r="E365" s="229" t="s">
        <v>19</v>
      </c>
      <c r="F365" s="230" t="s">
        <v>472</v>
      </c>
      <c r="G365" s="227"/>
      <c r="H365" s="229" t="s">
        <v>19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192</v>
      </c>
      <c r="AU365" s="236" t="s">
        <v>88</v>
      </c>
      <c r="AV365" s="13" t="s">
        <v>86</v>
      </c>
      <c r="AW365" s="13" t="s">
        <v>37</v>
      </c>
      <c r="AX365" s="13" t="s">
        <v>78</v>
      </c>
      <c r="AY365" s="236" t="s">
        <v>178</v>
      </c>
    </row>
    <row r="366" s="13" customFormat="1">
      <c r="A366" s="13"/>
      <c r="B366" s="226"/>
      <c r="C366" s="227"/>
      <c r="D366" s="228" t="s">
        <v>192</v>
      </c>
      <c r="E366" s="229" t="s">
        <v>19</v>
      </c>
      <c r="F366" s="230" t="s">
        <v>497</v>
      </c>
      <c r="G366" s="227"/>
      <c r="H366" s="229" t="s">
        <v>19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192</v>
      </c>
      <c r="AU366" s="236" t="s">
        <v>88</v>
      </c>
      <c r="AV366" s="13" t="s">
        <v>86</v>
      </c>
      <c r="AW366" s="13" t="s">
        <v>37</v>
      </c>
      <c r="AX366" s="13" t="s">
        <v>78</v>
      </c>
      <c r="AY366" s="236" t="s">
        <v>178</v>
      </c>
    </row>
    <row r="367" s="13" customFormat="1">
      <c r="A367" s="13"/>
      <c r="B367" s="226"/>
      <c r="C367" s="227"/>
      <c r="D367" s="228" t="s">
        <v>192</v>
      </c>
      <c r="E367" s="229" t="s">
        <v>19</v>
      </c>
      <c r="F367" s="230" t="s">
        <v>498</v>
      </c>
      <c r="G367" s="227"/>
      <c r="H367" s="229" t="s">
        <v>19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192</v>
      </c>
      <c r="AU367" s="236" t="s">
        <v>88</v>
      </c>
      <c r="AV367" s="13" t="s">
        <v>86</v>
      </c>
      <c r="AW367" s="13" t="s">
        <v>37</v>
      </c>
      <c r="AX367" s="13" t="s">
        <v>78</v>
      </c>
      <c r="AY367" s="236" t="s">
        <v>178</v>
      </c>
    </row>
    <row r="368" s="14" customFormat="1">
      <c r="A368" s="14"/>
      <c r="B368" s="237"/>
      <c r="C368" s="238"/>
      <c r="D368" s="228" t="s">
        <v>192</v>
      </c>
      <c r="E368" s="239" t="s">
        <v>19</v>
      </c>
      <c r="F368" s="240" t="s">
        <v>499</v>
      </c>
      <c r="G368" s="238"/>
      <c r="H368" s="241">
        <v>676.20000000000005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7" t="s">
        <v>192</v>
      </c>
      <c r="AU368" s="247" t="s">
        <v>88</v>
      </c>
      <c r="AV368" s="14" t="s">
        <v>88</v>
      </c>
      <c r="AW368" s="14" t="s">
        <v>37</v>
      </c>
      <c r="AX368" s="14" t="s">
        <v>78</v>
      </c>
      <c r="AY368" s="247" t="s">
        <v>178</v>
      </c>
    </row>
    <row r="369" s="13" customFormat="1">
      <c r="A369" s="13"/>
      <c r="B369" s="226"/>
      <c r="C369" s="227"/>
      <c r="D369" s="228" t="s">
        <v>192</v>
      </c>
      <c r="E369" s="229" t="s">
        <v>19</v>
      </c>
      <c r="F369" s="230" t="s">
        <v>500</v>
      </c>
      <c r="G369" s="227"/>
      <c r="H369" s="229" t="s">
        <v>19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192</v>
      </c>
      <c r="AU369" s="236" t="s">
        <v>88</v>
      </c>
      <c r="AV369" s="13" t="s">
        <v>86</v>
      </c>
      <c r="AW369" s="13" t="s">
        <v>37</v>
      </c>
      <c r="AX369" s="13" t="s">
        <v>78</v>
      </c>
      <c r="AY369" s="236" t="s">
        <v>178</v>
      </c>
    </row>
    <row r="370" s="14" customFormat="1">
      <c r="A370" s="14"/>
      <c r="B370" s="237"/>
      <c r="C370" s="238"/>
      <c r="D370" s="228" t="s">
        <v>192</v>
      </c>
      <c r="E370" s="239" t="s">
        <v>19</v>
      </c>
      <c r="F370" s="240" t="s">
        <v>501</v>
      </c>
      <c r="G370" s="238"/>
      <c r="H370" s="241">
        <v>434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192</v>
      </c>
      <c r="AU370" s="247" t="s">
        <v>88</v>
      </c>
      <c r="AV370" s="14" t="s">
        <v>88</v>
      </c>
      <c r="AW370" s="14" t="s">
        <v>37</v>
      </c>
      <c r="AX370" s="14" t="s">
        <v>78</v>
      </c>
      <c r="AY370" s="247" t="s">
        <v>178</v>
      </c>
    </row>
    <row r="371" s="16" customFormat="1">
      <c r="A371" s="16"/>
      <c r="B371" s="269"/>
      <c r="C371" s="270"/>
      <c r="D371" s="228" t="s">
        <v>192</v>
      </c>
      <c r="E371" s="271" t="s">
        <v>19</v>
      </c>
      <c r="F371" s="272" t="s">
        <v>502</v>
      </c>
      <c r="G371" s="270"/>
      <c r="H371" s="273">
        <v>1110.2000000000001</v>
      </c>
      <c r="I371" s="274"/>
      <c r="J371" s="270"/>
      <c r="K371" s="270"/>
      <c r="L371" s="275"/>
      <c r="M371" s="276"/>
      <c r="N371" s="277"/>
      <c r="O371" s="277"/>
      <c r="P371" s="277"/>
      <c r="Q371" s="277"/>
      <c r="R371" s="277"/>
      <c r="S371" s="277"/>
      <c r="T371" s="278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79" t="s">
        <v>192</v>
      </c>
      <c r="AU371" s="279" t="s">
        <v>88</v>
      </c>
      <c r="AV371" s="16" t="s">
        <v>196</v>
      </c>
      <c r="AW371" s="16" t="s">
        <v>37</v>
      </c>
      <c r="AX371" s="16" t="s">
        <v>78</v>
      </c>
      <c r="AY371" s="279" t="s">
        <v>178</v>
      </c>
    </row>
    <row r="372" s="14" customFormat="1">
      <c r="A372" s="14"/>
      <c r="B372" s="237"/>
      <c r="C372" s="238"/>
      <c r="D372" s="228" t="s">
        <v>192</v>
      </c>
      <c r="E372" s="239" t="s">
        <v>19</v>
      </c>
      <c r="F372" s="240" t="s">
        <v>503</v>
      </c>
      <c r="G372" s="238"/>
      <c r="H372" s="241">
        <v>-211.41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7" t="s">
        <v>192</v>
      </c>
      <c r="AU372" s="247" t="s">
        <v>88</v>
      </c>
      <c r="AV372" s="14" t="s">
        <v>88</v>
      </c>
      <c r="AW372" s="14" t="s">
        <v>37</v>
      </c>
      <c r="AX372" s="14" t="s">
        <v>78</v>
      </c>
      <c r="AY372" s="247" t="s">
        <v>178</v>
      </c>
    </row>
    <row r="373" s="16" customFormat="1">
      <c r="A373" s="16"/>
      <c r="B373" s="269"/>
      <c r="C373" s="270"/>
      <c r="D373" s="228" t="s">
        <v>192</v>
      </c>
      <c r="E373" s="271" t="s">
        <v>19</v>
      </c>
      <c r="F373" s="272" t="s">
        <v>502</v>
      </c>
      <c r="G373" s="270"/>
      <c r="H373" s="273">
        <v>-211.41</v>
      </c>
      <c r="I373" s="274"/>
      <c r="J373" s="270"/>
      <c r="K373" s="270"/>
      <c r="L373" s="275"/>
      <c r="M373" s="276"/>
      <c r="N373" s="277"/>
      <c r="O373" s="277"/>
      <c r="P373" s="277"/>
      <c r="Q373" s="277"/>
      <c r="R373" s="277"/>
      <c r="S373" s="277"/>
      <c r="T373" s="278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79" t="s">
        <v>192</v>
      </c>
      <c r="AU373" s="279" t="s">
        <v>88</v>
      </c>
      <c r="AV373" s="16" t="s">
        <v>196</v>
      </c>
      <c r="AW373" s="16" t="s">
        <v>37</v>
      </c>
      <c r="AX373" s="16" t="s">
        <v>78</v>
      </c>
      <c r="AY373" s="279" t="s">
        <v>178</v>
      </c>
    </row>
    <row r="374" s="14" customFormat="1">
      <c r="A374" s="14"/>
      <c r="B374" s="237"/>
      <c r="C374" s="238"/>
      <c r="D374" s="228" t="s">
        <v>192</v>
      </c>
      <c r="E374" s="239" t="s">
        <v>19</v>
      </c>
      <c r="F374" s="240" t="s">
        <v>504</v>
      </c>
      <c r="G374" s="238"/>
      <c r="H374" s="241">
        <v>-88.060000000000002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7" t="s">
        <v>192</v>
      </c>
      <c r="AU374" s="247" t="s">
        <v>88</v>
      </c>
      <c r="AV374" s="14" t="s">
        <v>88</v>
      </c>
      <c r="AW374" s="14" t="s">
        <v>37</v>
      </c>
      <c r="AX374" s="14" t="s">
        <v>78</v>
      </c>
      <c r="AY374" s="247" t="s">
        <v>178</v>
      </c>
    </row>
    <row r="375" s="16" customFormat="1">
      <c r="A375" s="16"/>
      <c r="B375" s="269"/>
      <c r="C375" s="270"/>
      <c r="D375" s="228" t="s">
        <v>192</v>
      </c>
      <c r="E375" s="271" t="s">
        <v>19</v>
      </c>
      <c r="F375" s="272" t="s">
        <v>502</v>
      </c>
      <c r="G375" s="270"/>
      <c r="H375" s="273">
        <v>-88.060000000000002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79" t="s">
        <v>192</v>
      </c>
      <c r="AU375" s="279" t="s">
        <v>88</v>
      </c>
      <c r="AV375" s="16" t="s">
        <v>196</v>
      </c>
      <c r="AW375" s="16" t="s">
        <v>37</v>
      </c>
      <c r="AX375" s="16" t="s">
        <v>78</v>
      </c>
      <c r="AY375" s="279" t="s">
        <v>178</v>
      </c>
    </row>
    <row r="376" s="15" customFormat="1">
      <c r="A376" s="15"/>
      <c r="B376" s="248"/>
      <c r="C376" s="249"/>
      <c r="D376" s="228" t="s">
        <v>192</v>
      </c>
      <c r="E376" s="250" t="s">
        <v>129</v>
      </c>
      <c r="F376" s="251" t="s">
        <v>195</v>
      </c>
      <c r="G376" s="249"/>
      <c r="H376" s="252">
        <v>810.73000000000002</v>
      </c>
      <c r="I376" s="253"/>
      <c r="J376" s="249"/>
      <c r="K376" s="249"/>
      <c r="L376" s="254"/>
      <c r="M376" s="255"/>
      <c r="N376" s="256"/>
      <c r="O376" s="256"/>
      <c r="P376" s="256"/>
      <c r="Q376" s="256"/>
      <c r="R376" s="256"/>
      <c r="S376" s="256"/>
      <c r="T376" s="25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8" t="s">
        <v>192</v>
      </c>
      <c r="AU376" s="258" t="s">
        <v>88</v>
      </c>
      <c r="AV376" s="15" t="s">
        <v>184</v>
      </c>
      <c r="AW376" s="15" t="s">
        <v>37</v>
      </c>
      <c r="AX376" s="15" t="s">
        <v>86</v>
      </c>
      <c r="AY376" s="258" t="s">
        <v>178</v>
      </c>
    </row>
    <row r="377" s="2" customFormat="1" ht="16.5" customHeight="1">
      <c r="A377" s="41"/>
      <c r="B377" s="42"/>
      <c r="C377" s="259" t="s">
        <v>505</v>
      </c>
      <c r="D377" s="259" t="s">
        <v>303</v>
      </c>
      <c r="E377" s="260" t="s">
        <v>506</v>
      </c>
      <c r="F377" s="261" t="s">
        <v>507</v>
      </c>
      <c r="G377" s="262" t="s">
        <v>107</v>
      </c>
      <c r="H377" s="263">
        <v>851.26700000000005</v>
      </c>
      <c r="I377" s="264"/>
      <c r="J377" s="265">
        <f>ROUND(I377*H377,2)</f>
        <v>0</v>
      </c>
      <c r="K377" s="261" t="s">
        <v>183</v>
      </c>
      <c r="L377" s="266"/>
      <c r="M377" s="267" t="s">
        <v>19</v>
      </c>
      <c r="N377" s="268" t="s">
        <v>49</v>
      </c>
      <c r="O377" s="87"/>
      <c r="P377" s="217">
        <f>O377*H377</f>
        <v>0</v>
      </c>
      <c r="Q377" s="217">
        <v>0.0041399999999999996</v>
      </c>
      <c r="R377" s="217">
        <f>Q377*H377</f>
        <v>3.52424538</v>
      </c>
      <c r="S377" s="217">
        <v>0</v>
      </c>
      <c r="T377" s="218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9" t="s">
        <v>228</v>
      </c>
      <c r="AT377" s="219" t="s">
        <v>303</v>
      </c>
      <c r="AU377" s="219" t="s">
        <v>88</v>
      </c>
      <c r="AY377" s="20" t="s">
        <v>178</v>
      </c>
      <c r="BE377" s="220">
        <f>IF(N377="základní",J377,0)</f>
        <v>0</v>
      </c>
      <c r="BF377" s="220">
        <f>IF(N377="snížená",J377,0)</f>
        <v>0</v>
      </c>
      <c r="BG377" s="220">
        <f>IF(N377="zákl. přenesená",J377,0)</f>
        <v>0</v>
      </c>
      <c r="BH377" s="220">
        <f>IF(N377="sníž. přenesená",J377,0)</f>
        <v>0</v>
      </c>
      <c r="BI377" s="220">
        <f>IF(N377="nulová",J377,0)</f>
        <v>0</v>
      </c>
      <c r="BJ377" s="20" t="s">
        <v>86</v>
      </c>
      <c r="BK377" s="220">
        <f>ROUND(I377*H377,2)</f>
        <v>0</v>
      </c>
      <c r="BL377" s="20" t="s">
        <v>184</v>
      </c>
      <c r="BM377" s="219" t="s">
        <v>508</v>
      </c>
    </row>
    <row r="378" s="14" customFormat="1">
      <c r="A378" s="14"/>
      <c r="B378" s="237"/>
      <c r="C378" s="238"/>
      <c r="D378" s="228" t="s">
        <v>192</v>
      </c>
      <c r="E378" s="239" t="s">
        <v>19</v>
      </c>
      <c r="F378" s="240" t="s">
        <v>129</v>
      </c>
      <c r="G378" s="238"/>
      <c r="H378" s="241">
        <v>810.73000000000002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7" t="s">
        <v>192</v>
      </c>
      <c r="AU378" s="247" t="s">
        <v>88</v>
      </c>
      <c r="AV378" s="14" t="s">
        <v>88</v>
      </c>
      <c r="AW378" s="14" t="s">
        <v>37</v>
      </c>
      <c r="AX378" s="14" t="s">
        <v>78</v>
      </c>
      <c r="AY378" s="247" t="s">
        <v>178</v>
      </c>
    </row>
    <row r="379" s="15" customFormat="1">
      <c r="A379" s="15"/>
      <c r="B379" s="248"/>
      <c r="C379" s="249"/>
      <c r="D379" s="228" t="s">
        <v>192</v>
      </c>
      <c r="E379" s="250" t="s">
        <v>19</v>
      </c>
      <c r="F379" s="251" t="s">
        <v>195</v>
      </c>
      <c r="G379" s="249"/>
      <c r="H379" s="252">
        <v>810.73000000000002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192</v>
      </c>
      <c r="AU379" s="258" t="s">
        <v>88</v>
      </c>
      <c r="AV379" s="15" t="s">
        <v>184</v>
      </c>
      <c r="AW379" s="15" t="s">
        <v>37</v>
      </c>
      <c r="AX379" s="15" t="s">
        <v>86</v>
      </c>
      <c r="AY379" s="258" t="s">
        <v>178</v>
      </c>
    </row>
    <row r="380" s="14" customFormat="1">
      <c r="A380" s="14"/>
      <c r="B380" s="237"/>
      <c r="C380" s="238"/>
      <c r="D380" s="228" t="s">
        <v>192</v>
      </c>
      <c r="E380" s="238"/>
      <c r="F380" s="240" t="s">
        <v>509</v>
      </c>
      <c r="G380" s="238"/>
      <c r="H380" s="241">
        <v>851.26700000000005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7" t="s">
        <v>192</v>
      </c>
      <c r="AU380" s="247" t="s">
        <v>88</v>
      </c>
      <c r="AV380" s="14" t="s">
        <v>88</v>
      </c>
      <c r="AW380" s="14" t="s">
        <v>4</v>
      </c>
      <c r="AX380" s="14" t="s">
        <v>86</v>
      </c>
      <c r="AY380" s="247" t="s">
        <v>178</v>
      </c>
    </row>
    <row r="381" s="2" customFormat="1" ht="55.5" customHeight="1">
      <c r="A381" s="41"/>
      <c r="B381" s="42"/>
      <c r="C381" s="208" t="s">
        <v>510</v>
      </c>
      <c r="D381" s="208" t="s">
        <v>180</v>
      </c>
      <c r="E381" s="209" t="s">
        <v>511</v>
      </c>
      <c r="F381" s="210" t="s">
        <v>512</v>
      </c>
      <c r="G381" s="211" t="s">
        <v>114</v>
      </c>
      <c r="H381" s="212">
        <v>442.26999999999998</v>
      </c>
      <c r="I381" s="213"/>
      <c r="J381" s="214">
        <f>ROUND(I381*H381,2)</f>
        <v>0</v>
      </c>
      <c r="K381" s="210" t="s">
        <v>183</v>
      </c>
      <c r="L381" s="47"/>
      <c r="M381" s="215" t="s">
        <v>19</v>
      </c>
      <c r="N381" s="216" t="s">
        <v>49</v>
      </c>
      <c r="O381" s="87"/>
      <c r="P381" s="217">
        <f>O381*H381</f>
        <v>0</v>
      </c>
      <c r="Q381" s="217">
        <v>0.0033899999999999998</v>
      </c>
      <c r="R381" s="217">
        <f>Q381*H381</f>
        <v>1.4992952999999998</v>
      </c>
      <c r="S381" s="217">
        <v>0</v>
      </c>
      <c r="T381" s="218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9" t="s">
        <v>184</v>
      </c>
      <c r="AT381" s="219" t="s">
        <v>180</v>
      </c>
      <c r="AU381" s="219" t="s">
        <v>88</v>
      </c>
      <c r="AY381" s="20" t="s">
        <v>178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20" t="s">
        <v>86</v>
      </c>
      <c r="BK381" s="220">
        <f>ROUND(I381*H381,2)</f>
        <v>0</v>
      </c>
      <c r="BL381" s="20" t="s">
        <v>184</v>
      </c>
      <c r="BM381" s="219" t="s">
        <v>513</v>
      </c>
    </row>
    <row r="382" s="2" customFormat="1">
      <c r="A382" s="41"/>
      <c r="B382" s="42"/>
      <c r="C382" s="43"/>
      <c r="D382" s="221" t="s">
        <v>186</v>
      </c>
      <c r="E382" s="43"/>
      <c r="F382" s="222" t="s">
        <v>514</v>
      </c>
      <c r="G382" s="43"/>
      <c r="H382" s="43"/>
      <c r="I382" s="223"/>
      <c r="J382" s="43"/>
      <c r="K382" s="43"/>
      <c r="L382" s="47"/>
      <c r="M382" s="224"/>
      <c r="N382" s="225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186</v>
      </c>
      <c r="AU382" s="20" t="s">
        <v>88</v>
      </c>
    </row>
    <row r="383" s="13" customFormat="1">
      <c r="A383" s="13"/>
      <c r="B383" s="226"/>
      <c r="C383" s="227"/>
      <c r="D383" s="228" t="s">
        <v>192</v>
      </c>
      <c r="E383" s="229" t="s">
        <v>19</v>
      </c>
      <c r="F383" s="230" t="s">
        <v>243</v>
      </c>
      <c r="G383" s="227"/>
      <c r="H383" s="229" t="s">
        <v>19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192</v>
      </c>
      <c r="AU383" s="236" t="s">
        <v>88</v>
      </c>
      <c r="AV383" s="13" t="s">
        <v>86</v>
      </c>
      <c r="AW383" s="13" t="s">
        <v>37</v>
      </c>
      <c r="AX383" s="13" t="s">
        <v>78</v>
      </c>
      <c r="AY383" s="236" t="s">
        <v>178</v>
      </c>
    </row>
    <row r="384" s="13" customFormat="1">
      <c r="A384" s="13"/>
      <c r="B384" s="226"/>
      <c r="C384" s="227"/>
      <c r="D384" s="228" t="s">
        <v>192</v>
      </c>
      <c r="E384" s="229" t="s">
        <v>19</v>
      </c>
      <c r="F384" s="230" t="s">
        <v>193</v>
      </c>
      <c r="G384" s="227"/>
      <c r="H384" s="229" t="s">
        <v>19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192</v>
      </c>
      <c r="AU384" s="236" t="s">
        <v>88</v>
      </c>
      <c r="AV384" s="13" t="s">
        <v>86</v>
      </c>
      <c r="AW384" s="13" t="s">
        <v>37</v>
      </c>
      <c r="AX384" s="13" t="s">
        <v>78</v>
      </c>
      <c r="AY384" s="236" t="s">
        <v>178</v>
      </c>
    </row>
    <row r="385" s="13" customFormat="1">
      <c r="A385" s="13"/>
      <c r="B385" s="226"/>
      <c r="C385" s="227"/>
      <c r="D385" s="228" t="s">
        <v>192</v>
      </c>
      <c r="E385" s="229" t="s">
        <v>19</v>
      </c>
      <c r="F385" s="230" t="s">
        <v>515</v>
      </c>
      <c r="G385" s="227"/>
      <c r="H385" s="229" t="s">
        <v>19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192</v>
      </c>
      <c r="AU385" s="236" t="s">
        <v>88</v>
      </c>
      <c r="AV385" s="13" t="s">
        <v>86</v>
      </c>
      <c r="AW385" s="13" t="s">
        <v>37</v>
      </c>
      <c r="AX385" s="13" t="s">
        <v>78</v>
      </c>
      <c r="AY385" s="236" t="s">
        <v>178</v>
      </c>
    </row>
    <row r="386" s="14" customFormat="1">
      <c r="A386" s="14"/>
      <c r="B386" s="237"/>
      <c r="C386" s="238"/>
      <c r="D386" s="228" t="s">
        <v>192</v>
      </c>
      <c r="E386" s="239" t="s">
        <v>132</v>
      </c>
      <c r="F386" s="240" t="s">
        <v>115</v>
      </c>
      <c r="G386" s="238"/>
      <c r="H386" s="241">
        <v>364.32999999999998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192</v>
      </c>
      <c r="AU386" s="247" t="s">
        <v>88</v>
      </c>
      <c r="AV386" s="14" t="s">
        <v>88</v>
      </c>
      <c r="AW386" s="14" t="s">
        <v>37</v>
      </c>
      <c r="AX386" s="14" t="s">
        <v>78</v>
      </c>
      <c r="AY386" s="247" t="s">
        <v>178</v>
      </c>
    </row>
    <row r="387" s="14" customFormat="1">
      <c r="A387" s="14"/>
      <c r="B387" s="237"/>
      <c r="C387" s="238"/>
      <c r="D387" s="228" t="s">
        <v>192</v>
      </c>
      <c r="E387" s="239" t="s">
        <v>133</v>
      </c>
      <c r="F387" s="240" t="s">
        <v>121</v>
      </c>
      <c r="G387" s="238"/>
      <c r="H387" s="241">
        <v>77.939999999999998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192</v>
      </c>
      <c r="AU387" s="247" t="s">
        <v>88</v>
      </c>
      <c r="AV387" s="14" t="s">
        <v>88</v>
      </c>
      <c r="AW387" s="14" t="s">
        <v>37</v>
      </c>
      <c r="AX387" s="14" t="s">
        <v>78</v>
      </c>
      <c r="AY387" s="247" t="s">
        <v>178</v>
      </c>
    </row>
    <row r="388" s="15" customFormat="1">
      <c r="A388" s="15"/>
      <c r="B388" s="248"/>
      <c r="C388" s="249"/>
      <c r="D388" s="228" t="s">
        <v>192</v>
      </c>
      <c r="E388" s="250" t="s">
        <v>19</v>
      </c>
      <c r="F388" s="251" t="s">
        <v>195</v>
      </c>
      <c r="G388" s="249"/>
      <c r="H388" s="252">
        <v>442.26999999999998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8" t="s">
        <v>192</v>
      </c>
      <c r="AU388" s="258" t="s">
        <v>88</v>
      </c>
      <c r="AV388" s="15" t="s">
        <v>184</v>
      </c>
      <c r="AW388" s="15" t="s">
        <v>37</v>
      </c>
      <c r="AX388" s="15" t="s">
        <v>86</v>
      </c>
      <c r="AY388" s="258" t="s">
        <v>178</v>
      </c>
    </row>
    <row r="389" s="2" customFormat="1" ht="24.15" customHeight="1">
      <c r="A389" s="41"/>
      <c r="B389" s="42"/>
      <c r="C389" s="259" t="s">
        <v>516</v>
      </c>
      <c r="D389" s="259" t="s">
        <v>303</v>
      </c>
      <c r="E389" s="260" t="s">
        <v>517</v>
      </c>
      <c r="F389" s="261" t="s">
        <v>518</v>
      </c>
      <c r="G389" s="262" t="s">
        <v>107</v>
      </c>
      <c r="H389" s="263">
        <v>153.01900000000001</v>
      </c>
      <c r="I389" s="264"/>
      <c r="J389" s="265">
        <f>ROUND(I389*H389,2)</f>
        <v>0</v>
      </c>
      <c r="K389" s="261" t="s">
        <v>183</v>
      </c>
      <c r="L389" s="266"/>
      <c r="M389" s="267" t="s">
        <v>19</v>
      </c>
      <c r="N389" s="268" t="s">
        <v>49</v>
      </c>
      <c r="O389" s="87"/>
      <c r="P389" s="217">
        <f>O389*H389</f>
        <v>0</v>
      </c>
      <c r="Q389" s="217">
        <v>0.00089999999999999998</v>
      </c>
      <c r="R389" s="217">
        <f>Q389*H389</f>
        <v>0.13771710000000001</v>
      </c>
      <c r="S389" s="217">
        <v>0</v>
      </c>
      <c r="T389" s="218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9" t="s">
        <v>228</v>
      </c>
      <c r="AT389" s="219" t="s">
        <v>303</v>
      </c>
      <c r="AU389" s="219" t="s">
        <v>88</v>
      </c>
      <c r="AY389" s="20" t="s">
        <v>178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20" t="s">
        <v>86</v>
      </c>
      <c r="BK389" s="220">
        <f>ROUND(I389*H389,2)</f>
        <v>0</v>
      </c>
      <c r="BL389" s="20" t="s">
        <v>184</v>
      </c>
      <c r="BM389" s="219" t="s">
        <v>519</v>
      </c>
    </row>
    <row r="390" s="14" customFormat="1">
      <c r="A390" s="14"/>
      <c r="B390" s="237"/>
      <c r="C390" s="238"/>
      <c r="D390" s="228" t="s">
        <v>192</v>
      </c>
      <c r="E390" s="239" t="s">
        <v>19</v>
      </c>
      <c r="F390" s="240" t="s">
        <v>486</v>
      </c>
      <c r="G390" s="238"/>
      <c r="H390" s="241">
        <v>145.732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7" t="s">
        <v>192</v>
      </c>
      <c r="AU390" s="247" t="s">
        <v>88</v>
      </c>
      <c r="AV390" s="14" t="s">
        <v>88</v>
      </c>
      <c r="AW390" s="14" t="s">
        <v>37</v>
      </c>
      <c r="AX390" s="14" t="s">
        <v>78</v>
      </c>
      <c r="AY390" s="247" t="s">
        <v>178</v>
      </c>
    </row>
    <row r="391" s="15" customFormat="1">
      <c r="A391" s="15"/>
      <c r="B391" s="248"/>
      <c r="C391" s="249"/>
      <c r="D391" s="228" t="s">
        <v>192</v>
      </c>
      <c r="E391" s="250" t="s">
        <v>19</v>
      </c>
      <c r="F391" s="251" t="s">
        <v>195</v>
      </c>
      <c r="G391" s="249"/>
      <c r="H391" s="252">
        <v>145.732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8" t="s">
        <v>192</v>
      </c>
      <c r="AU391" s="258" t="s">
        <v>88</v>
      </c>
      <c r="AV391" s="15" t="s">
        <v>184</v>
      </c>
      <c r="AW391" s="15" t="s">
        <v>37</v>
      </c>
      <c r="AX391" s="15" t="s">
        <v>86</v>
      </c>
      <c r="AY391" s="258" t="s">
        <v>178</v>
      </c>
    </row>
    <row r="392" s="14" customFormat="1">
      <c r="A392" s="14"/>
      <c r="B392" s="237"/>
      <c r="C392" s="238"/>
      <c r="D392" s="228" t="s">
        <v>192</v>
      </c>
      <c r="E392" s="238"/>
      <c r="F392" s="240" t="s">
        <v>520</v>
      </c>
      <c r="G392" s="238"/>
      <c r="H392" s="241">
        <v>153.01900000000001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192</v>
      </c>
      <c r="AU392" s="247" t="s">
        <v>88</v>
      </c>
      <c r="AV392" s="14" t="s">
        <v>88</v>
      </c>
      <c r="AW392" s="14" t="s">
        <v>4</v>
      </c>
      <c r="AX392" s="14" t="s">
        <v>86</v>
      </c>
      <c r="AY392" s="247" t="s">
        <v>178</v>
      </c>
    </row>
    <row r="393" s="2" customFormat="1" ht="21.75" customHeight="1">
      <c r="A393" s="41"/>
      <c r="B393" s="42"/>
      <c r="C393" s="259" t="s">
        <v>521</v>
      </c>
      <c r="D393" s="259" t="s">
        <v>303</v>
      </c>
      <c r="E393" s="260" t="s">
        <v>522</v>
      </c>
      <c r="F393" s="261" t="s">
        <v>523</v>
      </c>
      <c r="G393" s="262" t="s">
        <v>222</v>
      </c>
      <c r="H393" s="263">
        <v>0.77900000000000003</v>
      </c>
      <c r="I393" s="264"/>
      <c r="J393" s="265">
        <f>ROUND(I393*H393,2)</f>
        <v>0</v>
      </c>
      <c r="K393" s="261" t="s">
        <v>183</v>
      </c>
      <c r="L393" s="266"/>
      <c r="M393" s="267" t="s">
        <v>19</v>
      </c>
      <c r="N393" s="268" t="s">
        <v>49</v>
      </c>
      <c r="O393" s="87"/>
      <c r="P393" s="217">
        <f>O393*H393</f>
        <v>0</v>
      </c>
      <c r="Q393" s="217">
        <v>0.026249999999999999</v>
      </c>
      <c r="R393" s="217">
        <f>Q393*H393</f>
        <v>0.020448750000000002</v>
      </c>
      <c r="S393" s="217">
        <v>0</v>
      </c>
      <c r="T393" s="218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9" t="s">
        <v>228</v>
      </c>
      <c r="AT393" s="219" t="s">
        <v>303</v>
      </c>
      <c r="AU393" s="219" t="s">
        <v>88</v>
      </c>
      <c r="AY393" s="20" t="s">
        <v>178</v>
      </c>
      <c r="BE393" s="220">
        <f>IF(N393="základní",J393,0)</f>
        <v>0</v>
      </c>
      <c r="BF393" s="220">
        <f>IF(N393="snížená",J393,0)</f>
        <v>0</v>
      </c>
      <c r="BG393" s="220">
        <f>IF(N393="zákl. přenesená",J393,0)</f>
        <v>0</v>
      </c>
      <c r="BH393" s="220">
        <f>IF(N393="sníž. přenesená",J393,0)</f>
        <v>0</v>
      </c>
      <c r="BI393" s="220">
        <f>IF(N393="nulová",J393,0)</f>
        <v>0</v>
      </c>
      <c r="BJ393" s="20" t="s">
        <v>86</v>
      </c>
      <c r="BK393" s="220">
        <f>ROUND(I393*H393,2)</f>
        <v>0</v>
      </c>
      <c r="BL393" s="20" t="s">
        <v>184</v>
      </c>
      <c r="BM393" s="219" t="s">
        <v>524</v>
      </c>
    </row>
    <row r="394" s="13" customFormat="1">
      <c r="A394" s="13"/>
      <c r="B394" s="226"/>
      <c r="C394" s="227"/>
      <c r="D394" s="228" t="s">
        <v>192</v>
      </c>
      <c r="E394" s="229" t="s">
        <v>19</v>
      </c>
      <c r="F394" s="230" t="s">
        <v>525</v>
      </c>
      <c r="G394" s="227"/>
      <c r="H394" s="229" t="s">
        <v>19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192</v>
      </c>
      <c r="AU394" s="236" t="s">
        <v>88</v>
      </c>
      <c r="AV394" s="13" t="s">
        <v>86</v>
      </c>
      <c r="AW394" s="13" t="s">
        <v>37</v>
      </c>
      <c r="AX394" s="13" t="s">
        <v>78</v>
      </c>
      <c r="AY394" s="236" t="s">
        <v>178</v>
      </c>
    </row>
    <row r="395" s="14" customFormat="1">
      <c r="A395" s="14"/>
      <c r="B395" s="237"/>
      <c r="C395" s="238"/>
      <c r="D395" s="228" t="s">
        <v>192</v>
      </c>
      <c r="E395" s="239" t="s">
        <v>19</v>
      </c>
      <c r="F395" s="240" t="s">
        <v>526</v>
      </c>
      <c r="G395" s="238"/>
      <c r="H395" s="241">
        <v>0.77900000000000003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7" t="s">
        <v>192</v>
      </c>
      <c r="AU395" s="247" t="s">
        <v>88</v>
      </c>
      <c r="AV395" s="14" t="s">
        <v>88</v>
      </c>
      <c r="AW395" s="14" t="s">
        <v>37</v>
      </c>
      <c r="AX395" s="14" t="s">
        <v>78</v>
      </c>
      <c r="AY395" s="247" t="s">
        <v>178</v>
      </c>
    </row>
    <row r="396" s="15" customFormat="1">
      <c r="A396" s="15"/>
      <c r="B396" s="248"/>
      <c r="C396" s="249"/>
      <c r="D396" s="228" t="s">
        <v>192</v>
      </c>
      <c r="E396" s="250" t="s">
        <v>19</v>
      </c>
      <c r="F396" s="251" t="s">
        <v>195</v>
      </c>
      <c r="G396" s="249"/>
      <c r="H396" s="252">
        <v>0.77900000000000003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8" t="s">
        <v>192</v>
      </c>
      <c r="AU396" s="258" t="s">
        <v>88</v>
      </c>
      <c r="AV396" s="15" t="s">
        <v>184</v>
      </c>
      <c r="AW396" s="15" t="s">
        <v>37</v>
      </c>
      <c r="AX396" s="15" t="s">
        <v>86</v>
      </c>
      <c r="AY396" s="258" t="s">
        <v>178</v>
      </c>
    </row>
    <row r="397" s="2" customFormat="1" ht="55.5" customHeight="1">
      <c r="A397" s="41"/>
      <c r="B397" s="42"/>
      <c r="C397" s="208" t="s">
        <v>527</v>
      </c>
      <c r="D397" s="208" t="s">
        <v>180</v>
      </c>
      <c r="E397" s="209" t="s">
        <v>528</v>
      </c>
      <c r="F397" s="210" t="s">
        <v>529</v>
      </c>
      <c r="G397" s="211" t="s">
        <v>107</v>
      </c>
      <c r="H397" s="212">
        <v>810.73000000000002</v>
      </c>
      <c r="I397" s="213"/>
      <c r="J397" s="214">
        <f>ROUND(I397*H397,2)</f>
        <v>0</v>
      </c>
      <c r="K397" s="210" t="s">
        <v>183</v>
      </c>
      <c r="L397" s="47"/>
      <c r="M397" s="215" t="s">
        <v>19</v>
      </c>
      <c r="N397" s="216" t="s">
        <v>49</v>
      </c>
      <c r="O397" s="87"/>
      <c r="P397" s="217">
        <f>O397*H397</f>
        <v>0</v>
      </c>
      <c r="Q397" s="217">
        <v>8.0000000000000007E-05</v>
      </c>
      <c r="R397" s="217">
        <f>Q397*H397</f>
        <v>0.06485840000000001</v>
      </c>
      <c r="S397" s="217">
        <v>0</v>
      </c>
      <c r="T397" s="218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9" t="s">
        <v>184</v>
      </c>
      <c r="AT397" s="219" t="s">
        <v>180</v>
      </c>
      <c r="AU397" s="219" t="s">
        <v>88</v>
      </c>
      <c r="AY397" s="20" t="s">
        <v>178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20" t="s">
        <v>86</v>
      </c>
      <c r="BK397" s="220">
        <f>ROUND(I397*H397,2)</f>
        <v>0</v>
      </c>
      <c r="BL397" s="20" t="s">
        <v>184</v>
      </c>
      <c r="BM397" s="219" t="s">
        <v>530</v>
      </c>
    </row>
    <row r="398" s="2" customFormat="1">
      <c r="A398" s="41"/>
      <c r="B398" s="42"/>
      <c r="C398" s="43"/>
      <c r="D398" s="221" t="s">
        <v>186</v>
      </c>
      <c r="E398" s="43"/>
      <c r="F398" s="222" t="s">
        <v>531</v>
      </c>
      <c r="G398" s="43"/>
      <c r="H398" s="43"/>
      <c r="I398" s="223"/>
      <c r="J398" s="43"/>
      <c r="K398" s="43"/>
      <c r="L398" s="47"/>
      <c r="M398" s="224"/>
      <c r="N398" s="225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186</v>
      </c>
      <c r="AU398" s="20" t="s">
        <v>88</v>
      </c>
    </row>
    <row r="399" s="14" customFormat="1">
      <c r="A399" s="14"/>
      <c r="B399" s="237"/>
      <c r="C399" s="238"/>
      <c r="D399" s="228" t="s">
        <v>192</v>
      </c>
      <c r="E399" s="239" t="s">
        <v>19</v>
      </c>
      <c r="F399" s="240" t="s">
        <v>129</v>
      </c>
      <c r="G399" s="238"/>
      <c r="H399" s="241">
        <v>810.73000000000002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7" t="s">
        <v>192</v>
      </c>
      <c r="AU399" s="247" t="s">
        <v>88</v>
      </c>
      <c r="AV399" s="14" t="s">
        <v>88</v>
      </c>
      <c r="AW399" s="14" t="s">
        <v>37</v>
      </c>
      <c r="AX399" s="14" t="s">
        <v>78</v>
      </c>
      <c r="AY399" s="247" t="s">
        <v>178</v>
      </c>
    </row>
    <row r="400" s="15" customFormat="1">
      <c r="A400" s="15"/>
      <c r="B400" s="248"/>
      <c r="C400" s="249"/>
      <c r="D400" s="228" t="s">
        <v>192</v>
      </c>
      <c r="E400" s="250" t="s">
        <v>19</v>
      </c>
      <c r="F400" s="251" t="s">
        <v>195</v>
      </c>
      <c r="G400" s="249"/>
      <c r="H400" s="252">
        <v>810.73000000000002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8" t="s">
        <v>192</v>
      </c>
      <c r="AU400" s="258" t="s">
        <v>88</v>
      </c>
      <c r="AV400" s="15" t="s">
        <v>184</v>
      </c>
      <c r="AW400" s="15" t="s">
        <v>37</v>
      </c>
      <c r="AX400" s="15" t="s">
        <v>86</v>
      </c>
      <c r="AY400" s="258" t="s">
        <v>178</v>
      </c>
    </row>
    <row r="401" s="2" customFormat="1" ht="24.15" customHeight="1">
      <c r="A401" s="41"/>
      <c r="B401" s="42"/>
      <c r="C401" s="208" t="s">
        <v>532</v>
      </c>
      <c r="D401" s="208" t="s">
        <v>180</v>
      </c>
      <c r="E401" s="209" t="s">
        <v>533</v>
      </c>
      <c r="F401" s="210" t="s">
        <v>534</v>
      </c>
      <c r="G401" s="211" t="s">
        <v>114</v>
      </c>
      <c r="H401" s="212">
        <v>125.8</v>
      </c>
      <c r="I401" s="213"/>
      <c r="J401" s="214">
        <f>ROUND(I401*H401,2)</f>
        <v>0</v>
      </c>
      <c r="K401" s="210" t="s">
        <v>183</v>
      </c>
      <c r="L401" s="47"/>
      <c r="M401" s="215" t="s">
        <v>19</v>
      </c>
      <c r="N401" s="216" t="s">
        <v>49</v>
      </c>
      <c r="O401" s="87"/>
      <c r="P401" s="217">
        <f>O401*H401</f>
        <v>0</v>
      </c>
      <c r="Q401" s="217">
        <v>0.00010000000000000001</v>
      </c>
      <c r="R401" s="217">
        <f>Q401*H401</f>
        <v>0.012580000000000001</v>
      </c>
      <c r="S401" s="217">
        <v>0</v>
      </c>
      <c r="T401" s="218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9" t="s">
        <v>184</v>
      </c>
      <c r="AT401" s="219" t="s">
        <v>180</v>
      </c>
      <c r="AU401" s="219" t="s">
        <v>88</v>
      </c>
      <c r="AY401" s="20" t="s">
        <v>178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20" t="s">
        <v>86</v>
      </c>
      <c r="BK401" s="220">
        <f>ROUND(I401*H401,2)</f>
        <v>0</v>
      </c>
      <c r="BL401" s="20" t="s">
        <v>184</v>
      </c>
      <c r="BM401" s="219" t="s">
        <v>535</v>
      </c>
    </row>
    <row r="402" s="2" customFormat="1">
      <c r="A402" s="41"/>
      <c r="B402" s="42"/>
      <c r="C402" s="43"/>
      <c r="D402" s="221" t="s">
        <v>186</v>
      </c>
      <c r="E402" s="43"/>
      <c r="F402" s="222" t="s">
        <v>536</v>
      </c>
      <c r="G402" s="43"/>
      <c r="H402" s="43"/>
      <c r="I402" s="223"/>
      <c r="J402" s="43"/>
      <c r="K402" s="43"/>
      <c r="L402" s="47"/>
      <c r="M402" s="224"/>
      <c r="N402" s="225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186</v>
      </c>
      <c r="AU402" s="20" t="s">
        <v>88</v>
      </c>
    </row>
    <row r="403" s="13" customFormat="1">
      <c r="A403" s="13"/>
      <c r="B403" s="226"/>
      <c r="C403" s="227"/>
      <c r="D403" s="228" t="s">
        <v>192</v>
      </c>
      <c r="E403" s="229" t="s">
        <v>19</v>
      </c>
      <c r="F403" s="230" t="s">
        <v>243</v>
      </c>
      <c r="G403" s="227"/>
      <c r="H403" s="229" t="s">
        <v>19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192</v>
      </c>
      <c r="AU403" s="236" t="s">
        <v>88</v>
      </c>
      <c r="AV403" s="13" t="s">
        <v>86</v>
      </c>
      <c r="AW403" s="13" t="s">
        <v>37</v>
      </c>
      <c r="AX403" s="13" t="s">
        <v>78</v>
      </c>
      <c r="AY403" s="236" t="s">
        <v>178</v>
      </c>
    </row>
    <row r="404" s="13" customFormat="1">
      <c r="A404" s="13"/>
      <c r="B404" s="226"/>
      <c r="C404" s="227"/>
      <c r="D404" s="228" t="s">
        <v>192</v>
      </c>
      <c r="E404" s="229" t="s">
        <v>19</v>
      </c>
      <c r="F404" s="230" t="s">
        <v>193</v>
      </c>
      <c r="G404" s="227"/>
      <c r="H404" s="229" t="s">
        <v>19</v>
      </c>
      <c r="I404" s="231"/>
      <c r="J404" s="227"/>
      <c r="K404" s="227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192</v>
      </c>
      <c r="AU404" s="236" t="s">
        <v>88</v>
      </c>
      <c r="AV404" s="13" t="s">
        <v>86</v>
      </c>
      <c r="AW404" s="13" t="s">
        <v>37</v>
      </c>
      <c r="AX404" s="13" t="s">
        <v>78</v>
      </c>
      <c r="AY404" s="236" t="s">
        <v>178</v>
      </c>
    </row>
    <row r="405" s="14" customFormat="1">
      <c r="A405" s="14"/>
      <c r="B405" s="237"/>
      <c r="C405" s="238"/>
      <c r="D405" s="228" t="s">
        <v>192</v>
      </c>
      <c r="E405" s="239" t="s">
        <v>19</v>
      </c>
      <c r="F405" s="240" t="s">
        <v>537</v>
      </c>
      <c r="G405" s="238"/>
      <c r="H405" s="241">
        <v>125.8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192</v>
      </c>
      <c r="AU405" s="247" t="s">
        <v>88</v>
      </c>
      <c r="AV405" s="14" t="s">
        <v>88</v>
      </c>
      <c r="AW405" s="14" t="s">
        <v>37</v>
      </c>
      <c r="AX405" s="14" t="s">
        <v>78</v>
      </c>
      <c r="AY405" s="247" t="s">
        <v>178</v>
      </c>
    </row>
    <row r="406" s="15" customFormat="1">
      <c r="A406" s="15"/>
      <c r="B406" s="248"/>
      <c r="C406" s="249"/>
      <c r="D406" s="228" t="s">
        <v>192</v>
      </c>
      <c r="E406" s="250" t="s">
        <v>538</v>
      </c>
      <c r="F406" s="251" t="s">
        <v>195</v>
      </c>
      <c r="G406" s="249"/>
      <c r="H406" s="252">
        <v>125.8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8" t="s">
        <v>192</v>
      </c>
      <c r="AU406" s="258" t="s">
        <v>88</v>
      </c>
      <c r="AV406" s="15" t="s">
        <v>184</v>
      </c>
      <c r="AW406" s="15" t="s">
        <v>37</v>
      </c>
      <c r="AX406" s="15" t="s">
        <v>86</v>
      </c>
      <c r="AY406" s="258" t="s">
        <v>178</v>
      </c>
    </row>
    <row r="407" s="2" customFormat="1" ht="24.15" customHeight="1">
      <c r="A407" s="41"/>
      <c r="B407" s="42"/>
      <c r="C407" s="259" t="s">
        <v>539</v>
      </c>
      <c r="D407" s="259" t="s">
        <v>303</v>
      </c>
      <c r="E407" s="260" t="s">
        <v>540</v>
      </c>
      <c r="F407" s="261" t="s">
        <v>541</v>
      </c>
      <c r="G407" s="262" t="s">
        <v>114</v>
      </c>
      <c r="H407" s="263">
        <v>132.09</v>
      </c>
      <c r="I407" s="264"/>
      <c r="J407" s="265">
        <f>ROUND(I407*H407,2)</f>
        <v>0</v>
      </c>
      <c r="K407" s="261" t="s">
        <v>183</v>
      </c>
      <c r="L407" s="266"/>
      <c r="M407" s="267" t="s">
        <v>19</v>
      </c>
      <c r="N407" s="268" t="s">
        <v>49</v>
      </c>
      <c r="O407" s="87"/>
      <c r="P407" s="217">
        <f>O407*H407</f>
        <v>0</v>
      </c>
      <c r="Q407" s="217">
        <v>0.00068000000000000005</v>
      </c>
      <c r="R407" s="217">
        <f>Q407*H407</f>
        <v>0.089821200000000004</v>
      </c>
      <c r="S407" s="217">
        <v>0</v>
      </c>
      <c r="T407" s="218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9" t="s">
        <v>228</v>
      </c>
      <c r="AT407" s="219" t="s">
        <v>303</v>
      </c>
      <c r="AU407" s="219" t="s">
        <v>88</v>
      </c>
      <c r="AY407" s="20" t="s">
        <v>178</v>
      </c>
      <c r="BE407" s="220">
        <f>IF(N407="základní",J407,0)</f>
        <v>0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20" t="s">
        <v>86</v>
      </c>
      <c r="BK407" s="220">
        <f>ROUND(I407*H407,2)</f>
        <v>0</v>
      </c>
      <c r="BL407" s="20" t="s">
        <v>184</v>
      </c>
      <c r="BM407" s="219" t="s">
        <v>542</v>
      </c>
    </row>
    <row r="408" s="13" customFormat="1">
      <c r="A408" s="13"/>
      <c r="B408" s="226"/>
      <c r="C408" s="227"/>
      <c r="D408" s="228" t="s">
        <v>192</v>
      </c>
      <c r="E408" s="229" t="s">
        <v>19</v>
      </c>
      <c r="F408" s="230" t="s">
        <v>243</v>
      </c>
      <c r="G408" s="227"/>
      <c r="H408" s="229" t="s">
        <v>19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192</v>
      </c>
      <c r="AU408" s="236" t="s">
        <v>88</v>
      </c>
      <c r="AV408" s="13" t="s">
        <v>86</v>
      </c>
      <c r="AW408" s="13" t="s">
        <v>37</v>
      </c>
      <c r="AX408" s="13" t="s">
        <v>78</v>
      </c>
      <c r="AY408" s="236" t="s">
        <v>178</v>
      </c>
    </row>
    <row r="409" s="13" customFormat="1">
      <c r="A409" s="13"/>
      <c r="B409" s="226"/>
      <c r="C409" s="227"/>
      <c r="D409" s="228" t="s">
        <v>192</v>
      </c>
      <c r="E409" s="229" t="s">
        <v>19</v>
      </c>
      <c r="F409" s="230" t="s">
        <v>193</v>
      </c>
      <c r="G409" s="227"/>
      <c r="H409" s="229" t="s">
        <v>19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192</v>
      </c>
      <c r="AU409" s="236" t="s">
        <v>88</v>
      </c>
      <c r="AV409" s="13" t="s">
        <v>86</v>
      </c>
      <c r="AW409" s="13" t="s">
        <v>37</v>
      </c>
      <c r="AX409" s="13" t="s">
        <v>78</v>
      </c>
      <c r="AY409" s="236" t="s">
        <v>178</v>
      </c>
    </row>
    <row r="410" s="14" customFormat="1">
      <c r="A410" s="14"/>
      <c r="B410" s="237"/>
      <c r="C410" s="238"/>
      <c r="D410" s="228" t="s">
        <v>192</v>
      </c>
      <c r="E410" s="239" t="s">
        <v>19</v>
      </c>
      <c r="F410" s="240" t="s">
        <v>537</v>
      </c>
      <c r="G410" s="238"/>
      <c r="H410" s="241">
        <v>125.8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192</v>
      </c>
      <c r="AU410" s="247" t="s">
        <v>88</v>
      </c>
      <c r="AV410" s="14" t="s">
        <v>88</v>
      </c>
      <c r="AW410" s="14" t="s">
        <v>37</v>
      </c>
      <c r="AX410" s="14" t="s">
        <v>78</v>
      </c>
      <c r="AY410" s="247" t="s">
        <v>178</v>
      </c>
    </row>
    <row r="411" s="15" customFormat="1">
      <c r="A411" s="15"/>
      <c r="B411" s="248"/>
      <c r="C411" s="249"/>
      <c r="D411" s="228" t="s">
        <v>192</v>
      </c>
      <c r="E411" s="250" t="s">
        <v>19</v>
      </c>
      <c r="F411" s="251" t="s">
        <v>195</v>
      </c>
      <c r="G411" s="249"/>
      <c r="H411" s="252">
        <v>125.8</v>
      </c>
      <c r="I411" s="253"/>
      <c r="J411" s="249"/>
      <c r="K411" s="249"/>
      <c r="L411" s="254"/>
      <c r="M411" s="255"/>
      <c r="N411" s="256"/>
      <c r="O411" s="256"/>
      <c r="P411" s="256"/>
      <c r="Q411" s="256"/>
      <c r="R411" s="256"/>
      <c r="S411" s="256"/>
      <c r="T411" s="257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8" t="s">
        <v>192</v>
      </c>
      <c r="AU411" s="258" t="s">
        <v>88</v>
      </c>
      <c r="AV411" s="15" t="s">
        <v>184</v>
      </c>
      <c r="AW411" s="15" t="s">
        <v>37</v>
      </c>
      <c r="AX411" s="15" t="s">
        <v>86</v>
      </c>
      <c r="AY411" s="258" t="s">
        <v>178</v>
      </c>
    </row>
    <row r="412" s="14" customFormat="1">
      <c r="A412" s="14"/>
      <c r="B412" s="237"/>
      <c r="C412" s="238"/>
      <c r="D412" s="228" t="s">
        <v>192</v>
      </c>
      <c r="E412" s="238"/>
      <c r="F412" s="240" t="s">
        <v>543</v>
      </c>
      <c r="G412" s="238"/>
      <c r="H412" s="241">
        <v>132.09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7" t="s">
        <v>192</v>
      </c>
      <c r="AU412" s="247" t="s">
        <v>88</v>
      </c>
      <c r="AV412" s="14" t="s">
        <v>88</v>
      </c>
      <c r="AW412" s="14" t="s">
        <v>4</v>
      </c>
      <c r="AX412" s="14" t="s">
        <v>86</v>
      </c>
      <c r="AY412" s="247" t="s">
        <v>178</v>
      </c>
    </row>
    <row r="413" s="2" customFormat="1" ht="24.15" customHeight="1">
      <c r="A413" s="41"/>
      <c r="B413" s="42"/>
      <c r="C413" s="208" t="s">
        <v>544</v>
      </c>
      <c r="D413" s="208" t="s">
        <v>180</v>
      </c>
      <c r="E413" s="209" t="s">
        <v>545</v>
      </c>
      <c r="F413" s="210" t="s">
        <v>546</v>
      </c>
      <c r="G413" s="211" t="s">
        <v>114</v>
      </c>
      <c r="H413" s="212">
        <v>909.39999999999998</v>
      </c>
      <c r="I413" s="213"/>
      <c r="J413" s="214">
        <f>ROUND(I413*H413,2)</f>
        <v>0</v>
      </c>
      <c r="K413" s="210" t="s">
        <v>183</v>
      </c>
      <c r="L413" s="47"/>
      <c r="M413" s="215" t="s">
        <v>19</v>
      </c>
      <c r="N413" s="216" t="s">
        <v>49</v>
      </c>
      <c r="O413" s="87"/>
      <c r="P413" s="217">
        <f>O413*H413</f>
        <v>0</v>
      </c>
      <c r="Q413" s="217">
        <v>0</v>
      </c>
      <c r="R413" s="217">
        <f>Q413*H413</f>
        <v>0</v>
      </c>
      <c r="S413" s="217">
        <v>0</v>
      </c>
      <c r="T413" s="218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9" t="s">
        <v>184</v>
      </c>
      <c r="AT413" s="219" t="s">
        <v>180</v>
      </c>
      <c r="AU413" s="219" t="s">
        <v>88</v>
      </c>
      <c r="AY413" s="20" t="s">
        <v>178</v>
      </c>
      <c r="BE413" s="220">
        <f>IF(N413="základní",J413,0)</f>
        <v>0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20" t="s">
        <v>86</v>
      </c>
      <c r="BK413" s="220">
        <f>ROUND(I413*H413,2)</f>
        <v>0</v>
      </c>
      <c r="BL413" s="20" t="s">
        <v>184</v>
      </c>
      <c r="BM413" s="219" t="s">
        <v>547</v>
      </c>
    </row>
    <row r="414" s="2" customFormat="1">
      <c r="A414" s="41"/>
      <c r="B414" s="42"/>
      <c r="C414" s="43"/>
      <c r="D414" s="221" t="s">
        <v>186</v>
      </c>
      <c r="E414" s="43"/>
      <c r="F414" s="222" t="s">
        <v>548</v>
      </c>
      <c r="G414" s="43"/>
      <c r="H414" s="43"/>
      <c r="I414" s="223"/>
      <c r="J414" s="43"/>
      <c r="K414" s="43"/>
      <c r="L414" s="47"/>
      <c r="M414" s="224"/>
      <c r="N414" s="225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186</v>
      </c>
      <c r="AU414" s="20" t="s">
        <v>88</v>
      </c>
    </row>
    <row r="415" s="14" customFormat="1">
      <c r="A415" s="14"/>
      <c r="B415" s="237"/>
      <c r="C415" s="238"/>
      <c r="D415" s="228" t="s">
        <v>192</v>
      </c>
      <c r="E415" s="239" t="s">
        <v>19</v>
      </c>
      <c r="F415" s="240" t="s">
        <v>112</v>
      </c>
      <c r="G415" s="238"/>
      <c r="H415" s="241">
        <v>364.32999999999998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7" t="s">
        <v>192</v>
      </c>
      <c r="AU415" s="247" t="s">
        <v>88</v>
      </c>
      <c r="AV415" s="14" t="s">
        <v>88</v>
      </c>
      <c r="AW415" s="14" t="s">
        <v>37</v>
      </c>
      <c r="AX415" s="14" t="s">
        <v>78</v>
      </c>
      <c r="AY415" s="247" t="s">
        <v>178</v>
      </c>
    </row>
    <row r="416" s="14" customFormat="1">
      <c r="A416" s="14"/>
      <c r="B416" s="237"/>
      <c r="C416" s="238"/>
      <c r="D416" s="228" t="s">
        <v>192</v>
      </c>
      <c r="E416" s="239" t="s">
        <v>19</v>
      </c>
      <c r="F416" s="240" t="s">
        <v>116</v>
      </c>
      <c r="G416" s="238"/>
      <c r="H416" s="241">
        <v>373.24000000000001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7" t="s">
        <v>192</v>
      </c>
      <c r="AU416" s="247" t="s">
        <v>88</v>
      </c>
      <c r="AV416" s="14" t="s">
        <v>88</v>
      </c>
      <c r="AW416" s="14" t="s">
        <v>37</v>
      </c>
      <c r="AX416" s="14" t="s">
        <v>78</v>
      </c>
      <c r="AY416" s="247" t="s">
        <v>178</v>
      </c>
    </row>
    <row r="417" s="14" customFormat="1">
      <c r="A417" s="14"/>
      <c r="B417" s="237"/>
      <c r="C417" s="238"/>
      <c r="D417" s="228" t="s">
        <v>192</v>
      </c>
      <c r="E417" s="239" t="s">
        <v>19</v>
      </c>
      <c r="F417" s="240" t="s">
        <v>119</v>
      </c>
      <c r="G417" s="238"/>
      <c r="H417" s="241">
        <v>77.939999999999998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192</v>
      </c>
      <c r="AU417" s="247" t="s">
        <v>88</v>
      </c>
      <c r="AV417" s="14" t="s">
        <v>88</v>
      </c>
      <c r="AW417" s="14" t="s">
        <v>37</v>
      </c>
      <c r="AX417" s="14" t="s">
        <v>78</v>
      </c>
      <c r="AY417" s="247" t="s">
        <v>178</v>
      </c>
    </row>
    <row r="418" s="14" customFormat="1">
      <c r="A418" s="14"/>
      <c r="B418" s="237"/>
      <c r="C418" s="238"/>
      <c r="D418" s="228" t="s">
        <v>192</v>
      </c>
      <c r="E418" s="239" t="s">
        <v>19</v>
      </c>
      <c r="F418" s="240" t="s">
        <v>122</v>
      </c>
      <c r="G418" s="238"/>
      <c r="H418" s="241">
        <v>93.890000000000001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7" t="s">
        <v>192</v>
      </c>
      <c r="AU418" s="247" t="s">
        <v>88</v>
      </c>
      <c r="AV418" s="14" t="s">
        <v>88</v>
      </c>
      <c r="AW418" s="14" t="s">
        <v>37</v>
      </c>
      <c r="AX418" s="14" t="s">
        <v>78</v>
      </c>
      <c r="AY418" s="247" t="s">
        <v>178</v>
      </c>
    </row>
    <row r="419" s="15" customFormat="1">
      <c r="A419" s="15"/>
      <c r="B419" s="248"/>
      <c r="C419" s="249"/>
      <c r="D419" s="228" t="s">
        <v>192</v>
      </c>
      <c r="E419" s="250" t="s">
        <v>19</v>
      </c>
      <c r="F419" s="251" t="s">
        <v>195</v>
      </c>
      <c r="G419" s="249"/>
      <c r="H419" s="252">
        <v>909.39999999999998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8" t="s">
        <v>192</v>
      </c>
      <c r="AU419" s="258" t="s">
        <v>88</v>
      </c>
      <c r="AV419" s="15" t="s">
        <v>184</v>
      </c>
      <c r="AW419" s="15" t="s">
        <v>37</v>
      </c>
      <c r="AX419" s="15" t="s">
        <v>86</v>
      </c>
      <c r="AY419" s="258" t="s">
        <v>178</v>
      </c>
    </row>
    <row r="420" s="2" customFormat="1" ht="21.75" customHeight="1">
      <c r="A420" s="41"/>
      <c r="B420" s="42"/>
      <c r="C420" s="259" t="s">
        <v>549</v>
      </c>
      <c r="D420" s="259" t="s">
        <v>303</v>
      </c>
      <c r="E420" s="260" t="s">
        <v>550</v>
      </c>
      <c r="F420" s="261" t="s">
        <v>551</v>
      </c>
      <c r="G420" s="262" t="s">
        <v>114</v>
      </c>
      <c r="H420" s="263">
        <v>391.90199999999999</v>
      </c>
      <c r="I420" s="264"/>
      <c r="J420" s="265">
        <f>ROUND(I420*H420,2)</f>
        <v>0</v>
      </c>
      <c r="K420" s="261" t="s">
        <v>183</v>
      </c>
      <c r="L420" s="266"/>
      <c r="M420" s="267" t="s">
        <v>19</v>
      </c>
      <c r="N420" s="268" t="s">
        <v>49</v>
      </c>
      <c r="O420" s="87"/>
      <c r="P420" s="217">
        <f>O420*H420</f>
        <v>0</v>
      </c>
      <c r="Q420" s="217">
        <v>0.00012</v>
      </c>
      <c r="R420" s="217">
        <f>Q420*H420</f>
        <v>0.047028239999999999</v>
      </c>
      <c r="S420" s="217">
        <v>0</v>
      </c>
      <c r="T420" s="218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9" t="s">
        <v>228</v>
      </c>
      <c r="AT420" s="219" t="s">
        <v>303</v>
      </c>
      <c r="AU420" s="219" t="s">
        <v>88</v>
      </c>
      <c r="AY420" s="20" t="s">
        <v>178</v>
      </c>
      <c r="BE420" s="220">
        <f>IF(N420="základní",J420,0)</f>
        <v>0</v>
      </c>
      <c r="BF420" s="220">
        <f>IF(N420="snížená",J420,0)</f>
        <v>0</v>
      </c>
      <c r="BG420" s="220">
        <f>IF(N420="zákl. přenesená",J420,0)</f>
        <v>0</v>
      </c>
      <c r="BH420" s="220">
        <f>IF(N420="sníž. přenesená",J420,0)</f>
        <v>0</v>
      </c>
      <c r="BI420" s="220">
        <f>IF(N420="nulová",J420,0)</f>
        <v>0</v>
      </c>
      <c r="BJ420" s="20" t="s">
        <v>86</v>
      </c>
      <c r="BK420" s="220">
        <f>ROUND(I420*H420,2)</f>
        <v>0</v>
      </c>
      <c r="BL420" s="20" t="s">
        <v>184</v>
      </c>
      <c r="BM420" s="219" t="s">
        <v>552</v>
      </c>
    </row>
    <row r="421" s="14" customFormat="1">
      <c r="A421" s="14"/>
      <c r="B421" s="237"/>
      <c r="C421" s="238"/>
      <c r="D421" s="228" t="s">
        <v>192</v>
      </c>
      <c r="E421" s="239" t="s">
        <v>19</v>
      </c>
      <c r="F421" s="240" t="s">
        <v>553</v>
      </c>
      <c r="G421" s="238"/>
      <c r="H421" s="241">
        <v>270.44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192</v>
      </c>
      <c r="AU421" s="247" t="s">
        <v>88</v>
      </c>
      <c r="AV421" s="14" t="s">
        <v>88</v>
      </c>
      <c r="AW421" s="14" t="s">
        <v>37</v>
      </c>
      <c r="AX421" s="14" t="s">
        <v>78</v>
      </c>
      <c r="AY421" s="247" t="s">
        <v>178</v>
      </c>
    </row>
    <row r="422" s="14" customFormat="1">
      <c r="A422" s="14"/>
      <c r="B422" s="237"/>
      <c r="C422" s="238"/>
      <c r="D422" s="228" t="s">
        <v>192</v>
      </c>
      <c r="E422" s="239" t="s">
        <v>19</v>
      </c>
      <c r="F422" s="240" t="s">
        <v>554</v>
      </c>
      <c r="G422" s="238"/>
      <c r="H422" s="241">
        <v>102.8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192</v>
      </c>
      <c r="AU422" s="247" t="s">
        <v>88</v>
      </c>
      <c r="AV422" s="14" t="s">
        <v>88</v>
      </c>
      <c r="AW422" s="14" t="s">
        <v>37</v>
      </c>
      <c r="AX422" s="14" t="s">
        <v>78</v>
      </c>
      <c r="AY422" s="247" t="s">
        <v>178</v>
      </c>
    </row>
    <row r="423" s="15" customFormat="1">
      <c r="A423" s="15"/>
      <c r="B423" s="248"/>
      <c r="C423" s="249"/>
      <c r="D423" s="228" t="s">
        <v>192</v>
      </c>
      <c r="E423" s="250" t="s">
        <v>116</v>
      </c>
      <c r="F423" s="251" t="s">
        <v>195</v>
      </c>
      <c r="G423" s="249"/>
      <c r="H423" s="252">
        <v>373.24000000000001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8" t="s">
        <v>192</v>
      </c>
      <c r="AU423" s="258" t="s">
        <v>88</v>
      </c>
      <c r="AV423" s="15" t="s">
        <v>184</v>
      </c>
      <c r="AW423" s="15" t="s">
        <v>37</v>
      </c>
      <c r="AX423" s="15" t="s">
        <v>86</v>
      </c>
      <c r="AY423" s="258" t="s">
        <v>178</v>
      </c>
    </row>
    <row r="424" s="14" customFormat="1">
      <c r="A424" s="14"/>
      <c r="B424" s="237"/>
      <c r="C424" s="238"/>
      <c r="D424" s="228" t="s">
        <v>192</v>
      </c>
      <c r="E424" s="238"/>
      <c r="F424" s="240" t="s">
        <v>555</v>
      </c>
      <c r="G424" s="238"/>
      <c r="H424" s="241">
        <v>391.90199999999999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7" t="s">
        <v>192</v>
      </c>
      <c r="AU424" s="247" t="s">
        <v>88</v>
      </c>
      <c r="AV424" s="14" t="s">
        <v>88</v>
      </c>
      <c r="AW424" s="14" t="s">
        <v>4</v>
      </c>
      <c r="AX424" s="14" t="s">
        <v>86</v>
      </c>
      <c r="AY424" s="247" t="s">
        <v>178</v>
      </c>
    </row>
    <row r="425" s="2" customFormat="1" ht="24.15" customHeight="1">
      <c r="A425" s="41"/>
      <c r="B425" s="42"/>
      <c r="C425" s="259" t="s">
        <v>556</v>
      </c>
      <c r="D425" s="259" t="s">
        <v>303</v>
      </c>
      <c r="E425" s="260" t="s">
        <v>557</v>
      </c>
      <c r="F425" s="261" t="s">
        <v>558</v>
      </c>
      <c r="G425" s="262" t="s">
        <v>114</v>
      </c>
      <c r="H425" s="263">
        <v>382.54700000000003</v>
      </c>
      <c r="I425" s="264"/>
      <c r="J425" s="265">
        <f>ROUND(I425*H425,2)</f>
        <v>0</v>
      </c>
      <c r="K425" s="261" t="s">
        <v>183</v>
      </c>
      <c r="L425" s="266"/>
      <c r="M425" s="267" t="s">
        <v>19</v>
      </c>
      <c r="N425" s="268" t="s">
        <v>49</v>
      </c>
      <c r="O425" s="87"/>
      <c r="P425" s="217">
        <f>O425*H425</f>
        <v>0</v>
      </c>
      <c r="Q425" s="217">
        <v>4.0000000000000003E-05</v>
      </c>
      <c r="R425" s="217">
        <f>Q425*H425</f>
        <v>0.015301880000000002</v>
      </c>
      <c r="S425" s="217">
        <v>0</v>
      </c>
      <c r="T425" s="218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9" t="s">
        <v>228</v>
      </c>
      <c r="AT425" s="219" t="s">
        <v>303</v>
      </c>
      <c r="AU425" s="219" t="s">
        <v>88</v>
      </c>
      <c r="AY425" s="20" t="s">
        <v>178</v>
      </c>
      <c r="BE425" s="220">
        <f>IF(N425="základní",J425,0)</f>
        <v>0</v>
      </c>
      <c r="BF425" s="220">
        <f>IF(N425="snížená",J425,0)</f>
        <v>0</v>
      </c>
      <c r="BG425" s="220">
        <f>IF(N425="zákl. přenesená",J425,0)</f>
        <v>0</v>
      </c>
      <c r="BH425" s="220">
        <f>IF(N425="sníž. přenesená",J425,0)</f>
        <v>0</v>
      </c>
      <c r="BI425" s="220">
        <f>IF(N425="nulová",J425,0)</f>
        <v>0</v>
      </c>
      <c r="BJ425" s="20" t="s">
        <v>86</v>
      </c>
      <c r="BK425" s="220">
        <f>ROUND(I425*H425,2)</f>
        <v>0</v>
      </c>
      <c r="BL425" s="20" t="s">
        <v>184</v>
      </c>
      <c r="BM425" s="219" t="s">
        <v>559</v>
      </c>
    </row>
    <row r="426" s="14" customFormat="1">
      <c r="A426" s="14"/>
      <c r="B426" s="237"/>
      <c r="C426" s="238"/>
      <c r="D426" s="228" t="s">
        <v>192</v>
      </c>
      <c r="E426" s="239" t="s">
        <v>19</v>
      </c>
      <c r="F426" s="240" t="s">
        <v>115</v>
      </c>
      <c r="G426" s="238"/>
      <c r="H426" s="241">
        <v>364.32999999999998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192</v>
      </c>
      <c r="AU426" s="247" t="s">
        <v>88</v>
      </c>
      <c r="AV426" s="14" t="s">
        <v>88</v>
      </c>
      <c r="AW426" s="14" t="s">
        <v>37</v>
      </c>
      <c r="AX426" s="14" t="s">
        <v>78</v>
      </c>
      <c r="AY426" s="247" t="s">
        <v>178</v>
      </c>
    </row>
    <row r="427" s="15" customFormat="1">
      <c r="A427" s="15"/>
      <c r="B427" s="248"/>
      <c r="C427" s="249"/>
      <c r="D427" s="228" t="s">
        <v>192</v>
      </c>
      <c r="E427" s="250" t="s">
        <v>112</v>
      </c>
      <c r="F427" s="251" t="s">
        <v>195</v>
      </c>
      <c r="G427" s="249"/>
      <c r="H427" s="252">
        <v>364.32999999999998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8" t="s">
        <v>192</v>
      </c>
      <c r="AU427" s="258" t="s">
        <v>88</v>
      </c>
      <c r="AV427" s="15" t="s">
        <v>184</v>
      </c>
      <c r="AW427" s="15" t="s">
        <v>37</v>
      </c>
      <c r="AX427" s="15" t="s">
        <v>86</v>
      </c>
      <c r="AY427" s="258" t="s">
        <v>178</v>
      </c>
    </row>
    <row r="428" s="14" customFormat="1">
      <c r="A428" s="14"/>
      <c r="B428" s="237"/>
      <c r="C428" s="238"/>
      <c r="D428" s="228" t="s">
        <v>192</v>
      </c>
      <c r="E428" s="238"/>
      <c r="F428" s="240" t="s">
        <v>560</v>
      </c>
      <c r="G428" s="238"/>
      <c r="H428" s="241">
        <v>382.54700000000003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7" t="s">
        <v>192</v>
      </c>
      <c r="AU428" s="247" t="s">
        <v>88</v>
      </c>
      <c r="AV428" s="14" t="s">
        <v>88</v>
      </c>
      <c r="AW428" s="14" t="s">
        <v>4</v>
      </c>
      <c r="AX428" s="14" t="s">
        <v>86</v>
      </c>
      <c r="AY428" s="247" t="s">
        <v>178</v>
      </c>
    </row>
    <row r="429" s="2" customFormat="1" ht="24.15" customHeight="1">
      <c r="A429" s="41"/>
      <c r="B429" s="42"/>
      <c r="C429" s="259" t="s">
        <v>561</v>
      </c>
      <c r="D429" s="259" t="s">
        <v>303</v>
      </c>
      <c r="E429" s="260" t="s">
        <v>562</v>
      </c>
      <c r="F429" s="261" t="s">
        <v>563</v>
      </c>
      <c r="G429" s="262" t="s">
        <v>114</v>
      </c>
      <c r="H429" s="263">
        <v>93.890000000000001</v>
      </c>
      <c r="I429" s="264"/>
      <c r="J429" s="265">
        <f>ROUND(I429*H429,2)</f>
        <v>0</v>
      </c>
      <c r="K429" s="261" t="s">
        <v>183</v>
      </c>
      <c r="L429" s="266"/>
      <c r="M429" s="267" t="s">
        <v>19</v>
      </c>
      <c r="N429" s="268" t="s">
        <v>49</v>
      </c>
      <c r="O429" s="87"/>
      <c r="P429" s="217">
        <f>O429*H429</f>
        <v>0</v>
      </c>
      <c r="Q429" s="217">
        <v>0.00029999999999999997</v>
      </c>
      <c r="R429" s="217">
        <f>Q429*H429</f>
        <v>0.028166999999999998</v>
      </c>
      <c r="S429" s="217">
        <v>0</v>
      </c>
      <c r="T429" s="218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9" t="s">
        <v>228</v>
      </c>
      <c r="AT429" s="219" t="s">
        <v>303</v>
      </c>
      <c r="AU429" s="219" t="s">
        <v>88</v>
      </c>
      <c r="AY429" s="20" t="s">
        <v>178</v>
      </c>
      <c r="BE429" s="220">
        <f>IF(N429="základní",J429,0)</f>
        <v>0</v>
      </c>
      <c r="BF429" s="220">
        <f>IF(N429="snížená",J429,0)</f>
        <v>0</v>
      </c>
      <c r="BG429" s="220">
        <f>IF(N429="zákl. přenesená",J429,0)</f>
        <v>0</v>
      </c>
      <c r="BH429" s="220">
        <f>IF(N429="sníž. přenesená",J429,0)</f>
        <v>0</v>
      </c>
      <c r="BI429" s="220">
        <f>IF(N429="nulová",J429,0)</f>
        <v>0</v>
      </c>
      <c r="BJ429" s="20" t="s">
        <v>86</v>
      </c>
      <c r="BK429" s="220">
        <f>ROUND(I429*H429,2)</f>
        <v>0</v>
      </c>
      <c r="BL429" s="20" t="s">
        <v>184</v>
      </c>
      <c r="BM429" s="219" t="s">
        <v>564</v>
      </c>
    </row>
    <row r="430" s="14" customFormat="1">
      <c r="A430" s="14"/>
      <c r="B430" s="237"/>
      <c r="C430" s="238"/>
      <c r="D430" s="228" t="s">
        <v>192</v>
      </c>
      <c r="E430" s="239" t="s">
        <v>19</v>
      </c>
      <c r="F430" s="240" t="s">
        <v>124</v>
      </c>
      <c r="G430" s="238"/>
      <c r="H430" s="241">
        <v>93.890000000000001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7" t="s">
        <v>192</v>
      </c>
      <c r="AU430" s="247" t="s">
        <v>88</v>
      </c>
      <c r="AV430" s="14" t="s">
        <v>88</v>
      </c>
      <c r="AW430" s="14" t="s">
        <v>37</v>
      </c>
      <c r="AX430" s="14" t="s">
        <v>78</v>
      </c>
      <c r="AY430" s="247" t="s">
        <v>178</v>
      </c>
    </row>
    <row r="431" s="15" customFormat="1">
      <c r="A431" s="15"/>
      <c r="B431" s="248"/>
      <c r="C431" s="249"/>
      <c r="D431" s="228" t="s">
        <v>192</v>
      </c>
      <c r="E431" s="250" t="s">
        <v>122</v>
      </c>
      <c r="F431" s="251" t="s">
        <v>195</v>
      </c>
      <c r="G431" s="249"/>
      <c r="H431" s="252">
        <v>93.890000000000001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8" t="s">
        <v>192</v>
      </c>
      <c r="AU431" s="258" t="s">
        <v>88</v>
      </c>
      <c r="AV431" s="15" t="s">
        <v>184</v>
      </c>
      <c r="AW431" s="15" t="s">
        <v>37</v>
      </c>
      <c r="AX431" s="15" t="s">
        <v>86</v>
      </c>
      <c r="AY431" s="258" t="s">
        <v>178</v>
      </c>
    </row>
    <row r="432" s="2" customFormat="1" ht="24.15" customHeight="1">
      <c r="A432" s="41"/>
      <c r="B432" s="42"/>
      <c r="C432" s="259" t="s">
        <v>565</v>
      </c>
      <c r="D432" s="259" t="s">
        <v>303</v>
      </c>
      <c r="E432" s="260" t="s">
        <v>566</v>
      </c>
      <c r="F432" s="261" t="s">
        <v>567</v>
      </c>
      <c r="G432" s="262" t="s">
        <v>114</v>
      </c>
      <c r="H432" s="263">
        <v>81.837000000000003</v>
      </c>
      <c r="I432" s="264"/>
      <c r="J432" s="265">
        <f>ROUND(I432*H432,2)</f>
        <v>0</v>
      </c>
      <c r="K432" s="261" t="s">
        <v>183</v>
      </c>
      <c r="L432" s="266"/>
      <c r="M432" s="267" t="s">
        <v>19</v>
      </c>
      <c r="N432" s="268" t="s">
        <v>49</v>
      </c>
      <c r="O432" s="87"/>
      <c r="P432" s="217">
        <f>O432*H432</f>
        <v>0</v>
      </c>
      <c r="Q432" s="217">
        <v>0.00020000000000000001</v>
      </c>
      <c r="R432" s="217">
        <f>Q432*H432</f>
        <v>0.016367400000000001</v>
      </c>
      <c r="S432" s="217">
        <v>0</v>
      </c>
      <c r="T432" s="218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9" t="s">
        <v>228</v>
      </c>
      <c r="AT432" s="219" t="s">
        <v>303</v>
      </c>
      <c r="AU432" s="219" t="s">
        <v>88</v>
      </c>
      <c r="AY432" s="20" t="s">
        <v>178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20" t="s">
        <v>86</v>
      </c>
      <c r="BK432" s="220">
        <f>ROUND(I432*H432,2)</f>
        <v>0</v>
      </c>
      <c r="BL432" s="20" t="s">
        <v>184</v>
      </c>
      <c r="BM432" s="219" t="s">
        <v>568</v>
      </c>
    </row>
    <row r="433" s="14" customFormat="1">
      <c r="A433" s="14"/>
      <c r="B433" s="237"/>
      <c r="C433" s="238"/>
      <c r="D433" s="228" t="s">
        <v>192</v>
      </c>
      <c r="E433" s="239" t="s">
        <v>19</v>
      </c>
      <c r="F433" s="240" t="s">
        <v>121</v>
      </c>
      <c r="G433" s="238"/>
      <c r="H433" s="241">
        <v>77.939999999999998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7" t="s">
        <v>192</v>
      </c>
      <c r="AU433" s="247" t="s">
        <v>88</v>
      </c>
      <c r="AV433" s="14" t="s">
        <v>88</v>
      </c>
      <c r="AW433" s="14" t="s">
        <v>37</v>
      </c>
      <c r="AX433" s="14" t="s">
        <v>78</v>
      </c>
      <c r="AY433" s="247" t="s">
        <v>178</v>
      </c>
    </row>
    <row r="434" s="15" customFormat="1">
      <c r="A434" s="15"/>
      <c r="B434" s="248"/>
      <c r="C434" s="249"/>
      <c r="D434" s="228" t="s">
        <v>192</v>
      </c>
      <c r="E434" s="250" t="s">
        <v>119</v>
      </c>
      <c r="F434" s="251" t="s">
        <v>195</v>
      </c>
      <c r="G434" s="249"/>
      <c r="H434" s="252">
        <v>77.939999999999998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8" t="s">
        <v>192</v>
      </c>
      <c r="AU434" s="258" t="s">
        <v>88</v>
      </c>
      <c r="AV434" s="15" t="s">
        <v>184</v>
      </c>
      <c r="AW434" s="15" t="s">
        <v>37</v>
      </c>
      <c r="AX434" s="15" t="s">
        <v>86</v>
      </c>
      <c r="AY434" s="258" t="s">
        <v>178</v>
      </c>
    </row>
    <row r="435" s="14" customFormat="1">
      <c r="A435" s="14"/>
      <c r="B435" s="237"/>
      <c r="C435" s="238"/>
      <c r="D435" s="228" t="s">
        <v>192</v>
      </c>
      <c r="E435" s="238"/>
      <c r="F435" s="240" t="s">
        <v>569</v>
      </c>
      <c r="G435" s="238"/>
      <c r="H435" s="241">
        <v>81.837000000000003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7" t="s">
        <v>192</v>
      </c>
      <c r="AU435" s="247" t="s">
        <v>88</v>
      </c>
      <c r="AV435" s="14" t="s">
        <v>88</v>
      </c>
      <c r="AW435" s="14" t="s">
        <v>4</v>
      </c>
      <c r="AX435" s="14" t="s">
        <v>86</v>
      </c>
      <c r="AY435" s="247" t="s">
        <v>178</v>
      </c>
    </row>
    <row r="436" s="2" customFormat="1" ht="37.8" customHeight="1">
      <c r="A436" s="41"/>
      <c r="B436" s="42"/>
      <c r="C436" s="208" t="s">
        <v>570</v>
      </c>
      <c r="D436" s="208" t="s">
        <v>180</v>
      </c>
      <c r="E436" s="209" t="s">
        <v>571</v>
      </c>
      <c r="F436" s="210" t="s">
        <v>572</v>
      </c>
      <c r="G436" s="211" t="s">
        <v>107</v>
      </c>
      <c r="H436" s="212">
        <v>88.060000000000002</v>
      </c>
      <c r="I436" s="213"/>
      <c r="J436" s="214">
        <f>ROUND(I436*H436,2)</f>
        <v>0</v>
      </c>
      <c r="K436" s="210" t="s">
        <v>183</v>
      </c>
      <c r="L436" s="47"/>
      <c r="M436" s="215" t="s">
        <v>19</v>
      </c>
      <c r="N436" s="216" t="s">
        <v>49</v>
      </c>
      <c r="O436" s="87"/>
      <c r="P436" s="217">
        <f>O436*H436</f>
        <v>0</v>
      </c>
      <c r="Q436" s="217">
        <v>0.0057000000000000002</v>
      </c>
      <c r="R436" s="217">
        <f>Q436*H436</f>
        <v>0.501942</v>
      </c>
      <c r="S436" s="217">
        <v>0</v>
      </c>
      <c r="T436" s="218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9" t="s">
        <v>184</v>
      </c>
      <c r="AT436" s="219" t="s">
        <v>180</v>
      </c>
      <c r="AU436" s="219" t="s">
        <v>88</v>
      </c>
      <c r="AY436" s="20" t="s">
        <v>178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20" t="s">
        <v>86</v>
      </c>
      <c r="BK436" s="220">
        <f>ROUND(I436*H436,2)</f>
        <v>0</v>
      </c>
      <c r="BL436" s="20" t="s">
        <v>184</v>
      </c>
      <c r="BM436" s="219" t="s">
        <v>573</v>
      </c>
    </row>
    <row r="437" s="2" customFormat="1">
      <c r="A437" s="41"/>
      <c r="B437" s="42"/>
      <c r="C437" s="43"/>
      <c r="D437" s="221" t="s">
        <v>186</v>
      </c>
      <c r="E437" s="43"/>
      <c r="F437" s="222" t="s">
        <v>574</v>
      </c>
      <c r="G437" s="43"/>
      <c r="H437" s="43"/>
      <c r="I437" s="223"/>
      <c r="J437" s="43"/>
      <c r="K437" s="43"/>
      <c r="L437" s="47"/>
      <c r="M437" s="224"/>
      <c r="N437" s="225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186</v>
      </c>
      <c r="AU437" s="20" t="s">
        <v>88</v>
      </c>
    </row>
    <row r="438" s="13" customFormat="1">
      <c r="A438" s="13"/>
      <c r="B438" s="226"/>
      <c r="C438" s="227"/>
      <c r="D438" s="228" t="s">
        <v>192</v>
      </c>
      <c r="E438" s="229" t="s">
        <v>19</v>
      </c>
      <c r="F438" s="230" t="s">
        <v>243</v>
      </c>
      <c r="G438" s="227"/>
      <c r="H438" s="229" t="s">
        <v>19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192</v>
      </c>
      <c r="AU438" s="236" t="s">
        <v>88</v>
      </c>
      <c r="AV438" s="13" t="s">
        <v>86</v>
      </c>
      <c r="AW438" s="13" t="s">
        <v>37</v>
      </c>
      <c r="AX438" s="13" t="s">
        <v>78</v>
      </c>
      <c r="AY438" s="236" t="s">
        <v>178</v>
      </c>
    </row>
    <row r="439" s="13" customFormat="1">
      <c r="A439" s="13"/>
      <c r="B439" s="226"/>
      <c r="C439" s="227"/>
      <c r="D439" s="228" t="s">
        <v>192</v>
      </c>
      <c r="E439" s="229" t="s">
        <v>19</v>
      </c>
      <c r="F439" s="230" t="s">
        <v>472</v>
      </c>
      <c r="G439" s="227"/>
      <c r="H439" s="229" t="s">
        <v>19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192</v>
      </c>
      <c r="AU439" s="236" t="s">
        <v>88</v>
      </c>
      <c r="AV439" s="13" t="s">
        <v>86</v>
      </c>
      <c r="AW439" s="13" t="s">
        <v>37</v>
      </c>
      <c r="AX439" s="13" t="s">
        <v>78</v>
      </c>
      <c r="AY439" s="236" t="s">
        <v>178</v>
      </c>
    </row>
    <row r="440" s="13" customFormat="1">
      <c r="A440" s="13"/>
      <c r="B440" s="226"/>
      <c r="C440" s="227"/>
      <c r="D440" s="228" t="s">
        <v>192</v>
      </c>
      <c r="E440" s="229" t="s">
        <v>19</v>
      </c>
      <c r="F440" s="230" t="s">
        <v>473</v>
      </c>
      <c r="G440" s="227"/>
      <c r="H440" s="229" t="s">
        <v>19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192</v>
      </c>
      <c r="AU440" s="236" t="s">
        <v>88</v>
      </c>
      <c r="AV440" s="13" t="s">
        <v>86</v>
      </c>
      <c r="AW440" s="13" t="s">
        <v>37</v>
      </c>
      <c r="AX440" s="13" t="s">
        <v>78</v>
      </c>
      <c r="AY440" s="236" t="s">
        <v>178</v>
      </c>
    </row>
    <row r="441" s="14" customFormat="1">
      <c r="A441" s="14"/>
      <c r="B441" s="237"/>
      <c r="C441" s="238"/>
      <c r="D441" s="228" t="s">
        <v>192</v>
      </c>
      <c r="E441" s="239" t="s">
        <v>19</v>
      </c>
      <c r="F441" s="240" t="s">
        <v>480</v>
      </c>
      <c r="G441" s="238"/>
      <c r="H441" s="241">
        <v>88.060000000000002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192</v>
      </c>
      <c r="AU441" s="247" t="s">
        <v>88</v>
      </c>
      <c r="AV441" s="14" t="s">
        <v>88</v>
      </c>
      <c r="AW441" s="14" t="s">
        <v>37</v>
      </c>
      <c r="AX441" s="14" t="s">
        <v>78</v>
      </c>
      <c r="AY441" s="247" t="s">
        <v>178</v>
      </c>
    </row>
    <row r="442" s="15" customFormat="1">
      <c r="A442" s="15"/>
      <c r="B442" s="248"/>
      <c r="C442" s="249"/>
      <c r="D442" s="228" t="s">
        <v>192</v>
      </c>
      <c r="E442" s="250" t="s">
        <v>126</v>
      </c>
      <c r="F442" s="251" t="s">
        <v>195</v>
      </c>
      <c r="G442" s="249"/>
      <c r="H442" s="252">
        <v>88.060000000000002</v>
      </c>
      <c r="I442" s="253"/>
      <c r="J442" s="249"/>
      <c r="K442" s="249"/>
      <c r="L442" s="254"/>
      <c r="M442" s="255"/>
      <c r="N442" s="256"/>
      <c r="O442" s="256"/>
      <c r="P442" s="256"/>
      <c r="Q442" s="256"/>
      <c r="R442" s="256"/>
      <c r="S442" s="256"/>
      <c r="T442" s="25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8" t="s">
        <v>192</v>
      </c>
      <c r="AU442" s="258" t="s">
        <v>88</v>
      </c>
      <c r="AV442" s="15" t="s">
        <v>184</v>
      </c>
      <c r="AW442" s="15" t="s">
        <v>37</v>
      </c>
      <c r="AX442" s="15" t="s">
        <v>86</v>
      </c>
      <c r="AY442" s="258" t="s">
        <v>178</v>
      </c>
    </row>
    <row r="443" s="2" customFormat="1" ht="37.8" customHeight="1">
      <c r="A443" s="41"/>
      <c r="B443" s="42"/>
      <c r="C443" s="208" t="s">
        <v>575</v>
      </c>
      <c r="D443" s="208" t="s">
        <v>180</v>
      </c>
      <c r="E443" s="209" t="s">
        <v>576</v>
      </c>
      <c r="F443" s="210" t="s">
        <v>577</v>
      </c>
      <c r="G443" s="211" t="s">
        <v>107</v>
      </c>
      <c r="H443" s="212">
        <v>956.46199999999999</v>
      </c>
      <c r="I443" s="213"/>
      <c r="J443" s="214">
        <f>ROUND(I443*H443,2)</f>
        <v>0</v>
      </c>
      <c r="K443" s="210" t="s">
        <v>183</v>
      </c>
      <c r="L443" s="47"/>
      <c r="M443" s="215" t="s">
        <v>19</v>
      </c>
      <c r="N443" s="216" t="s">
        <v>49</v>
      </c>
      <c r="O443" s="87"/>
      <c r="P443" s="217">
        <f>O443*H443</f>
        <v>0</v>
      </c>
      <c r="Q443" s="217">
        <v>0.0033800000000000002</v>
      </c>
      <c r="R443" s="217">
        <f>Q443*H443</f>
        <v>3.2328415600000002</v>
      </c>
      <c r="S443" s="217">
        <v>0</v>
      </c>
      <c r="T443" s="218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9" t="s">
        <v>184</v>
      </c>
      <c r="AT443" s="219" t="s">
        <v>180</v>
      </c>
      <c r="AU443" s="219" t="s">
        <v>88</v>
      </c>
      <c r="AY443" s="20" t="s">
        <v>178</v>
      </c>
      <c r="BE443" s="220">
        <f>IF(N443="základní",J443,0)</f>
        <v>0</v>
      </c>
      <c r="BF443" s="220">
        <f>IF(N443="snížená",J443,0)</f>
        <v>0</v>
      </c>
      <c r="BG443" s="220">
        <f>IF(N443="zákl. přenesená",J443,0)</f>
        <v>0</v>
      </c>
      <c r="BH443" s="220">
        <f>IF(N443="sníž. přenesená",J443,0)</f>
        <v>0</v>
      </c>
      <c r="BI443" s="220">
        <f>IF(N443="nulová",J443,0)</f>
        <v>0</v>
      </c>
      <c r="BJ443" s="20" t="s">
        <v>86</v>
      </c>
      <c r="BK443" s="220">
        <f>ROUND(I443*H443,2)</f>
        <v>0</v>
      </c>
      <c r="BL443" s="20" t="s">
        <v>184</v>
      </c>
      <c r="BM443" s="219" t="s">
        <v>578</v>
      </c>
    </row>
    <row r="444" s="2" customFormat="1">
      <c r="A444" s="41"/>
      <c r="B444" s="42"/>
      <c r="C444" s="43"/>
      <c r="D444" s="221" t="s">
        <v>186</v>
      </c>
      <c r="E444" s="43"/>
      <c r="F444" s="222" t="s">
        <v>579</v>
      </c>
      <c r="G444" s="43"/>
      <c r="H444" s="43"/>
      <c r="I444" s="223"/>
      <c r="J444" s="43"/>
      <c r="K444" s="43"/>
      <c r="L444" s="47"/>
      <c r="M444" s="224"/>
      <c r="N444" s="225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186</v>
      </c>
      <c r="AU444" s="20" t="s">
        <v>88</v>
      </c>
    </row>
    <row r="445" s="14" customFormat="1">
      <c r="A445" s="14"/>
      <c r="B445" s="237"/>
      <c r="C445" s="238"/>
      <c r="D445" s="228" t="s">
        <v>192</v>
      </c>
      <c r="E445" s="239" t="s">
        <v>19</v>
      </c>
      <c r="F445" s="240" t="s">
        <v>129</v>
      </c>
      <c r="G445" s="238"/>
      <c r="H445" s="241">
        <v>810.73000000000002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7" t="s">
        <v>192</v>
      </c>
      <c r="AU445" s="247" t="s">
        <v>88</v>
      </c>
      <c r="AV445" s="14" t="s">
        <v>88</v>
      </c>
      <c r="AW445" s="14" t="s">
        <v>37</v>
      </c>
      <c r="AX445" s="14" t="s">
        <v>78</v>
      </c>
      <c r="AY445" s="247" t="s">
        <v>178</v>
      </c>
    </row>
    <row r="446" s="14" customFormat="1">
      <c r="A446" s="14"/>
      <c r="B446" s="237"/>
      <c r="C446" s="238"/>
      <c r="D446" s="228" t="s">
        <v>192</v>
      </c>
      <c r="E446" s="239" t="s">
        <v>19</v>
      </c>
      <c r="F446" s="240" t="s">
        <v>486</v>
      </c>
      <c r="G446" s="238"/>
      <c r="H446" s="241">
        <v>145.732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7" t="s">
        <v>192</v>
      </c>
      <c r="AU446" s="247" t="s">
        <v>88</v>
      </c>
      <c r="AV446" s="14" t="s">
        <v>88</v>
      </c>
      <c r="AW446" s="14" t="s">
        <v>37</v>
      </c>
      <c r="AX446" s="14" t="s">
        <v>78</v>
      </c>
      <c r="AY446" s="247" t="s">
        <v>178</v>
      </c>
    </row>
    <row r="447" s="15" customFormat="1">
      <c r="A447" s="15"/>
      <c r="B447" s="248"/>
      <c r="C447" s="249"/>
      <c r="D447" s="228" t="s">
        <v>192</v>
      </c>
      <c r="E447" s="250" t="s">
        <v>19</v>
      </c>
      <c r="F447" s="251" t="s">
        <v>195</v>
      </c>
      <c r="G447" s="249"/>
      <c r="H447" s="252">
        <v>956.46199999999999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8" t="s">
        <v>192</v>
      </c>
      <c r="AU447" s="258" t="s">
        <v>88</v>
      </c>
      <c r="AV447" s="15" t="s">
        <v>184</v>
      </c>
      <c r="AW447" s="15" t="s">
        <v>37</v>
      </c>
      <c r="AX447" s="15" t="s">
        <v>86</v>
      </c>
      <c r="AY447" s="258" t="s">
        <v>178</v>
      </c>
    </row>
    <row r="448" s="2" customFormat="1" ht="37.8" customHeight="1">
      <c r="A448" s="41"/>
      <c r="B448" s="42"/>
      <c r="C448" s="208" t="s">
        <v>580</v>
      </c>
      <c r="D448" s="208" t="s">
        <v>180</v>
      </c>
      <c r="E448" s="209" t="s">
        <v>581</v>
      </c>
      <c r="F448" s="210" t="s">
        <v>582</v>
      </c>
      <c r="G448" s="211" t="s">
        <v>107</v>
      </c>
      <c r="H448" s="212">
        <v>211.41</v>
      </c>
      <c r="I448" s="213"/>
      <c r="J448" s="214">
        <f>ROUND(I448*H448,2)</f>
        <v>0</v>
      </c>
      <c r="K448" s="210" t="s">
        <v>183</v>
      </c>
      <c r="L448" s="47"/>
      <c r="M448" s="215" t="s">
        <v>19</v>
      </c>
      <c r="N448" s="216" t="s">
        <v>49</v>
      </c>
      <c r="O448" s="87"/>
      <c r="P448" s="217">
        <f>O448*H448</f>
        <v>0</v>
      </c>
      <c r="Q448" s="217">
        <v>2.0000000000000002E-05</v>
      </c>
      <c r="R448" s="217">
        <f>Q448*H448</f>
        <v>0.0042282000000000005</v>
      </c>
      <c r="S448" s="217">
        <v>1.0000000000000001E-05</v>
      </c>
      <c r="T448" s="218">
        <f>S448*H448</f>
        <v>0.0021141000000000003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9" t="s">
        <v>184</v>
      </c>
      <c r="AT448" s="219" t="s">
        <v>180</v>
      </c>
      <c r="AU448" s="219" t="s">
        <v>88</v>
      </c>
      <c r="AY448" s="20" t="s">
        <v>178</v>
      </c>
      <c r="BE448" s="220">
        <f>IF(N448="základní",J448,0)</f>
        <v>0</v>
      </c>
      <c r="BF448" s="220">
        <f>IF(N448="snížená",J448,0)</f>
        <v>0</v>
      </c>
      <c r="BG448" s="220">
        <f>IF(N448="zákl. přenesená",J448,0)</f>
        <v>0</v>
      </c>
      <c r="BH448" s="220">
        <f>IF(N448="sníž. přenesená",J448,0)</f>
        <v>0</v>
      </c>
      <c r="BI448" s="220">
        <f>IF(N448="nulová",J448,0)</f>
        <v>0</v>
      </c>
      <c r="BJ448" s="20" t="s">
        <v>86</v>
      </c>
      <c r="BK448" s="220">
        <f>ROUND(I448*H448,2)</f>
        <v>0</v>
      </c>
      <c r="BL448" s="20" t="s">
        <v>184</v>
      </c>
      <c r="BM448" s="219" t="s">
        <v>583</v>
      </c>
    </row>
    <row r="449" s="2" customFormat="1">
      <c r="A449" s="41"/>
      <c r="B449" s="42"/>
      <c r="C449" s="43"/>
      <c r="D449" s="221" t="s">
        <v>186</v>
      </c>
      <c r="E449" s="43"/>
      <c r="F449" s="222" t="s">
        <v>584</v>
      </c>
      <c r="G449" s="43"/>
      <c r="H449" s="43"/>
      <c r="I449" s="223"/>
      <c r="J449" s="43"/>
      <c r="K449" s="43"/>
      <c r="L449" s="47"/>
      <c r="M449" s="224"/>
      <c r="N449" s="225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186</v>
      </c>
      <c r="AU449" s="20" t="s">
        <v>88</v>
      </c>
    </row>
    <row r="450" s="13" customFormat="1">
      <c r="A450" s="13"/>
      <c r="B450" s="226"/>
      <c r="C450" s="227"/>
      <c r="D450" s="228" t="s">
        <v>192</v>
      </c>
      <c r="E450" s="229" t="s">
        <v>19</v>
      </c>
      <c r="F450" s="230" t="s">
        <v>585</v>
      </c>
      <c r="G450" s="227"/>
      <c r="H450" s="229" t="s">
        <v>19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192</v>
      </c>
      <c r="AU450" s="236" t="s">
        <v>88</v>
      </c>
      <c r="AV450" s="13" t="s">
        <v>86</v>
      </c>
      <c r="AW450" s="13" t="s">
        <v>37</v>
      </c>
      <c r="AX450" s="13" t="s">
        <v>78</v>
      </c>
      <c r="AY450" s="236" t="s">
        <v>178</v>
      </c>
    </row>
    <row r="451" s="14" customFormat="1">
      <c r="A451" s="14"/>
      <c r="B451" s="237"/>
      <c r="C451" s="238"/>
      <c r="D451" s="228" t="s">
        <v>192</v>
      </c>
      <c r="E451" s="239" t="s">
        <v>19</v>
      </c>
      <c r="F451" s="240" t="s">
        <v>586</v>
      </c>
      <c r="G451" s="238"/>
      <c r="H451" s="241">
        <v>211.41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7" t="s">
        <v>192</v>
      </c>
      <c r="AU451" s="247" t="s">
        <v>88</v>
      </c>
      <c r="AV451" s="14" t="s">
        <v>88</v>
      </c>
      <c r="AW451" s="14" t="s">
        <v>37</v>
      </c>
      <c r="AX451" s="14" t="s">
        <v>78</v>
      </c>
      <c r="AY451" s="247" t="s">
        <v>178</v>
      </c>
    </row>
    <row r="452" s="15" customFormat="1">
      <c r="A452" s="15"/>
      <c r="B452" s="248"/>
      <c r="C452" s="249"/>
      <c r="D452" s="228" t="s">
        <v>192</v>
      </c>
      <c r="E452" s="250" t="s">
        <v>19</v>
      </c>
      <c r="F452" s="251" t="s">
        <v>195</v>
      </c>
      <c r="G452" s="249"/>
      <c r="H452" s="252">
        <v>211.41</v>
      </c>
      <c r="I452" s="253"/>
      <c r="J452" s="249"/>
      <c r="K452" s="249"/>
      <c r="L452" s="254"/>
      <c r="M452" s="255"/>
      <c r="N452" s="256"/>
      <c r="O452" s="256"/>
      <c r="P452" s="256"/>
      <c r="Q452" s="256"/>
      <c r="R452" s="256"/>
      <c r="S452" s="256"/>
      <c r="T452" s="25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8" t="s">
        <v>192</v>
      </c>
      <c r="AU452" s="258" t="s">
        <v>88</v>
      </c>
      <c r="AV452" s="15" t="s">
        <v>184</v>
      </c>
      <c r="AW452" s="15" t="s">
        <v>37</v>
      </c>
      <c r="AX452" s="15" t="s">
        <v>86</v>
      </c>
      <c r="AY452" s="258" t="s">
        <v>178</v>
      </c>
    </row>
    <row r="453" s="2" customFormat="1" ht="33" customHeight="1">
      <c r="A453" s="41"/>
      <c r="B453" s="42"/>
      <c r="C453" s="208" t="s">
        <v>587</v>
      </c>
      <c r="D453" s="208" t="s">
        <v>180</v>
      </c>
      <c r="E453" s="209" t="s">
        <v>588</v>
      </c>
      <c r="F453" s="210" t="s">
        <v>589</v>
      </c>
      <c r="G453" s="211" t="s">
        <v>222</v>
      </c>
      <c r="H453" s="212">
        <v>4.0199999999999996</v>
      </c>
      <c r="I453" s="213"/>
      <c r="J453" s="214">
        <f>ROUND(I453*H453,2)</f>
        <v>0</v>
      </c>
      <c r="K453" s="210" t="s">
        <v>183</v>
      </c>
      <c r="L453" s="47"/>
      <c r="M453" s="215" t="s">
        <v>19</v>
      </c>
      <c r="N453" s="216" t="s">
        <v>49</v>
      </c>
      <c r="O453" s="87"/>
      <c r="P453" s="217">
        <f>O453*H453</f>
        <v>0</v>
      </c>
      <c r="Q453" s="217">
        <v>2.5018699999999998</v>
      </c>
      <c r="R453" s="217">
        <f>Q453*H453</f>
        <v>10.057517399999998</v>
      </c>
      <c r="S453" s="217">
        <v>0</v>
      </c>
      <c r="T453" s="218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9" t="s">
        <v>184</v>
      </c>
      <c r="AT453" s="219" t="s">
        <v>180</v>
      </c>
      <c r="AU453" s="219" t="s">
        <v>88</v>
      </c>
      <c r="AY453" s="20" t="s">
        <v>178</v>
      </c>
      <c r="BE453" s="220">
        <f>IF(N453="základní",J453,0)</f>
        <v>0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20" t="s">
        <v>86</v>
      </c>
      <c r="BK453" s="220">
        <f>ROUND(I453*H453,2)</f>
        <v>0</v>
      </c>
      <c r="BL453" s="20" t="s">
        <v>184</v>
      </c>
      <c r="BM453" s="219" t="s">
        <v>590</v>
      </c>
    </row>
    <row r="454" s="2" customFormat="1">
      <c r="A454" s="41"/>
      <c r="B454" s="42"/>
      <c r="C454" s="43"/>
      <c r="D454" s="221" t="s">
        <v>186</v>
      </c>
      <c r="E454" s="43"/>
      <c r="F454" s="222" t="s">
        <v>591</v>
      </c>
      <c r="G454" s="43"/>
      <c r="H454" s="43"/>
      <c r="I454" s="223"/>
      <c r="J454" s="43"/>
      <c r="K454" s="43"/>
      <c r="L454" s="47"/>
      <c r="M454" s="224"/>
      <c r="N454" s="225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186</v>
      </c>
      <c r="AU454" s="20" t="s">
        <v>88</v>
      </c>
    </row>
    <row r="455" s="13" customFormat="1">
      <c r="A455" s="13"/>
      <c r="B455" s="226"/>
      <c r="C455" s="227"/>
      <c r="D455" s="228" t="s">
        <v>192</v>
      </c>
      <c r="E455" s="229" t="s">
        <v>19</v>
      </c>
      <c r="F455" s="230" t="s">
        <v>193</v>
      </c>
      <c r="G455" s="227"/>
      <c r="H455" s="229" t="s">
        <v>19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6" t="s">
        <v>192</v>
      </c>
      <c r="AU455" s="236" t="s">
        <v>88</v>
      </c>
      <c r="AV455" s="13" t="s">
        <v>86</v>
      </c>
      <c r="AW455" s="13" t="s">
        <v>37</v>
      </c>
      <c r="AX455" s="13" t="s">
        <v>78</v>
      </c>
      <c r="AY455" s="236" t="s">
        <v>178</v>
      </c>
    </row>
    <row r="456" s="14" customFormat="1">
      <c r="A456" s="14"/>
      <c r="B456" s="237"/>
      <c r="C456" s="238"/>
      <c r="D456" s="228" t="s">
        <v>192</v>
      </c>
      <c r="E456" s="239" t="s">
        <v>19</v>
      </c>
      <c r="F456" s="240" t="s">
        <v>592</v>
      </c>
      <c r="G456" s="238"/>
      <c r="H456" s="241">
        <v>4.0199999999999996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7" t="s">
        <v>192</v>
      </c>
      <c r="AU456" s="247" t="s">
        <v>88</v>
      </c>
      <c r="AV456" s="14" t="s">
        <v>88</v>
      </c>
      <c r="AW456" s="14" t="s">
        <v>37</v>
      </c>
      <c r="AX456" s="14" t="s">
        <v>78</v>
      </c>
      <c r="AY456" s="247" t="s">
        <v>178</v>
      </c>
    </row>
    <row r="457" s="15" customFormat="1">
      <c r="A457" s="15"/>
      <c r="B457" s="248"/>
      <c r="C457" s="249"/>
      <c r="D457" s="228" t="s">
        <v>192</v>
      </c>
      <c r="E457" s="250" t="s">
        <v>19</v>
      </c>
      <c r="F457" s="251" t="s">
        <v>195</v>
      </c>
      <c r="G457" s="249"/>
      <c r="H457" s="252">
        <v>4.0199999999999996</v>
      </c>
      <c r="I457" s="253"/>
      <c r="J457" s="249"/>
      <c r="K457" s="249"/>
      <c r="L457" s="254"/>
      <c r="M457" s="255"/>
      <c r="N457" s="256"/>
      <c r="O457" s="256"/>
      <c r="P457" s="256"/>
      <c r="Q457" s="256"/>
      <c r="R457" s="256"/>
      <c r="S457" s="256"/>
      <c r="T457" s="257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8" t="s">
        <v>192</v>
      </c>
      <c r="AU457" s="258" t="s">
        <v>88</v>
      </c>
      <c r="AV457" s="15" t="s">
        <v>184</v>
      </c>
      <c r="AW457" s="15" t="s">
        <v>37</v>
      </c>
      <c r="AX457" s="15" t="s">
        <v>86</v>
      </c>
      <c r="AY457" s="258" t="s">
        <v>178</v>
      </c>
    </row>
    <row r="458" s="2" customFormat="1" ht="33" customHeight="1">
      <c r="A458" s="41"/>
      <c r="B458" s="42"/>
      <c r="C458" s="208" t="s">
        <v>593</v>
      </c>
      <c r="D458" s="208" t="s">
        <v>180</v>
      </c>
      <c r="E458" s="209" t="s">
        <v>594</v>
      </c>
      <c r="F458" s="210" t="s">
        <v>595</v>
      </c>
      <c r="G458" s="211" t="s">
        <v>222</v>
      </c>
      <c r="H458" s="212">
        <v>0.82599999999999996</v>
      </c>
      <c r="I458" s="213"/>
      <c r="J458" s="214">
        <f>ROUND(I458*H458,2)</f>
        <v>0</v>
      </c>
      <c r="K458" s="210" t="s">
        <v>183</v>
      </c>
      <c r="L458" s="47"/>
      <c r="M458" s="215" t="s">
        <v>19</v>
      </c>
      <c r="N458" s="216" t="s">
        <v>49</v>
      </c>
      <c r="O458" s="87"/>
      <c r="P458" s="217">
        <f>O458*H458</f>
        <v>0</v>
      </c>
      <c r="Q458" s="217">
        <v>2.5018699999999998</v>
      </c>
      <c r="R458" s="217">
        <f>Q458*H458</f>
        <v>2.0665446199999997</v>
      </c>
      <c r="S458" s="217">
        <v>0</v>
      </c>
      <c r="T458" s="218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9" t="s">
        <v>184</v>
      </c>
      <c r="AT458" s="219" t="s">
        <v>180</v>
      </c>
      <c r="AU458" s="219" t="s">
        <v>88</v>
      </c>
      <c r="AY458" s="20" t="s">
        <v>178</v>
      </c>
      <c r="BE458" s="220">
        <f>IF(N458="základní",J458,0)</f>
        <v>0</v>
      </c>
      <c r="BF458" s="220">
        <f>IF(N458="snížená",J458,0)</f>
        <v>0</v>
      </c>
      <c r="BG458" s="220">
        <f>IF(N458="zákl. přenesená",J458,0)</f>
        <v>0</v>
      </c>
      <c r="BH458" s="220">
        <f>IF(N458="sníž. přenesená",J458,0)</f>
        <v>0</v>
      </c>
      <c r="BI458" s="220">
        <f>IF(N458="nulová",J458,0)</f>
        <v>0</v>
      </c>
      <c r="BJ458" s="20" t="s">
        <v>86</v>
      </c>
      <c r="BK458" s="220">
        <f>ROUND(I458*H458,2)</f>
        <v>0</v>
      </c>
      <c r="BL458" s="20" t="s">
        <v>184</v>
      </c>
      <c r="BM458" s="219" t="s">
        <v>596</v>
      </c>
    </row>
    <row r="459" s="2" customFormat="1">
      <c r="A459" s="41"/>
      <c r="B459" s="42"/>
      <c r="C459" s="43"/>
      <c r="D459" s="221" t="s">
        <v>186</v>
      </c>
      <c r="E459" s="43"/>
      <c r="F459" s="222" t="s">
        <v>597</v>
      </c>
      <c r="G459" s="43"/>
      <c r="H459" s="43"/>
      <c r="I459" s="223"/>
      <c r="J459" s="43"/>
      <c r="K459" s="43"/>
      <c r="L459" s="47"/>
      <c r="M459" s="224"/>
      <c r="N459" s="225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186</v>
      </c>
      <c r="AU459" s="20" t="s">
        <v>88</v>
      </c>
    </row>
    <row r="460" s="13" customFormat="1">
      <c r="A460" s="13"/>
      <c r="B460" s="226"/>
      <c r="C460" s="227"/>
      <c r="D460" s="228" t="s">
        <v>192</v>
      </c>
      <c r="E460" s="229" t="s">
        <v>19</v>
      </c>
      <c r="F460" s="230" t="s">
        <v>243</v>
      </c>
      <c r="G460" s="227"/>
      <c r="H460" s="229" t="s">
        <v>19</v>
      </c>
      <c r="I460" s="231"/>
      <c r="J460" s="227"/>
      <c r="K460" s="227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192</v>
      </c>
      <c r="AU460" s="236" t="s">
        <v>88</v>
      </c>
      <c r="AV460" s="13" t="s">
        <v>86</v>
      </c>
      <c r="AW460" s="13" t="s">
        <v>37</v>
      </c>
      <c r="AX460" s="13" t="s">
        <v>78</v>
      </c>
      <c r="AY460" s="236" t="s">
        <v>178</v>
      </c>
    </row>
    <row r="461" s="13" customFormat="1">
      <c r="A461" s="13"/>
      <c r="B461" s="226"/>
      <c r="C461" s="227"/>
      <c r="D461" s="228" t="s">
        <v>192</v>
      </c>
      <c r="E461" s="229" t="s">
        <v>19</v>
      </c>
      <c r="F461" s="230" t="s">
        <v>244</v>
      </c>
      <c r="G461" s="227"/>
      <c r="H461" s="229" t="s">
        <v>19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192</v>
      </c>
      <c r="AU461" s="236" t="s">
        <v>88</v>
      </c>
      <c r="AV461" s="13" t="s">
        <v>86</v>
      </c>
      <c r="AW461" s="13" t="s">
        <v>37</v>
      </c>
      <c r="AX461" s="13" t="s">
        <v>78</v>
      </c>
      <c r="AY461" s="236" t="s">
        <v>178</v>
      </c>
    </row>
    <row r="462" s="13" customFormat="1">
      <c r="A462" s="13"/>
      <c r="B462" s="226"/>
      <c r="C462" s="227"/>
      <c r="D462" s="228" t="s">
        <v>192</v>
      </c>
      <c r="E462" s="229" t="s">
        <v>19</v>
      </c>
      <c r="F462" s="230" t="s">
        <v>245</v>
      </c>
      <c r="G462" s="227"/>
      <c r="H462" s="229" t="s">
        <v>19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192</v>
      </c>
      <c r="AU462" s="236" t="s">
        <v>88</v>
      </c>
      <c r="AV462" s="13" t="s">
        <v>86</v>
      </c>
      <c r="AW462" s="13" t="s">
        <v>37</v>
      </c>
      <c r="AX462" s="13" t="s">
        <v>78</v>
      </c>
      <c r="AY462" s="236" t="s">
        <v>178</v>
      </c>
    </row>
    <row r="463" s="13" customFormat="1">
      <c r="A463" s="13"/>
      <c r="B463" s="226"/>
      <c r="C463" s="227"/>
      <c r="D463" s="228" t="s">
        <v>192</v>
      </c>
      <c r="E463" s="229" t="s">
        <v>19</v>
      </c>
      <c r="F463" s="230" t="s">
        <v>246</v>
      </c>
      <c r="G463" s="227"/>
      <c r="H463" s="229" t="s">
        <v>19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6" t="s">
        <v>192</v>
      </c>
      <c r="AU463" s="236" t="s">
        <v>88</v>
      </c>
      <c r="AV463" s="13" t="s">
        <v>86</v>
      </c>
      <c r="AW463" s="13" t="s">
        <v>37</v>
      </c>
      <c r="AX463" s="13" t="s">
        <v>78</v>
      </c>
      <c r="AY463" s="236" t="s">
        <v>178</v>
      </c>
    </row>
    <row r="464" s="14" customFormat="1">
      <c r="A464" s="14"/>
      <c r="B464" s="237"/>
      <c r="C464" s="238"/>
      <c r="D464" s="228" t="s">
        <v>192</v>
      </c>
      <c r="E464" s="239" t="s">
        <v>19</v>
      </c>
      <c r="F464" s="240" t="s">
        <v>598</v>
      </c>
      <c r="G464" s="238"/>
      <c r="H464" s="241">
        <v>0.41299999999999998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7" t="s">
        <v>192</v>
      </c>
      <c r="AU464" s="247" t="s">
        <v>88</v>
      </c>
      <c r="AV464" s="14" t="s">
        <v>88</v>
      </c>
      <c r="AW464" s="14" t="s">
        <v>37</v>
      </c>
      <c r="AX464" s="14" t="s">
        <v>78</v>
      </c>
      <c r="AY464" s="247" t="s">
        <v>178</v>
      </c>
    </row>
    <row r="465" s="14" customFormat="1">
      <c r="A465" s="14"/>
      <c r="B465" s="237"/>
      <c r="C465" s="238"/>
      <c r="D465" s="228" t="s">
        <v>192</v>
      </c>
      <c r="E465" s="239" t="s">
        <v>19</v>
      </c>
      <c r="F465" s="240" t="s">
        <v>599</v>
      </c>
      <c r="G465" s="238"/>
      <c r="H465" s="241">
        <v>0.41299999999999998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7" t="s">
        <v>192</v>
      </c>
      <c r="AU465" s="247" t="s">
        <v>88</v>
      </c>
      <c r="AV465" s="14" t="s">
        <v>88</v>
      </c>
      <c r="AW465" s="14" t="s">
        <v>37</v>
      </c>
      <c r="AX465" s="14" t="s">
        <v>78</v>
      </c>
      <c r="AY465" s="247" t="s">
        <v>178</v>
      </c>
    </row>
    <row r="466" s="15" customFormat="1">
      <c r="A466" s="15"/>
      <c r="B466" s="248"/>
      <c r="C466" s="249"/>
      <c r="D466" s="228" t="s">
        <v>192</v>
      </c>
      <c r="E466" s="250" t="s">
        <v>19</v>
      </c>
      <c r="F466" s="251" t="s">
        <v>195</v>
      </c>
      <c r="G466" s="249"/>
      <c r="H466" s="252">
        <v>0.82599999999999996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8" t="s">
        <v>192</v>
      </c>
      <c r="AU466" s="258" t="s">
        <v>88</v>
      </c>
      <c r="AV466" s="15" t="s">
        <v>184</v>
      </c>
      <c r="AW466" s="15" t="s">
        <v>37</v>
      </c>
      <c r="AX466" s="15" t="s">
        <v>86</v>
      </c>
      <c r="AY466" s="258" t="s">
        <v>178</v>
      </c>
    </row>
    <row r="467" s="2" customFormat="1" ht="37.8" customHeight="1">
      <c r="A467" s="41"/>
      <c r="B467" s="42"/>
      <c r="C467" s="208" t="s">
        <v>600</v>
      </c>
      <c r="D467" s="208" t="s">
        <v>180</v>
      </c>
      <c r="E467" s="209" t="s">
        <v>601</v>
      </c>
      <c r="F467" s="210" t="s">
        <v>602</v>
      </c>
      <c r="G467" s="211" t="s">
        <v>222</v>
      </c>
      <c r="H467" s="212">
        <v>0.82599999999999996</v>
      </c>
      <c r="I467" s="213"/>
      <c r="J467" s="214">
        <f>ROUND(I467*H467,2)</f>
        <v>0</v>
      </c>
      <c r="K467" s="210" t="s">
        <v>183</v>
      </c>
      <c r="L467" s="47"/>
      <c r="M467" s="215" t="s">
        <v>19</v>
      </c>
      <c r="N467" s="216" t="s">
        <v>49</v>
      </c>
      <c r="O467" s="87"/>
      <c r="P467" s="217">
        <f>O467*H467</f>
        <v>0</v>
      </c>
      <c r="Q467" s="217">
        <v>0</v>
      </c>
      <c r="R467" s="217">
        <f>Q467*H467</f>
        <v>0</v>
      </c>
      <c r="S467" s="217">
        <v>0</v>
      </c>
      <c r="T467" s="218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9" t="s">
        <v>184</v>
      </c>
      <c r="AT467" s="219" t="s">
        <v>180</v>
      </c>
      <c r="AU467" s="219" t="s">
        <v>88</v>
      </c>
      <c r="AY467" s="20" t="s">
        <v>178</v>
      </c>
      <c r="BE467" s="220">
        <f>IF(N467="základní",J467,0)</f>
        <v>0</v>
      </c>
      <c r="BF467" s="220">
        <f>IF(N467="snížená",J467,0)</f>
        <v>0</v>
      </c>
      <c r="BG467" s="220">
        <f>IF(N467="zákl. přenesená",J467,0)</f>
        <v>0</v>
      </c>
      <c r="BH467" s="220">
        <f>IF(N467="sníž. přenesená",J467,0)</f>
        <v>0</v>
      </c>
      <c r="BI467" s="220">
        <f>IF(N467="nulová",J467,0)</f>
        <v>0</v>
      </c>
      <c r="BJ467" s="20" t="s">
        <v>86</v>
      </c>
      <c r="BK467" s="220">
        <f>ROUND(I467*H467,2)</f>
        <v>0</v>
      </c>
      <c r="BL467" s="20" t="s">
        <v>184</v>
      </c>
      <c r="BM467" s="219" t="s">
        <v>603</v>
      </c>
    </row>
    <row r="468" s="2" customFormat="1">
      <c r="A468" s="41"/>
      <c r="B468" s="42"/>
      <c r="C468" s="43"/>
      <c r="D468" s="221" t="s">
        <v>186</v>
      </c>
      <c r="E468" s="43"/>
      <c r="F468" s="222" t="s">
        <v>604</v>
      </c>
      <c r="G468" s="43"/>
      <c r="H468" s="43"/>
      <c r="I468" s="223"/>
      <c r="J468" s="43"/>
      <c r="K468" s="43"/>
      <c r="L468" s="47"/>
      <c r="M468" s="224"/>
      <c r="N468" s="225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186</v>
      </c>
      <c r="AU468" s="20" t="s">
        <v>88</v>
      </c>
    </row>
    <row r="469" s="2" customFormat="1" ht="24.15" customHeight="1">
      <c r="A469" s="41"/>
      <c r="B469" s="42"/>
      <c r="C469" s="208" t="s">
        <v>605</v>
      </c>
      <c r="D469" s="208" t="s">
        <v>180</v>
      </c>
      <c r="E469" s="209" t="s">
        <v>606</v>
      </c>
      <c r="F469" s="210" t="s">
        <v>607</v>
      </c>
      <c r="G469" s="211" t="s">
        <v>222</v>
      </c>
      <c r="H469" s="212">
        <v>5.5</v>
      </c>
      <c r="I469" s="213"/>
      <c r="J469" s="214">
        <f>ROUND(I469*H469,2)</f>
        <v>0</v>
      </c>
      <c r="K469" s="210" t="s">
        <v>19</v>
      </c>
      <c r="L469" s="47"/>
      <c r="M469" s="215" t="s">
        <v>19</v>
      </c>
      <c r="N469" s="216" t="s">
        <v>49</v>
      </c>
      <c r="O469" s="87"/>
      <c r="P469" s="217">
        <f>O469*H469</f>
        <v>0</v>
      </c>
      <c r="Q469" s="217">
        <v>0.01</v>
      </c>
      <c r="R469" s="217">
        <f>Q469*H469</f>
        <v>0.055</v>
      </c>
      <c r="S469" s="217">
        <v>0</v>
      </c>
      <c r="T469" s="218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9" t="s">
        <v>184</v>
      </c>
      <c r="AT469" s="219" t="s">
        <v>180</v>
      </c>
      <c r="AU469" s="219" t="s">
        <v>88</v>
      </c>
      <c r="AY469" s="20" t="s">
        <v>178</v>
      </c>
      <c r="BE469" s="220">
        <f>IF(N469="základní",J469,0)</f>
        <v>0</v>
      </c>
      <c r="BF469" s="220">
        <f>IF(N469="snížená",J469,0)</f>
        <v>0</v>
      </c>
      <c r="BG469" s="220">
        <f>IF(N469="zákl. přenesená",J469,0)</f>
        <v>0</v>
      </c>
      <c r="BH469" s="220">
        <f>IF(N469="sníž. přenesená",J469,0)</f>
        <v>0</v>
      </c>
      <c r="BI469" s="220">
        <f>IF(N469="nulová",J469,0)</f>
        <v>0</v>
      </c>
      <c r="BJ469" s="20" t="s">
        <v>86</v>
      </c>
      <c r="BK469" s="220">
        <f>ROUND(I469*H469,2)</f>
        <v>0</v>
      </c>
      <c r="BL469" s="20" t="s">
        <v>184</v>
      </c>
      <c r="BM469" s="219" t="s">
        <v>608</v>
      </c>
    </row>
    <row r="470" s="13" customFormat="1">
      <c r="A470" s="13"/>
      <c r="B470" s="226"/>
      <c r="C470" s="227"/>
      <c r="D470" s="228" t="s">
        <v>192</v>
      </c>
      <c r="E470" s="229" t="s">
        <v>19</v>
      </c>
      <c r="F470" s="230" t="s">
        <v>243</v>
      </c>
      <c r="G470" s="227"/>
      <c r="H470" s="229" t="s">
        <v>19</v>
      </c>
      <c r="I470" s="231"/>
      <c r="J470" s="227"/>
      <c r="K470" s="227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192</v>
      </c>
      <c r="AU470" s="236" t="s">
        <v>88</v>
      </c>
      <c r="AV470" s="13" t="s">
        <v>86</v>
      </c>
      <c r="AW470" s="13" t="s">
        <v>37</v>
      </c>
      <c r="AX470" s="13" t="s">
        <v>78</v>
      </c>
      <c r="AY470" s="236" t="s">
        <v>178</v>
      </c>
    </row>
    <row r="471" s="13" customFormat="1">
      <c r="A471" s="13"/>
      <c r="B471" s="226"/>
      <c r="C471" s="227"/>
      <c r="D471" s="228" t="s">
        <v>192</v>
      </c>
      <c r="E471" s="229" t="s">
        <v>19</v>
      </c>
      <c r="F471" s="230" t="s">
        <v>244</v>
      </c>
      <c r="G471" s="227"/>
      <c r="H471" s="229" t="s">
        <v>19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192</v>
      </c>
      <c r="AU471" s="236" t="s">
        <v>88</v>
      </c>
      <c r="AV471" s="13" t="s">
        <v>86</v>
      </c>
      <c r="AW471" s="13" t="s">
        <v>37</v>
      </c>
      <c r="AX471" s="13" t="s">
        <v>78</v>
      </c>
      <c r="AY471" s="236" t="s">
        <v>178</v>
      </c>
    </row>
    <row r="472" s="13" customFormat="1">
      <c r="A472" s="13"/>
      <c r="B472" s="226"/>
      <c r="C472" s="227"/>
      <c r="D472" s="228" t="s">
        <v>192</v>
      </c>
      <c r="E472" s="229" t="s">
        <v>19</v>
      </c>
      <c r="F472" s="230" t="s">
        <v>245</v>
      </c>
      <c r="G472" s="227"/>
      <c r="H472" s="229" t="s">
        <v>19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192</v>
      </c>
      <c r="AU472" s="236" t="s">
        <v>88</v>
      </c>
      <c r="AV472" s="13" t="s">
        <v>86</v>
      </c>
      <c r="AW472" s="13" t="s">
        <v>37</v>
      </c>
      <c r="AX472" s="13" t="s">
        <v>78</v>
      </c>
      <c r="AY472" s="236" t="s">
        <v>178</v>
      </c>
    </row>
    <row r="473" s="13" customFormat="1">
      <c r="A473" s="13"/>
      <c r="B473" s="226"/>
      <c r="C473" s="227"/>
      <c r="D473" s="228" t="s">
        <v>192</v>
      </c>
      <c r="E473" s="229" t="s">
        <v>19</v>
      </c>
      <c r="F473" s="230" t="s">
        <v>246</v>
      </c>
      <c r="G473" s="227"/>
      <c r="H473" s="229" t="s">
        <v>19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6" t="s">
        <v>192</v>
      </c>
      <c r="AU473" s="236" t="s">
        <v>88</v>
      </c>
      <c r="AV473" s="13" t="s">
        <v>86</v>
      </c>
      <c r="AW473" s="13" t="s">
        <v>37</v>
      </c>
      <c r="AX473" s="13" t="s">
        <v>78</v>
      </c>
      <c r="AY473" s="236" t="s">
        <v>178</v>
      </c>
    </row>
    <row r="474" s="14" customFormat="1">
      <c r="A474" s="14"/>
      <c r="B474" s="237"/>
      <c r="C474" s="238"/>
      <c r="D474" s="228" t="s">
        <v>192</v>
      </c>
      <c r="E474" s="239" t="s">
        <v>19</v>
      </c>
      <c r="F474" s="240" t="s">
        <v>247</v>
      </c>
      <c r="G474" s="238"/>
      <c r="H474" s="241">
        <v>2.75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7" t="s">
        <v>192</v>
      </c>
      <c r="AU474" s="247" t="s">
        <v>88</v>
      </c>
      <c r="AV474" s="14" t="s">
        <v>88</v>
      </c>
      <c r="AW474" s="14" t="s">
        <v>37</v>
      </c>
      <c r="AX474" s="14" t="s">
        <v>78</v>
      </c>
      <c r="AY474" s="247" t="s">
        <v>178</v>
      </c>
    </row>
    <row r="475" s="14" customFormat="1">
      <c r="A475" s="14"/>
      <c r="B475" s="237"/>
      <c r="C475" s="238"/>
      <c r="D475" s="228" t="s">
        <v>192</v>
      </c>
      <c r="E475" s="239" t="s">
        <v>19</v>
      </c>
      <c r="F475" s="240" t="s">
        <v>248</v>
      </c>
      <c r="G475" s="238"/>
      <c r="H475" s="241">
        <v>2.75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7" t="s">
        <v>192</v>
      </c>
      <c r="AU475" s="247" t="s">
        <v>88</v>
      </c>
      <c r="AV475" s="14" t="s">
        <v>88</v>
      </c>
      <c r="AW475" s="14" t="s">
        <v>37</v>
      </c>
      <c r="AX475" s="14" t="s">
        <v>78</v>
      </c>
      <c r="AY475" s="247" t="s">
        <v>178</v>
      </c>
    </row>
    <row r="476" s="15" customFormat="1">
      <c r="A476" s="15"/>
      <c r="B476" s="248"/>
      <c r="C476" s="249"/>
      <c r="D476" s="228" t="s">
        <v>192</v>
      </c>
      <c r="E476" s="250" t="s">
        <v>19</v>
      </c>
      <c r="F476" s="251" t="s">
        <v>195</v>
      </c>
      <c r="G476" s="249"/>
      <c r="H476" s="252">
        <v>5.5</v>
      </c>
      <c r="I476" s="253"/>
      <c r="J476" s="249"/>
      <c r="K476" s="249"/>
      <c r="L476" s="254"/>
      <c r="M476" s="255"/>
      <c r="N476" s="256"/>
      <c r="O476" s="256"/>
      <c r="P476" s="256"/>
      <c r="Q476" s="256"/>
      <c r="R476" s="256"/>
      <c r="S476" s="256"/>
      <c r="T476" s="25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8" t="s">
        <v>192</v>
      </c>
      <c r="AU476" s="258" t="s">
        <v>88</v>
      </c>
      <c r="AV476" s="15" t="s">
        <v>184</v>
      </c>
      <c r="AW476" s="15" t="s">
        <v>37</v>
      </c>
      <c r="AX476" s="15" t="s">
        <v>86</v>
      </c>
      <c r="AY476" s="258" t="s">
        <v>178</v>
      </c>
    </row>
    <row r="477" s="2" customFormat="1" ht="44.25" customHeight="1">
      <c r="A477" s="41"/>
      <c r="B477" s="42"/>
      <c r="C477" s="208" t="s">
        <v>609</v>
      </c>
      <c r="D477" s="208" t="s">
        <v>180</v>
      </c>
      <c r="E477" s="209" t="s">
        <v>610</v>
      </c>
      <c r="F477" s="210" t="s">
        <v>611</v>
      </c>
      <c r="G477" s="211" t="s">
        <v>222</v>
      </c>
      <c r="H477" s="212">
        <v>0.82599999999999996</v>
      </c>
      <c r="I477" s="213"/>
      <c r="J477" s="214">
        <f>ROUND(I477*H477,2)</f>
        <v>0</v>
      </c>
      <c r="K477" s="210" t="s">
        <v>183</v>
      </c>
      <c r="L477" s="47"/>
      <c r="M477" s="215" t="s">
        <v>19</v>
      </c>
      <c r="N477" s="216" t="s">
        <v>49</v>
      </c>
      <c r="O477" s="87"/>
      <c r="P477" s="217">
        <f>O477*H477</f>
        <v>0</v>
      </c>
      <c r="Q477" s="217">
        <v>0</v>
      </c>
      <c r="R477" s="217">
        <f>Q477*H477</f>
        <v>0</v>
      </c>
      <c r="S477" s="217">
        <v>0</v>
      </c>
      <c r="T477" s="218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9" t="s">
        <v>184</v>
      </c>
      <c r="AT477" s="219" t="s">
        <v>180</v>
      </c>
      <c r="AU477" s="219" t="s">
        <v>88</v>
      </c>
      <c r="AY477" s="20" t="s">
        <v>178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20" t="s">
        <v>86</v>
      </c>
      <c r="BK477" s="220">
        <f>ROUND(I477*H477,2)</f>
        <v>0</v>
      </c>
      <c r="BL477" s="20" t="s">
        <v>184</v>
      </c>
      <c r="BM477" s="219" t="s">
        <v>612</v>
      </c>
    </row>
    <row r="478" s="2" customFormat="1">
      <c r="A478" s="41"/>
      <c r="B478" s="42"/>
      <c r="C478" s="43"/>
      <c r="D478" s="221" t="s">
        <v>186</v>
      </c>
      <c r="E478" s="43"/>
      <c r="F478" s="222" t="s">
        <v>613</v>
      </c>
      <c r="G478" s="43"/>
      <c r="H478" s="43"/>
      <c r="I478" s="223"/>
      <c r="J478" s="43"/>
      <c r="K478" s="43"/>
      <c r="L478" s="47"/>
      <c r="M478" s="224"/>
      <c r="N478" s="225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186</v>
      </c>
      <c r="AU478" s="20" t="s">
        <v>88</v>
      </c>
    </row>
    <row r="479" s="2" customFormat="1" ht="33" customHeight="1">
      <c r="A479" s="41"/>
      <c r="B479" s="42"/>
      <c r="C479" s="208" t="s">
        <v>614</v>
      </c>
      <c r="D479" s="208" t="s">
        <v>180</v>
      </c>
      <c r="E479" s="209" t="s">
        <v>615</v>
      </c>
      <c r="F479" s="210" t="s">
        <v>616</v>
      </c>
      <c r="G479" s="211" t="s">
        <v>222</v>
      </c>
      <c r="H479" s="212">
        <v>0.82599999999999996</v>
      </c>
      <c r="I479" s="213"/>
      <c r="J479" s="214">
        <f>ROUND(I479*H479,2)</f>
        <v>0</v>
      </c>
      <c r="K479" s="210" t="s">
        <v>183</v>
      </c>
      <c r="L479" s="47"/>
      <c r="M479" s="215" t="s">
        <v>19</v>
      </c>
      <c r="N479" s="216" t="s">
        <v>49</v>
      </c>
      <c r="O479" s="87"/>
      <c r="P479" s="217">
        <f>O479*H479</f>
        <v>0</v>
      </c>
      <c r="Q479" s="217">
        <v>0</v>
      </c>
      <c r="R479" s="217">
        <f>Q479*H479</f>
        <v>0</v>
      </c>
      <c r="S479" s="217">
        <v>0</v>
      </c>
      <c r="T479" s="218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9" t="s">
        <v>184</v>
      </c>
      <c r="AT479" s="219" t="s">
        <v>180</v>
      </c>
      <c r="AU479" s="219" t="s">
        <v>88</v>
      </c>
      <c r="AY479" s="20" t="s">
        <v>178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20" t="s">
        <v>86</v>
      </c>
      <c r="BK479" s="220">
        <f>ROUND(I479*H479,2)</f>
        <v>0</v>
      </c>
      <c r="BL479" s="20" t="s">
        <v>184</v>
      </c>
      <c r="BM479" s="219" t="s">
        <v>617</v>
      </c>
    </row>
    <row r="480" s="2" customFormat="1">
      <c r="A480" s="41"/>
      <c r="B480" s="42"/>
      <c r="C480" s="43"/>
      <c r="D480" s="221" t="s">
        <v>186</v>
      </c>
      <c r="E480" s="43"/>
      <c r="F480" s="222" t="s">
        <v>618</v>
      </c>
      <c r="G480" s="43"/>
      <c r="H480" s="43"/>
      <c r="I480" s="223"/>
      <c r="J480" s="43"/>
      <c r="K480" s="43"/>
      <c r="L480" s="47"/>
      <c r="M480" s="224"/>
      <c r="N480" s="225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186</v>
      </c>
      <c r="AU480" s="20" t="s">
        <v>88</v>
      </c>
    </row>
    <row r="481" s="2" customFormat="1" ht="16.5" customHeight="1">
      <c r="A481" s="41"/>
      <c r="B481" s="42"/>
      <c r="C481" s="208" t="s">
        <v>619</v>
      </c>
      <c r="D481" s="208" t="s">
        <v>180</v>
      </c>
      <c r="E481" s="209" t="s">
        <v>620</v>
      </c>
      <c r="F481" s="210" t="s">
        <v>621</v>
      </c>
      <c r="G481" s="211" t="s">
        <v>107</v>
      </c>
      <c r="H481" s="212">
        <v>1.4099999999999999</v>
      </c>
      <c r="I481" s="213"/>
      <c r="J481" s="214">
        <f>ROUND(I481*H481,2)</f>
        <v>0</v>
      </c>
      <c r="K481" s="210" t="s">
        <v>183</v>
      </c>
      <c r="L481" s="47"/>
      <c r="M481" s="215" t="s">
        <v>19</v>
      </c>
      <c r="N481" s="216" t="s">
        <v>49</v>
      </c>
      <c r="O481" s="87"/>
      <c r="P481" s="217">
        <f>O481*H481</f>
        <v>0</v>
      </c>
      <c r="Q481" s="217">
        <v>0.016070000000000001</v>
      </c>
      <c r="R481" s="217">
        <f>Q481*H481</f>
        <v>0.0226587</v>
      </c>
      <c r="S481" s="217">
        <v>0</v>
      </c>
      <c r="T481" s="218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9" t="s">
        <v>184</v>
      </c>
      <c r="AT481" s="219" t="s">
        <v>180</v>
      </c>
      <c r="AU481" s="219" t="s">
        <v>88</v>
      </c>
      <c r="AY481" s="20" t="s">
        <v>178</v>
      </c>
      <c r="BE481" s="220">
        <f>IF(N481="základní",J481,0)</f>
        <v>0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20" t="s">
        <v>86</v>
      </c>
      <c r="BK481" s="220">
        <f>ROUND(I481*H481,2)</f>
        <v>0</v>
      </c>
      <c r="BL481" s="20" t="s">
        <v>184</v>
      </c>
      <c r="BM481" s="219" t="s">
        <v>622</v>
      </c>
    </row>
    <row r="482" s="2" customFormat="1">
      <c r="A482" s="41"/>
      <c r="B482" s="42"/>
      <c r="C482" s="43"/>
      <c r="D482" s="221" t="s">
        <v>186</v>
      </c>
      <c r="E482" s="43"/>
      <c r="F482" s="222" t="s">
        <v>623</v>
      </c>
      <c r="G482" s="43"/>
      <c r="H482" s="43"/>
      <c r="I482" s="223"/>
      <c r="J482" s="43"/>
      <c r="K482" s="43"/>
      <c r="L482" s="47"/>
      <c r="M482" s="224"/>
      <c r="N482" s="225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186</v>
      </c>
      <c r="AU482" s="20" t="s">
        <v>88</v>
      </c>
    </row>
    <row r="483" s="13" customFormat="1">
      <c r="A483" s="13"/>
      <c r="B483" s="226"/>
      <c r="C483" s="227"/>
      <c r="D483" s="228" t="s">
        <v>192</v>
      </c>
      <c r="E483" s="229" t="s">
        <v>19</v>
      </c>
      <c r="F483" s="230" t="s">
        <v>243</v>
      </c>
      <c r="G483" s="227"/>
      <c r="H483" s="229" t="s">
        <v>19</v>
      </c>
      <c r="I483" s="231"/>
      <c r="J483" s="227"/>
      <c r="K483" s="227"/>
      <c r="L483" s="232"/>
      <c r="M483" s="233"/>
      <c r="N483" s="234"/>
      <c r="O483" s="234"/>
      <c r="P483" s="234"/>
      <c r="Q483" s="234"/>
      <c r="R483" s="234"/>
      <c r="S483" s="234"/>
      <c r="T483" s="23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6" t="s">
        <v>192</v>
      </c>
      <c r="AU483" s="236" t="s">
        <v>88</v>
      </c>
      <c r="AV483" s="13" t="s">
        <v>86</v>
      </c>
      <c r="AW483" s="13" t="s">
        <v>37</v>
      </c>
      <c r="AX483" s="13" t="s">
        <v>78</v>
      </c>
      <c r="AY483" s="236" t="s">
        <v>178</v>
      </c>
    </row>
    <row r="484" s="13" customFormat="1">
      <c r="A484" s="13"/>
      <c r="B484" s="226"/>
      <c r="C484" s="227"/>
      <c r="D484" s="228" t="s">
        <v>192</v>
      </c>
      <c r="E484" s="229" t="s">
        <v>19</v>
      </c>
      <c r="F484" s="230" t="s">
        <v>244</v>
      </c>
      <c r="G484" s="227"/>
      <c r="H484" s="229" t="s">
        <v>19</v>
      </c>
      <c r="I484" s="231"/>
      <c r="J484" s="227"/>
      <c r="K484" s="227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192</v>
      </c>
      <c r="AU484" s="236" t="s">
        <v>88</v>
      </c>
      <c r="AV484" s="13" t="s">
        <v>86</v>
      </c>
      <c r="AW484" s="13" t="s">
        <v>37</v>
      </c>
      <c r="AX484" s="13" t="s">
        <v>78</v>
      </c>
      <c r="AY484" s="236" t="s">
        <v>178</v>
      </c>
    </row>
    <row r="485" s="13" customFormat="1">
      <c r="A485" s="13"/>
      <c r="B485" s="226"/>
      <c r="C485" s="227"/>
      <c r="D485" s="228" t="s">
        <v>192</v>
      </c>
      <c r="E485" s="229" t="s">
        <v>19</v>
      </c>
      <c r="F485" s="230" t="s">
        <v>245</v>
      </c>
      <c r="G485" s="227"/>
      <c r="H485" s="229" t="s">
        <v>19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192</v>
      </c>
      <c r="AU485" s="236" t="s">
        <v>88</v>
      </c>
      <c r="AV485" s="13" t="s">
        <v>86</v>
      </c>
      <c r="AW485" s="13" t="s">
        <v>37</v>
      </c>
      <c r="AX485" s="13" t="s">
        <v>78</v>
      </c>
      <c r="AY485" s="236" t="s">
        <v>178</v>
      </c>
    </row>
    <row r="486" s="13" customFormat="1">
      <c r="A486" s="13"/>
      <c r="B486" s="226"/>
      <c r="C486" s="227"/>
      <c r="D486" s="228" t="s">
        <v>192</v>
      </c>
      <c r="E486" s="229" t="s">
        <v>19</v>
      </c>
      <c r="F486" s="230" t="s">
        <v>246</v>
      </c>
      <c r="G486" s="227"/>
      <c r="H486" s="229" t="s">
        <v>19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6" t="s">
        <v>192</v>
      </c>
      <c r="AU486" s="236" t="s">
        <v>88</v>
      </c>
      <c r="AV486" s="13" t="s">
        <v>86</v>
      </c>
      <c r="AW486" s="13" t="s">
        <v>37</v>
      </c>
      <c r="AX486" s="13" t="s">
        <v>78</v>
      </c>
      <c r="AY486" s="236" t="s">
        <v>178</v>
      </c>
    </row>
    <row r="487" s="14" customFormat="1">
      <c r="A487" s="14"/>
      <c r="B487" s="237"/>
      <c r="C487" s="238"/>
      <c r="D487" s="228" t="s">
        <v>192</v>
      </c>
      <c r="E487" s="239" t="s">
        <v>19</v>
      </c>
      <c r="F487" s="240" t="s">
        <v>624</v>
      </c>
      <c r="G487" s="238"/>
      <c r="H487" s="241">
        <v>0.70499999999999996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7" t="s">
        <v>192</v>
      </c>
      <c r="AU487" s="247" t="s">
        <v>88</v>
      </c>
      <c r="AV487" s="14" t="s">
        <v>88</v>
      </c>
      <c r="AW487" s="14" t="s">
        <v>37</v>
      </c>
      <c r="AX487" s="14" t="s">
        <v>78</v>
      </c>
      <c r="AY487" s="247" t="s">
        <v>178</v>
      </c>
    </row>
    <row r="488" s="14" customFormat="1">
      <c r="A488" s="14"/>
      <c r="B488" s="237"/>
      <c r="C488" s="238"/>
      <c r="D488" s="228" t="s">
        <v>192</v>
      </c>
      <c r="E488" s="239" t="s">
        <v>19</v>
      </c>
      <c r="F488" s="240" t="s">
        <v>625</v>
      </c>
      <c r="G488" s="238"/>
      <c r="H488" s="241">
        <v>0.70499999999999996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7" t="s">
        <v>192</v>
      </c>
      <c r="AU488" s="247" t="s">
        <v>88</v>
      </c>
      <c r="AV488" s="14" t="s">
        <v>88</v>
      </c>
      <c r="AW488" s="14" t="s">
        <v>37</v>
      </c>
      <c r="AX488" s="14" t="s">
        <v>78</v>
      </c>
      <c r="AY488" s="247" t="s">
        <v>178</v>
      </c>
    </row>
    <row r="489" s="15" customFormat="1">
      <c r="A489" s="15"/>
      <c r="B489" s="248"/>
      <c r="C489" s="249"/>
      <c r="D489" s="228" t="s">
        <v>192</v>
      </c>
      <c r="E489" s="250" t="s">
        <v>19</v>
      </c>
      <c r="F489" s="251" t="s">
        <v>195</v>
      </c>
      <c r="G489" s="249"/>
      <c r="H489" s="252">
        <v>1.4099999999999999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8" t="s">
        <v>192</v>
      </c>
      <c r="AU489" s="258" t="s">
        <v>88</v>
      </c>
      <c r="AV489" s="15" t="s">
        <v>184</v>
      </c>
      <c r="AW489" s="15" t="s">
        <v>37</v>
      </c>
      <c r="AX489" s="15" t="s">
        <v>86</v>
      </c>
      <c r="AY489" s="258" t="s">
        <v>178</v>
      </c>
    </row>
    <row r="490" s="2" customFormat="1" ht="16.5" customHeight="1">
      <c r="A490" s="41"/>
      <c r="B490" s="42"/>
      <c r="C490" s="208" t="s">
        <v>626</v>
      </c>
      <c r="D490" s="208" t="s">
        <v>180</v>
      </c>
      <c r="E490" s="209" t="s">
        <v>627</v>
      </c>
      <c r="F490" s="210" t="s">
        <v>628</v>
      </c>
      <c r="G490" s="211" t="s">
        <v>107</v>
      </c>
      <c r="H490" s="212">
        <v>1.4099999999999999</v>
      </c>
      <c r="I490" s="213"/>
      <c r="J490" s="214">
        <f>ROUND(I490*H490,2)</f>
        <v>0</v>
      </c>
      <c r="K490" s="210" t="s">
        <v>183</v>
      </c>
      <c r="L490" s="47"/>
      <c r="M490" s="215" t="s">
        <v>19</v>
      </c>
      <c r="N490" s="216" t="s">
        <v>49</v>
      </c>
      <c r="O490" s="87"/>
      <c r="P490" s="217">
        <f>O490*H490</f>
        <v>0</v>
      </c>
      <c r="Q490" s="217">
        <v>0</v>
      </c>
      <c r="R490" s="217">
        <f>Q490*H490</f>
        <v>0</v>
      </c>
      <c r="S490" s="217">
        <v>0</v>
      </c>
      <c r="T490" s="218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9" t="s">
        <v>184</v>
      </c>
      <c r="AT490" s="219" t="s">
        <v>180</v>
      </c>
      <c r="AU490" s="219" t="s">
        <v>88</v>
      </c>
      <c r="AY490" s="20" t="s">
        <v>178</v>
      </c>
      <c r="BE490" s="220">
        <f>IF(N490="základní",J490,0)</f>
        <v>0</v>
      </c>
      <c r="BF490" s="220">
        <f>IF(N490="snížená",J490,0)</f>
        <v>0</v>
      </c>
      <c r="BG490" s="220">
        <f>IF(N490="zákl. přenesená",J490,0)</f>
        <v>0</v>
      </c>
      <c r="BH490" s="220">
        <f>IF(N490="sníž. přenesená",J490,0)</f>
        <v>0</v>
      </c>
      <c r="BI490" s="220">
        <f>IF(N490="nulová",J490,0)</f>
        <v>0</v>
      </c>
      <c r="BJ490" s="20" t="s">
        <v>86</v>
      </c>
      <c r="BK490" s="220">
        <f>ROUND(I490*H490,2)</f>
        <v>0</v>
      </c>
      <c r="BL490" s="20" t="s">
        <v>184</v>
      </c>
      <c r="BM490" s="219" t="s">
        <v>629</v>
      </c>
    </row>
    <row r="491" s="2" customFormat="1">
      <c r="A491" s="41"/>
      <c r="B491" s="42"/>
      <c r="C491" s="43"/>
      <c r="D491" s="221" t="s">
        <v>186</v>
      </c>
      <c r="E491" s="43"/>
      <c r="F491" s="222" t="s">
        <v>630</v>
      </c>
      <c r="G491" s="43"/>
      <c r="H491" s="43"/>
      <c r="I491" s="223"/>
      <c r="J491" s="43"/>
      <c r="K491" s="43"/>
      <c r="L491" s="47"/>
      <c r="M491" s="224"/>
      <c r="N491" s="225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186</v>
      </c>
      <c r="AU491" s="20" t="s">
        <v>88</v>
      </c>
    </row>
    <row r="492" s="2" customFormat="1" ht="21.75" customHeight="1">
      <c r="A492" s="41"/>
      <c r="B492" s="42"/>
      <c r="C492" s="208" t="s">
        <v>631</v>
      </c>
      <c r="D492" s="208" t="s">
        <v>180</v>
      </c>
      <c r="E492" s="209" t="s">
        <v>632</v>
      </c>
      <c r="F492" s="210" t="s">
        <v>633</v>
      </c>
      <c r="G492" s="211" t="s">
        <v>356</v>
      </c>
      <c r="H492" s="212">
        <v>0.108</v>
      </c>
      <c r="I492" s="213"/>
      <c r="J492" s="214">
        <f>ROUND(I492*H492,2)</f>
        <v>0</v>
      </c>
      <c r="K492" s="210" t="s">
        <v>183</v>
      </c>
      <c r="L492" s="47"/>
      <c r="M492" s="215" t="s">
        <v>19</v>
      </c>
      <c r="N492" s="216" t="s">
        <v>49</v>
      </c>
      <c r="O492" s="87"/>
      <c r="P492" s="217">
        <f>O492*H492</f>
        <v>0</v>
      </c>
      <c r="Q492" s="217">
        <v>1.06277</v>
      </c>
      <c r="R492" s="217">
        <f>Q492*H492</f>
        <v>0.11477915999999999</v>
      </c>
      <c r="S492" s="217">
        <v>0</v>
      </c>
      <c r="T492" s="218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9" t="s">
        <v>184</v>
      </c>
      <c r="AT492" s="219" t="s">
        <v>180</v>
      </c>
      <c r="AU492" s="219" t="s">
        <v>88</v>
      </c>
      <c r="AY492" s="20" t="s">
        <v>178</v>
      </c>
      <c r="BE492" s="220">
        <f>IF(N492="základní",J492,0)</f>
        <v>0</v>
      </c>
      <c r="BF492" s="220">
        <f>IF(N492="snížená",J492,0)</f>
        <v>0</v>
      </c>
      <c r="BG492" s="220">
        <f>IF(N492="zákl. přenesená",J492,0)</f>
        <v>0</v>
      </c>
      <c r="BH492" s="220">
        <f>IF(N492="sníž. přenesená",J492,0)</f>
        <v>0</v>
      </c>
      <c r="BI492" s="220">
        <f>IF(N492="nulová",J492,0)</f>
        <v>0</v>
      </c>
      <c r="BJ492" s="20" t="s">
        <v>86</v>
      </c>
      <c r="BK492" s="220">
        <f>ROUND(I492*H492,2)</f>
        <v>0</v>
      </c>
      <c r="BL492" s="20" t="s">
        <v>184</v>
      </c>
      <c r="BM492" s="219" t="s">
        <v>634</v>
      </c>
    </row>
    <row r="493" s="2" customFormat="1">
      <c r="A493" s="41"/>
      <c r="B493" s="42"/>
      <c r="C493" s="43"/>
      <c r="D493" s="221" t="s">
        <v>186</v>
      </c>
      <c r="E493" s="43"/>
      <c r="F493" s="222" t="s">
        <v>635</v>
      </c>
      <c r="G493" s="43"/>
      <c r="H493" s="43"/>
      <c r="I493" s="223"/>
      <c r="J493" s="43"/>
      <c r="K493" s="43"/>
      <c r="L493" s="47"/>
      <c r="M493" s="224"/>
      <c r="N493" s="225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186</v>
      </c>
      <c r="AU493" s="20" t="s">
        <v>88</v>
      </c>
    </row>
    <row r="494" s="13" customFormat="1">
      <c r="A494" s="13"/>
      <c r="B494" s="226"/>
      <c r="C494" s="227"/>
      <c r="D494" s="228" t="s">
        <v>192</v>
      </c>
      <c r="E494" s="229" t="s">
        <v>19</v>
      </c>
      <c r="F494" s="230" t="s">
        <v>193</v>
      </c>
      <c r="G494" s="227"/>
      <c r="H494" s="229" t="s">
        <v>19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192</v>
      </c>
      <c r="AU494" s="236" t="s">
        <v>88</v>
      </c>
      <c r="AV494" s="13" t="s">
        <v>86</v>
      </c>
      <c r="AW494" s="13" t="s">
        <v>37</v>
      </c>
      <c r="AX494" s="13" t="s">
        <v>78</v>
      </c>
      <c r="AY494" s="236" t="s">
        <v>178</v>
      </c>
    </row>
    <row r="495" s="13" customFormat="1">
      <c r="A495" s="13"/>
      <c r="B495" s="226"/>
      <c r="C495" s="227"/>
      <c r="D495" s="228" t="s">
        <v>192</v>
      </c>
      <c r="E495" s="229" t="s">
        <v>19</v>
      </c>
      <c r="F495" s="230" t="s">
        <v>636</v>
      </c>
      <c r="G495" s="227"/>
      <c r="H495" s="229" t="s">
        <v>19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192</v>
      </c>
      <c r="AU495" s="236" t="s">
        <v>88</v>
      </c>
      <c r="AV495" s="13" t="s">
        <v>86</v>
      </c>
      <c r="AW495" s="13" t="s">
        <v>37</v>
      </c>
      <c r="AX495" s="13" t="s">
        <v>78</v>
      </c>
      <c r="AY495" s="236" t="s">
        <v>178</v>
      </c>
    </row>
    <row r="496" s="14" customFormat="1">
      <c r="A496" s="14"/>
      <c r="B496" s="237"/>
      <c r="C496" s="238"/>
      <c r="D496" s="228" t="s">
        <v>192</v>
      </c>
      <c r="E496" s="239" t="s">
        <v>19</v>
      </c>
      <c r="F496" s="240" t="s">
        <v>637</v>
      </c>
      <c r="G496" s="238"/>
      <c r="H496" s="241">
        <v>0.108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7" t="s">
        <v>192</v>
      </c>
      <c r="AU496" s="247" t="s">
        <v>88</v>
      </c>
      <c r="AV496" s="14" t="s">
        <v>88</v>
      </c>
      <c r="AW496" s="14" t="s">
        <v>37</v>
      </c>
      <c r="AX496" s="14" t="s">
        <v>78</v>
      </c>
      <c r="AY496" s="247" t="s">
        <v>178</v>
      </c>
    </row>
    <row r="497" s="15" customFormat="1">
      <c r="A497" s="15"/>
      <c r="B497" s="248"/>
      <c r="C497" s="249"/>
      <c r="D497" s="228" t="s">
        <v>192</v>
      </c>
      <c r="E497" s="250" t="s">
        <v>19</v>
      </c>
      <c r="F497" s="251" t="s">
        <v>195</v>
      </c>
      <c r="G497" s="249"/>
      <c r="H497" s="252">
        <v>0.108</v>
      </c>
      <c r="I497" s="253"/>
      <c r="J497" s="249"/>
      <c r="K497" s="249"/>
      <c r="L497" s="254"/>
      <c r="M497" s="255"/>
      <c r="N497" s="256"/>
      <c r="O497" s="256"/>
      <c r="P497" s="256"/>
      <c r="Q497" s="256"/>
      <c r="R497" s="256"/>
      <c r="S497" s="256"/>
      <c r="T497" s="257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8" t="s">
        <v>192</v>
      </c>
      <c r="AU497" s="258" t="s">
        <v>88</v>
      </c>
      <c r="AV497" s="15" t="s">
        <v>184</v>
      </c>
      <c r="AW497" s="15" t="s">
        <v>37</v>
      </c>
      <c r="AX497" s="15" t="s">
        <v>86</v>
      </c>
      <c r="AY497" s="258" t="s">
        <v>178</v>
      </c>
    </row>
    <row r="498" s="2" customFormat="1" ht="21.75" customHeight="1">
      <c r="A498" s="41"/>
      <c r="B498" s="42"/>
      <c r="C498" s="208" t="s">
        <v>638</v>
      </c>
      <c r="D498" s="208" t="s">
        <v>180</v>
      </c>
      <c r="E498" s="209" t="s">
        <v>632</v>
      </c>
      <c r="F498" s="210" t="s">
        <v>633</v>
      </c>
      <c r="G498" s="211" t="s">
        <v>356</v>
      </c>
      <c r="H498" s="212">
        <v>0.021999999999999999</v>
      </c>
      <c r="I498" s="213"/>
      <c r="J498" s="214">
        <f>ROUND(I498*H498,2)</f>
        <v>0</v>
      </c>
      <c r="K498" s="210" t="s">
        <v>183</v>
      </c>
      <c r="L498" s="47"/>
      <c r="M498" s="215" t="s">
        <v>19</v>
      </c>
      <c r="N498" s="216" t="s">
        <v>49</v>
      </c>
      <c r="O498" s="87"/>
      <c r="P498" s="217">
        <f>O498*H498</f>
        <v>0</v>
      </c>
      <c r="Q498" s="217">
        <v>1.06277</v>
      </c>
      <c r="R498" s="217">
        <f>Q498*H498</f>
        <v>0.023380939999999999</v>
      </c>
      <c r="S498" s="217">
        <v>0</v>
      </c>
      <c r="T498" s="218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19" t="s">
        <v>184</v>
      </c>
      <c r="AT498" s="219" t="s">
        <v>180</v>
      </c>
      <c r="AU498" s="219" t="s">
        <v>88</v>
      </c>
      <c r="AY498" s="20" t="s">
        <v>178</v>
      </c>
      <c r="BE498" s="220">
        <f>IF(N498="základní",J498,0)</f>
        <v>0</v>
      </c>
      <c r="BF498" s="220">
        <f>IF(N498="snížená",J498,0)</f>
        <v>0</v>
      </c>
      <c r="BG498" s="220">
        <f>IF(N498="zákl. přenesená",J498,0)</f>
        <v>0</v>
      </c>
      <c r="BH498" s="220">
        <f>IF(N498="sníž. přenesená",J498,0)</f>
        <v>0</v>
      </c>
      <c r="BI498" s="220">
        <f>IF(N498="nulová",J498,0)</f>
        <v>0</v>
      </c>
      <c r="BJ498" s="20" t="s">
        <v>86</v>
      </c>
      <c r="BK498" s="220">
        <f>ROUND(I498*H498,2)</f>
        <v>0</v>
      </c>
      <c r="BL498" s="20" t="s">
        <v>184</v>
      </c>
      <c r="BM498" s="219" t="s">
        <v>639</v>
      </c>
    </row>
    <row r="499" s="2" customFormat="1">
      <c r="A499" s="41"/>
      <c r="B499" s="42"/>
      <c r="C499" s="43"/>
      <c r="D499" s="221" t="s">
        <v>186</v>
      </c>
      <c r="E499" s="43"/>
      <c r="F499" s="222" t="s">
        <v>635</v>
      </c>
      <c r="G499" s="43"/>
      <c r="H499" s="43"/>
      <c r="I499" s="223"/>
      <c r="J499" s="43"/>
      <c r="K499" s="43"/>
      <c r="L499" s="47"/>
      <c r="M499" s="224"/>
      <c r="N499" s="225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186</v>
      </c>
      <c r="AU499" s="20" t="s">
        <v>88</v>
      </c>
    </row>
    <row r="500" s="13" customFormat="1">
      <c r="A500" s="13"/>
      <c r="B500" s="226"/>
      <c r="C500" s="227"/>
      <c r="D500" s="228" t="s">
        <v>192</v>
      </c>
      <c r="E500" s="229" t="s">
        <v>19</v>
      </c>
      <c r="F500" s="230" t="s">
        <v>243</v>
      </c>
      <c r="G500" s="227"/>
      <c r="H500" s="229" t="s">
        <v>19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6" t="s">
        <v>192</v>
      </c>
      <c r="AU500" s="236" t="s">
        <v>88</v>
      </c>
      <c r="AV500" s="13" t="s">
        <v>86</v>
      </c>
      <c r="AW500" s="13" t="s">
        <v>37</v>
      </c>
      <c r="AX500" s="13" t="s">
        <v>78</v>
      </c>
      <c r="AY500" s="236" t="s">
        <v>178</v>
      </c>
    </row>
    <row r="501" s="13" customFormat="1">
      <c r="A501" s="13"/>
      <c r="B501" s="226"/>
      <c r="C501" s="227"/>
      <c r="D501" s="228" t="s">
        <v>192</v>
      </c>
      <c r="E501" s="229" t="s">
        <v>19</v>
      </c>
      <c r="F501" s="230" t="s">
        <v>244</v>
      </c>
      <c r="G501" s="227"/>
      <c r="H501" s="229" t="s">
        <v>19</v>
      </c>
      <c r="I501" s="231"/>
      <c r="J501" s="227"/>
      <c r="K501" s="227"/>
      <c r="L501" s="232"/>
      <c r="M501" s="233"/>
      <c r="N501" s="234"/>
      <c r="O501" s="234"/>
      <c r="P501" s="234"/>
      <c r="Q501" s="234"/>
      <c r="R501" s="234"/>
      <c r="S501" s="234"/>
      <c r="T501" s="23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6" t="s">
        <v>192</v>
      </c>
      <c r="AU501" s="236" t="s">
        <v>88</v>
      </c>
      <c r="AV501" s="13" t="s">
        <v>86</v>
      </c>
      <c r="AW501" s="13" t="s">
        <v>37</v>
      </c>
      <c r="AX501" s="13" t="s">
        <v>78</v>
      </c>
      <c r="AY501" s="236" t="s">
        <v>178</v>
      </c>
    </row>
    <row r="502" s="13" customFormat="1">
      <c r="A502" s="13"/>
      <c r="B502" s="226"/>
      <c r="C502" s="227"/>
      <c r="D502" s="228" t="s">
        <v>192</v>
      </c>
      <c r="E502" s="229" t="s">
        <v>19</v>
      </c>
      <c r="F502" s="230" t="s">
        <v>245</v>
      </c>
      <c r="G502" s="227"/>
      <c r="H502" s="229" t="s">
        <v>19</v>
      </c>
      <c r="I502" s="231"/>
      <c r="J502" s="227"/>
      <c r="K502" s="227"/>
      <c r="L502" s="232"/>
      <c r="M502" s="233"/>
      <c r="N502" s="234"/>
      <c r="O502" s="234"/>
      <c r="P502" s="234"/>
      <c r="Q502" s="234"/>
      <c r="R502" s="234"/>
      <c r="S502" s="234"/>
      <c r="T502" s="23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6" t="s">
        <v>192</v>
      </c>
      <c r="AU502" s="236" t="s">
        <v>88</v>
      </c>
      <c r="AV502" s="13" t="s">
        <v>86</v>
      </c>
      <c r="AW502" s="13" t="s">
        <v>37</v>
      </c>
      <c r="AX502" s="13" t="s">
        <v>78</v>
      </c>
      <c r="AY502" s="236" t="s">
        <v>178</v>
      </c>
    </row>
    <row r="503" s="13" customFormat="1">
      <c r="A503" s="13"/>
      <c r="B503" s="226"/>
      <c r="C503" s="227"/>
      <c r="D503" s="228" t="s">
        <v>192</v>
      </c>
      <c r="E503" s="229" t="s">
        <v>19</v>
      </c>
      <c r="F503" s="230" t="s">
        <v>640</v>
      </c>
      <c r="G503" s="227"/>
      <c r="H503" s="229" t="s">
        <v>19</v>
      </c>
      <c r="I503" s="231"/>
      <c r="J503" s="227"/>
      <c r="K503" s="227"/>
      <c r="L503" s="232"/>
      <c r="M503" s="233"/>
      <c r="N503" s="234"/>
      <c r="O503" s="234"/>
      <c r="P503" s="234"/>
      <c r="Q503" s="234"/>
      <c r="R503" s="234"/>
      <c r="S503" s="234"/>
      <c r="T503" s="23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6" t="s">
        <v>192</v>
      </c>
      <c r="AU503" s="236" t="s">
        <v>88</v>
      </c>
      <c r="AV503" s="13" t="s">
        <v>86</v>
      </c>
      <c r="AW503" s="13" t="s">
        <v>37</v>
      </c>
      <c r="AX503" s="13" t="s">
        <v>78</v>
      </c>
      <c r="AY503" s="236" t="s">
        <v>178</v>
      </c>
    </row>
    <row r="504" s="13" customFormat="1">
      <c r="A504" s="13"/>
      <c r="B504" s="226"/>
      <c r="C504" s="227"/>
      <c r="D504" s="228" t="s">
        <v>192</v>
      </c>
      <c r="E504" s="229" t="s">
        <v>19</v>
      </c>
      <c r="F504" s="230" t="s">
        <v>246</v>
      </c>
      <c r="G504" s="227"/>
      <c r="H504" s="229" t="s">
        <v>19</v>
      </c>
      <c r="I504" s="231"/>
      <c r="J504" s="227"/>
      <c r="K504" s="227"/>
      <c r="L504" s="232"/>
      <c r="M504" s="233"/>
      <c r="N504" s="234"/>
      <c r="O504" s="234"/>
      <c r="P504" s="234"/>
      <c r="Q504" s="234"/>
      <c r="R504" s="234"/>
      <c r="S504" s="234"/>
      <c r="T504" s="23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6" t="s">
        <v>192</v>
      </c>
      <c r="AU504" s="236" t="s">
        <v>88</v>
      </c>
      <c r="AV504" s="13" t="s">
        <v>86</v>
      </c>
      <c r="AW504" s="13" t="s">
        <v>37</v>
      </c>
      <c r="AX504" s="13" t="s">
        <v>78</v>
      </c>
      <c r="AY504" s="236" t="s">
        <v>178</v>
      </c>
    </row>
    <row r="505" s="14" customFormat="1">
      <c r="A505" s="14"/>
      <c r="B505" s="237"/>
      <c r="C505" s="238"/>
      <c r="D505" s="228" t="s">
        <v>192</v>
      </c>
      <c r="E505" s="239" t="s">
        <v>19</v>
      </c>
      <c r="F505" s="240" t="s">
        <v>641</v>
      </c>
      <c r="G505" s="238"/>
      <c r="H505" s="241">
        <v>0.010999999999999999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192</v>
      </c>
      <c r="AU505" s="247" t="s">
        <v>88</v>
      </c>
      <c r="AV505" s="14" t="s">
        <v>88</v>
      </c>
      <c r="AW505" s="14" t="s">
        <v>37</v>
      </c>
      <c r="AX505" s="14" t="s">
        <v>78</v>
      </c>
      <c r="AY505" s="247" t="s">
        <v>178</v>
      </c>
    </row>
    <row r="506" s="14" customFormat="1">
      <c r="A506" s="14"/>
      <c r="B506" s="237"/>
      <c r="C506" s="238"/>
      <c r="D506" s="228" t="s">
        <v>192</v>
      </c>
      <c r="E506" s="239" t="s">
        <v>19</v>
      </c>
      <c r="F506" s="240" t="s">
        <v>642</v>
      </c>
      <c r="G506" s="238"/>
      <c r="H506" s="241">
        <v>0.010999999999999999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7" t="s">
        <v>192</v>
      </c>
      <c r="AU506" s="247" t="s">
        <v>88</v>
      </c>
      <c r="AV506" s="14" t="s">
        <v>88</v>
      </c>
      <c r="AW506" s="14" t="s">
        <v>37</v>
      </c>
      <c r="AX506" s="14" t="s">
        <v>78</v>
      </c>
      <c r="AY506" s="247" t="s">
        <v>178</v>
      </c>
    </row>
    <row r="507" s="15" customFormat="1">
      <c r="A507" s="15"/>
      <c r="B507" s="248"/>
      <c r="C507" s="249"/>
      <c r="D507" s="228" t="s">
        <v>192</v>
      </c>
      <c r="E507" s="250" t="s">
        <v>19</v>
      </c>
      <c r="F507" s="251" t="s">
        <v>195</v>
      </c>
      <c r="G507" s="249"/>
      <c r="H507" s="252">
        <v>0.021999999999999999</v>
      </c>
      <c r="I507" s="253"/>
      <c r="J507" s="249"/>
      <c r="K507" s="249"/>
      <c r="L507" s="254"/>
      <c r="M507" s="255"/>
      <c r="N507" s="256"/>
      <c r="O507" s="256"/>
      <c r="P507" s="256"/>
      <c r="Q507" s="256"/>
      <c r="R507" s="256"/>
      <c r="S507" s="256"/>
      <c r="T507" s="25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8" t="s">
        <v>192</v>
      </c>
      <c r="AU507" s="258" t="s">
        <v>88</v>
      </c>
      <c r="AV507" s="15" t="s">
        <v>184</v>
      </c>
      <c r="AW507" s="15" t="s">
        <v>37</v>
      </c>
      <c r="AX507" s="15" t="s">
        <v>86</v>
      </c>
      <c r="AY507" s="258" t="s">
        <v>178</v>
      </c>
    </row>
    <row r="508" s="2" customFormat="1" ht="37.8" customHeight="1">
      <c r="A508" s="41"/>
      <c r="B508" s="42"/>
      <c r="C508" s="208" t="s">
        <v>643</v>
      </c>
      <c r="D508" s="208" t="s">
        <v>180</v>
      </c>
      <c r="E508" s="209" t="s">
        <v>644</v>
      </c>
      <c r="F508" s="210" t="s">
        <v>645</v>
      </c>
      <c r="G508" s="211" t="s">
        <v>299</v>
      </c>
      <c r="H508" s="212">
        <v>1</v>
      </c>
      <c r="I508" s="213"/>
      <c r="J508" s="214">
        <f>ROUND(I508*H508,2)</f>
        <v>0</v>
      </c>
      <c r="K508" s="210" t="s">
        <v>183</v>
      </c>
      <c r="L508" s="47"/>
      <c r="M508" s="215" t="s">
        <v>19</v>
      </c>
      <c r="N508" s="216" t="s">
        <v>49</v>
      </c>
      <c r="O508" s="87"/>
      <c r="P508" s="217">
        <f>O508*H508</f>
        <v>0</v>
      </c>
      <c r="Q508" s="217">
        <v>0.00048000000000000001</v>
      </c>
      <c r="R508" s="217">
        <f>Q508*H508</f>
        <v>0.00048000000000000001</v>
      </c>
      <c r="S508" s="217">
        <v>0</v>
      </c>
      <c r="T508" s="218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9" t="s">
        <v>184</v>
      </c>
      <c r="AT508" s="219" t="s">
        <v>180</v>
      </c>
      <c r="AU508" s="219" t="s">
        <v>88</v>
      </c>
      <c r="AY508" s="20" t="s">
        <v>178</v>
      </c>
      <c r="BE508" s="220">
        <f>IF(N508="základní",J508,0)</f>
        <v>0</v>
      </c>
      <c r="BF508" s="220">
        <f>IF(N508="snížená",J508,0)</f>
        <v>0</v>
      </c>
      <c r="BG508" s="220">
        <f>IF(N508="zákl. přenesená",J508,0)</f>
        <v>0</v>
      </c>
      <c r="BH508" s="220">
        <f>IF(N508="sníž. přenesená",J508,0)</f>
        <v>0</v>
      </c>
      <c r="BI508" s="220">
        <f>IF(N508="nulová",J508,0)</f>
        <v>0</v>
      </c>
      <c r="BJ508" s="20" t="s">
        <v>86</v>
      </c>
      <c r="BK508" s="220">
        <f>ROUND(I508*H508,2)</f>
        <v>0</v>
      </c>
      <c r="BL508" s="20" t="s">
        <v>184</v>
      </c>
      <c r="BM508" s="219" t="s">
        <v>646</v>
      </c>
    </row>
    <row r="509" s="2" customFormat="1">
      <c r="A509" s="41"/>
      <c r="B509" s="42"/>
      <c r="C509" s="43"/>
      <c r="D509" s="221" t="s">
        <v>186</v>
      </c>
      <c r="E509" s="43"/>
      <c r="F509" s="222" t="s">
        <v>647</v>
      </c>
      <c r="G509" s="43"/>
      <c r="H509" s="43"/>
      <c r="I509" s="223"/>
      <c r="J509" s="43"/>
      <c r="K509" s="43"/>
      <c r="L509" s="47"/>
      <c r="M509" s="224"/>
      <c r="N509" s="225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186</v>
      </c>
      <c r="AU509" s="20" t="s">
        <v>88</v>
      </c>
    </row>
    <row r="510" s="13" customFormat="1">
      <c r="A510" s="13"/>
      <c r="B510" s="226"/>
      <c r="C510" s="227"/>
      <c r="D510" s="228" t="s">
        <v>192</v>
      </c>
      <c r="E510" s="229" t="s">
        <v>19</v>
      </c>
      <c r="F510" s="230" t="s">
        <v>648</v>
      </c>
      <c r="G510" s="227"/>
      <c r="H510" s="229" t="s">
        <v>19</v>
      </c>
      <c r="I510" s="231"/>
      <c r="J510" s="227"/>
      <c r="K510" s="227"/>
      <c r="L510" s="232"/>
      <c r="M510" s="233"/>
      <c r="N510" s="234"/>
      <c r="O510" s="234"/>
      <c r="P510" s="234"/>
      <c r="Q510" s="234"/>
      <c r="R510" s="234"/>
      <c r="S510" s="234"/>
      <c r="T510" s="23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6" t="s">
        <v>192</v>
      </c>
      <c r="AU510" s="236" t="s">
        <v>88</v>
      </c>
      <c r="AV510" s="13" t="s">
        <v>86</v>
      </c>
      <c r="AW510" s="13" t="s">
        <v>37</v>
      </c>
      <c r="AX510" s="13" t="s">
        <v>78</v>
      </c>
      <c r="AY510" s="236" t="s">
        <v>178</v>
      </c>
    </row>
    <row r="511" s="14" customFormat="1">
      <c r="A511" s="14"/>
      <c r="B511" s="237"/>
      <c r="C511" s="238"/>
      <c r="D511" s="228" t="s">
        <v>192</v>
      </c>
      <c r="E511" s="239" t="s">
        <v>19</v>
      </c>
      <c r="F511" s="240" t="s">
        <v>649</v>
      </c>
      <c r="G511" s="238"/>
      <c r="H511" s="241">
        <v>1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7" t="s">
        <v>192</v>
      </c>
      <c r="AU511" s="247" t="s">
        <v>88</v>
      </c>
      <c r="AV511" s="14" t="s">
        <v>88</v>
      </c>
      <c r="AW511" s="14" t="s">
        <v>37</v>
      </c>
      <c r="AX511" s="14" t="s">
        <v>78</v>
      </c>
      <c r="AY511" s="247" t="s">
        <v>178</v>
      </c>
    </row>
    <row r="512" s="15" customFormat="1">
      <c r="A512" s="15"/>
      <c r="B512" s="248"/>
      <c r="C512" s="249"/>
      <c r="D512" s="228" t="s">
        <v>192</v>
      </c>
      <c r="E512" s="250" t="s">
        <v>19</v>
      </c>
      <c r="F512" s="251" t="s">
        <v>195</v>
      </c>
      <c r="G512" s="249"/>
      <c r="H512" s="252">
        <v>1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8" t="s">
        <v>192</v>
      </c>
      <c r="AU512" s="258" t="s">
        <v>88</v>
      </c>
      <c r="AV512" s="15" t="s">
        <v>184</v>
      </c>
      <c r="AW512" s="15" t="s">
        <v>37</v>
      </c>
      <c r="AX512" s="15" t="s">
        <v>86</v>
      </c>
      <c r="AY512" s="258" t="s">
        <v>178</v>
      </c>
    </row>
    <row r="513" s="2" customFormat="1" ht="24.15" customHeight="1">
      <c r="A513" s="41"/>
      <c r="B513" s="42"/>
      <c r="C513" s="259" t="s">
        <v>650</v>
      </c>
      <c r="D513" s="259" t="s">
        <v>303</v>
      </c>
      <c r="E513" s="260" t="s">
        <v>651</v>
      </c>
      <c r="F513" s="261" t="s">
        <v>652</v>
      </c>
      <c r="G513" s="262" t="s">
        <v>299</v>
      </c>
      <c r="H513" s="263">
        <v>1</v>
      </c>
      <c r="I513" s="264"/>
      <c r="J513" s="265">
        <f>ROUND(I513*H513,2)</f>
        <v>0</v>
      </c>
      <c r="K513" s="261" t="s">
        <v>19</v>
      </c>
      <c r="L513" s="266"/>
      <c r="M513" s="267" t="s">
        <v>19</v>
      </c>
      <c r="N513" s="268" t="s">
        <v>49</v>
      </c>
      <c r="O513" s="87"/>
      <c r="P513" s="217">
        <f>O513*H513</f>
        <v>0</v>
      </c>
      <c r="Q513" s="217">
        <v>0.012489999999999999</v>
      </c>
      <c r="R513" s="217">
        <f>Q513*H513</f>
        <v>0.012489999999999999</v>
      </c>
      <c r="S513" s="217">
        <v>0</v>
      </c>
      <c r="T513" s="218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9" t="s">
        <v>228</v>
      </c>
      <c r="AT513" s="219" t="s">
        <v>303</v>
      </c>
      <c r="AU513" s="219" t="s">
        <v>88</v>
      </c>
      <c r="AY513" s="20" t="s">
        <v>178</v>
      </c>
      <c r="BE513" s="220">
        <f>IF(N513="základní",J513,0)</f>
        <v>0</v>
      </c>
      <c r="BF513" s="220">
        <f>IF(N513="snížená",J513,0)</f>
        <v>0</v>
      </c>
      <c r="BG513" s="220">
        <f>IF(N513="zákl. přenesená",J513,0)</f>
        <v>0</v>
      </c>
      <c r="BH513" s="220">
        <f>IF(N513="sníž. přenesená",J513,0)</f>
        <v>0</v>
      </c>
      <c r="BI513" s="220">
        <f>IF(N513="nulová",J513,0)</f>
        <v>0</v>
      </c>
      <c r="BJ513" s="20" t="s">
        <v>86</v>
      </c>
      <c r="BK513" s="220">
        <f>ROUND(I513*H513,2)</f>
        <v>0</v>
      </c>
      <c r="BL513" s="20" t="s">
        <v>184</v>
      </c>
      <c r="BM513" s="219" t="s">
        <v>653</v>
      </c>
    </row>
    <row r="514" s="2" customFormat="1" ht="44.25" customHeight="1">
      <c r="A514" s="41"/>
      <c r="B514" s="42"/>
      <c r="C514" s="208" t="s">
        <v>654</v>
      </c>
      <c r="D514" s="208" t="s">
        <v>180</v>
      </c>
      <c r="E514" s="209" t="s">
        <v>655</v>
      </c>
      <c r="F514" s="210" t="s">
        <v>656</v>
      </c>
      <c r="G514" s="211" t="s">
        <v>299</v>
      </c>
      <c r="H514" s="212">
        <v>3</v>
      </c>
      <c r="I514" s="213"/>
      <c r="J514" s="214">
        <f>ROUND(I514*H514,2)</f>
        <v>0</v>
      </c>
      <c r="K514" s="210" t="s">
        <v>183</v>
      </c>
      <c r="L514" s="47"/>
      <c r="M514" s="215" t="s">
        <v>19</v>
      </c>
      <c r="N514" s="216" t="s">
        <v>49</v>
      </c>
      <c r="O514" s="87"/>
      <c r="P514" s="217">
        <f>O514*H514</f>
        <v>0</v>
      </c>
      <c r="Q514" s="217">
        <v>0.0013400000000000001</v>
      </c>
      <c r="R514" s="217">
        <f>Q514*H514</f>
        <v>0.0040200000000000001</v>
      </c>
      <c r="S514" s="217">
        <v>0</v>
      </c>
      <c r="T514" s="218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9" t="s">
        <v>184</v>
      </c>
      <c r="AT514" s="219" t="s">
        <v>180</v>
      </c>
      <c r="AU514" s="219" t="s">
        <v>88</v>
      </c>
      <c r="AY514" s="20" t="s">
        <v>178</v>
      </c>
      <c r="BE514" s="220">
        <f>IF(N514="základní",J514,0)</f>
        <v>0</v>
      </c>
      <c r="BF514" s="220">
        <f>IF(N514="snížená",J514,0)</f>
        <v>0</v>
      </c>
      <c r="BG514" s="220">
        <f>IF(N514="zákl. přenesená",J514,0)</f>
        <v>0</v>
      </c>
      <c r="BH514" s="220">
        <f>IF(N514="sníž. přenesená",J514,0)</f>
        <v>0</v>
      </c>
      <c r="BI514" s="220">
        <f>IF(N514="nulová",J514,0)</f>
        <v>0</v>
      </c>
      <c r="BJ514" s="20" t="s">
        <v>86</v>
      </c>
      <c r="BK514" s="220">
        <f>ROUND(I514*H514,2)</f>
        <v>0</v>
      </c>
      <c r="BL514" s="20" t="s">
        <v>184</v>
      </c>
      <c r="BM514" s="219" t="s">
        <v>657</v>
      </c>
    </row>
    <row r="515" s="2" customFormat="1">
      <c r="A515" s="41"/>
      <c r="B515" s="42"/>
      <c r="C515" s="43"/>
      <c r="D515" s="221" t="s">
        <v>186</v>
      </c>
      <c r="E515" s="43"/>
      <c r="F515" s="222" t="s">
        <v>658</v>
      </c>
      <c r="G515" s="43"/>
      <c r="H515" s="43"/>
      <c r="I515" s="223"/>
      <c r="J515" s="43"/>
      <c r="K515" s="43"/>
      <c r="L515" s="47"/>
      <c r="M515" s="224"/>
      <c r="N515" s="225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186</v>
      </c>
      <c r="AU515" s="20" t="s">
        <v>88</v>
      </c>
    </row>
    <row r="516" s="13" customFormat="1">
      <c r="A516" s="13"/>
      <c r="B516" s="226"/>
      <c r="C516" s="227"/>
      <c r="D516" s="228" t="s">
        <v>192</v>
      </c>
      <c r="E516" s="229" t="s">
        <v>19</v>
      </c>
      <c r="F516" s="230" t="s">
        <v>659</v>
      </c>
      <c r="G516" s="227"/>
      <c r="H516" s="229" t="s">
        <v>19</v>
      </c>
      <c r="I516" s="231"/>
      <c r="J516" s="227"/>
      <c r="K516" s="227"/>
      <c r="L516" s="232"/>
      <c r="M516" s="233"/>
      <c r="N516" s="234"/>
      <c r="O516" s="234"/>
      <c r="P516" s="234"/>
      <c r="Q516" s="234"/>
      <c r="R516" s="234"/>
      <c r="S516" s="234"/>
      <c r="T516" s="23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6" t="s">
        <v>192</v>
      </c>
      <c r="AU516" s="236" t="s">
        <v>88</v>
      </c>
      <c r="AV516" s="13" t="s">
        <v>86</v>
      </c>
      <c r="AW516" s="13" t="s">
        <v>37</v>
      </c>
      <c r="AX516" s="13" t="s">
        <v>78</v>
      </c>
      <c r="AY516" s="236" t="s">
        <v>178</v>
      </c>
    </row>
    <row r="517" s="13" customFormat="1">
      <c r="A517" s="13"/>
      <c r="B517" s="226"/>
      <c r="C517" s="227"/>
      <c r="D517" s="228" t="s">
        <v>192</v>
      </c>
      <c r="E517" s="229" t="s">
        <v>19</v>
      </c>
      <c r="F517" s="230" t="s">
        <v>660</v>
      </c>
      <c r="G517" s="227"/>
      <c r="H517" s="229" t="s">
        <v>19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192</v>
      </c>
      <c r="AU517" s="236" t="s">
        <v>88</v>
      </c>
      <c r="AV517" s="13" t="s">
        <v>86</v>
      </c>
      <c r="AW517" s="13" t="s">
        <v>37</v>
      </c>
      <c r="AX517" s="13" t="s">
        <v>78</v>
      </c>
      <c r="AY517" s="236" t="s">
        <v>178</v>
      </c>
    </row>
    <row r="518" s="14" customFormat="1">
      <c r="A518" s="14"/>
      <c r="B518" s="237"/>
      <c r="C518" s="238"/>
      <c r="D518" s="228" t="s">
        <v>192</v>
      </c>
      <c r="E518" s="239" t="s">
        <v>19</v>
      </c>
      <c r="F518" s="240" t="s">
        <v>661</v>
      </c>
      <c r="G518" s="238"/>
      <c r="H518" s="241">
        <v>3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7" t="s">
        <v>192</v>
      </c>
      <c r="AU518" s="247" t="s">
        <v>88</v>
      </c>
      <c r="AV518" s="14" t="s">
        <v>88</v>
      </c>
      <c r="AW518" s="14" t="s">
        <v>37</v>
      </c>
      <c r="AX518" s="14" t="s">
        <v>78</v>
      </c>
      <c r="AY518" s="247" t="s">
        <v>178</v>
      </c>
    </row>
    <row r="519" s="15" customFormat="1">
      <c r="A519" s="15"/>
      <c r="B519" s="248"/>
      <c r="C519" s="249"/>
      <c r="D519" s="228" t="s">
        <v>192</v>
      </c>
      <c r="E519" s="250" t="s">
        <v>19</v>
      </c>
      <c r="F519" s="251" t="s">
        <v>195</v>
      </c>
      <c r="G519" s="249"/>
      <c r="H519" s="252">
        <v>3</v>
      </c>
      <c r="I519" s="253"/>
      <c r="J519" s="249"/>
      <c r="K519" s="249"/>
      <c r="L519" s="254"/>
      <c r="M519" s="255"/>
      <c r="N519" s="256"/>
      <c r="O519" s="256"/>
      <c r="P519" s="256"/>
      <c r="Q519" s="256"/>
      <c r="R519" s="256"/>
      <c r="S519" s="256"/>
      <c r="T519" s="257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8" t="s">
        <v>192</v>
      </c>
      <c r="AU519" s="258" t="s">
        <v>88</v>
      </c>
      <c r="AV519" s="15" t="s">
        <v>184</v>
      </c>
      <c r="AW519" s="15" t="s">
        <v>37</v>
      </c>
      <c r="AX519" s="15" t="s">
        <v>86</v>
      </c>
      <c r="AY519" s="258" t="s">
        <v>178</v>
      </c>
    </row>
    <row r="520" s="2" customFormat="1" ht="24.15" customHeight="1">
      <c r="A520" s="41"/>
      <c r="B520" s="42"/>
      <c r="C520" s="259" t="s">
        <v>662</v>
      </c>
      <c r="D520" s="259" t="s">
        <v>303</v>
      </c>
      <c r="E520" s="260" t="s">
        <v>663</v>
      </c>
      <c r="F520" s="261" t="s">
        <v>664</v>
      </c>
      <c r="G520" s="262" t="s">
        <v>299</v>
      </c>
      <c r="H520" s="263">
        <v>3</v>
      </c>
      <c r="I520" s="264"/>
      <c r="J520" s="265">
        <f>ROUND(I520*H520,2)</f>
        <v>0</v>
      </c>
      <c r="K520" s="261" t="s">
        <v>19</v>
      </c>
      <c r="L520" s="266"/>
      <c r="M520" s="267" t="s">
        <v>19</v>
      </c>
      <c r="N520" s="268" t="s">
        <v>49</v>
      </c>
      <c r="O520" s="87"/>
      <c r="P520" s="217">
        <f>O520*H520</f>
        <v>0</v>
      </c>
      <c r="Q520" s="217">
        <v>0.023099999999999999</v>
      </c>
      <c r="R520" s="217">
        <f>Q520*H520</f>
        <v>0.0693</v>
      </c>
      <c r="S520" s="217">
        <v>0</v>
      </c>
      <c r="T520" s="218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9" t="s">
        <v>228</v>
      </c>
      <c r="AT520" s="219" t="s">
        <v>303</v>
      </c>
      <c r="AU520" s="219" t="s">
        <v>88</v>
      </c>
      <c r="AY520" s="20" t="s">
        <v>178</v>
      </c>
      <c r="BE520" s="220">
        <f>IF(N520="základní",J520,0)</f>
        <v>0</v>
      </c>
      <c r="BF520" s="220">
        <f>IF(N520="snížená",J520,0)</f>
        <v>0</v>
      </c>
      <c r="BG520" s="220">
        <f>IF(N520="zákl. přenesená",J520,0)</f>
        <v>0</v>
      </c>
      <c r="BH520" s="220">
        <f>IF(N520="sníž. přenesená",J520,0)</f>
        <v>0</v>
      </c>
      <c r="BI520" s="220">
        <f>IF(N520="nulová",J520,0)</f>
        <v>0</v>
      </c>
      <c r="BJ520" s="20" t="s">
        <v>86</v>
      </c>
      <c r="BK520" s="220">
        <f>ROUND(I520*H520,2)</f>
        <v>0</v>
      </c>
      <c r="BL520" s="20" t="s">
        <v>184</v>
      </c>
      <c r="BM520" s="219" t="s">
        <v>665</v>
      </c>
    </row>
    <row r="521" s="12" customFormat="1" ht="22.8" customHeight="1">
      <c r="A521" s="12"/>
      <c r="B521" s="192"/>
      <c r="C521" s="193"/>
      <c r="D521" s="194" t="s">
        <v>77</v>
      </c>
      <c r="E521" s="206" t="s">
        <v>233</v>
      </c>
      <c r="F521" s="206" t="s">
        <v>666</v>
      </c>
      <c r="G521" s="193"/>
      <c r="H521" s="193"/>
      <c r="I521" s="196"/>
      <c r="J521" s="207">
        <f>BK521</f>
        <v>0</v>
      </c>
      <c r="K521" s="193"/>
      <c r="L521" s="198"/>
      <c r="M521" s="199"/>
      <c r="N521" s="200"/>
      <c r="O521" s="200"/>
      <c r="P521" s="201">
        <f>SUM(P522:P666)</f>
        <v>0</v>
      </c>
      <c r="Q521" s="200"/>
      <c r="R521" s="201">
        <f>SUM(R522:R666)</f>
        <v>5.4163860000000001</v>
      </c>
      <c r="S521" s="200"/>
      <c r="T521" s="202">
        <f>SUM(T522:T666)</f>
        <v>303.27060999999998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3" t="s">
        <v>86</v>
      </c>
      <c r="AT521" s="204" t="s">
        <v>77</v>
      </c>
      <c r="AU521" s="204" t="s">
        <v>86</v>
      </c>
      <c r="AY521" s="203" t="s">
        <v>178</v>
      </c>
      <c r="BK521" s="205">
        <f>SUM(BK522:BK666)</f>
        <v>0</v>
      </c>
    </row>
    <row r="522" s="2" customFormat="1" ht="44.25" customHeight="1">
      <c r="A522" s="41"/>
      <c r="B522" s="42"/>
      <c r="C522" s="208" t="s">
        <v>667</v>
      </c>
      <c r="D522" s="208" t="s">
        <v>180</v>
      </c>
      <c r="E522" s="209" t="s">
        <v>668</v>
      </c>
      <c r="F522" s="210" t="s">
        <v>669</v>
      </c>
      <c r="G522" s="211" t="s">
        <v>114</v>
      </c>
      <c r="H522" s="212">
        <v>37.5</v>
      </c>
      <c r="I522" s="213"/>
      <c r="J522" s="214">
        <f>ROUND(I522*H522,2)</f>
        <v>0</v>
      </c>
      <c r="K522" s="210" t="s">
        <v>183</v>
      </c>
      <c r="L522" s="47"/>
      <c r="M522" s="215" t="s">
        <v>19</v>
      </c>
      <c r="N522" s="216" t="s">
        <v>49</v>
      </c>
      <c r="O522" s="87"/>
      <c r="P522" s="217">
        <f>O522*H522</f>
        <v>0</v>
      </c>
      <c r="Q522" s="217">
        <v>0.10095</v>
      </c>
      <c r="R522" s="217">
        <f>Q522*H522</f>
        <v>3.785625</v>
      </c>
      <c r="S522" s="217">
        <v>0</v>
      </c>
      <c r="T522" s="218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9" t="s">
        <v>184</v>
      </c>
      <c r="AT522" s="219" t="s">
        <v>180</v>
      </c>
      <c r="AU522" s="219" t="s">
        <v>88</v>
      </c>
      <c r="AY522" s="20" t="s">
        <v>178</v>
      </c>
      <c r="BE522" s="220">
        <f>IF(N522="základní",J522,0)</f>
        <v>0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20" t="s">
        <v>86</v>
      </c>
      <c r="BK522" s="220">
        <f>ROUND(I522*H522,2)</f>
        <v>0</v>
      </c>
      <c r="BL522" s="20" t="s">
        <v>184</v>
      </c>
      <c r="BM522" s="219" t="s">
        <v>670</v>
      </c>
    </row>
    <row r="523" s="2" customFormat="1">
      <c r="A523" s="41"/>
      <c r="B523" s="42"/>
      <c r="C523" s="43"/>
      <c r="D523" s="221" t="s">
        <v>186</v>
      </c>
      <c r="E523" s="43"/>
      <c r="F523" s="222" t="s">
        <v>671</v>
      </c>
      <c r="G523" s="43"/>
      <c r="H523" s="43"/>
      <c r="I523" s="223"/>
      <c r="J523" s="43"/>
      <c r="K523" s="43"/>
      <c r="L523" s="47"/>
      <c r="M523" s="224"/>
      <c r="N523" s="225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186</v>
      </c>
      <c r="AU523" s="20" t="s">
        <v>88</v>
      </c>
    </row>
    <row r="524" s="2" customFormat="1" ht="16.5" customHeight="1">
      <c r="A524" s="41"/>
      <c r="B524" s="42"/>
      <c r="C524" s="259" t="s">
        <v>672</v>
      </c>
      <c r="D524" s="259" t="s">
        <v>303</v>
      </c>
      <c r="E524" s="260" t="s">
        <v>673</v>
      </c>
      <c r="F524" s="261" t="s">
        <v>674</v>
      </c>
      <c r="G524" s="262" t="s">
        <v>114</v>
      </c>
      <c r="H524" s="263">
        <v>41.25</v>
      </c>
      <c r="I524" s="264"/>
      <c r="J524" s="265">
        <f>ROUND(I524*H524,2)</f>
        <v>0</v>
      </c>
      <c r="K524" s="261" t="s">
        <v>183</v>
      </c>
      <c r="L524" s="266"/>
      <c r="M524" s="267" t="s">
        <v>19</v>
      </c>
      <c r="N524" s="268" t="s">
        <v>49</v>
      </c>
      <c r="O524" s="87"/>
      <c r="P524" s="217">
        <f>O524*H524</f>
        <v>0</v>
      </c>
      <c r="Q524" s="217">
        <v>0.028000000000000001</v>
      </c>
      <c r="R524" s="217">
        <f>Q524*H524</f>
        <v>1.155</v>
      </c>
      <c r="S524" s="217">
        <v>0</v>
      </c>
      <c r="T524" s="218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9" t="s">
        <v>228</v>
      </c>
      <c r="AT524" s="219" t="s">
        <v>303</v>
      </c>
      <c r="AU524" s="219" t="s">
        <v>88</v>
      </c>
      <c r="AY524" s="20" t="s">
        <v>178</v>
      </c>
      <c r="BE524" s="220">
        <f>IF(N524="základní",J524,0)</f>
        <v>0</v>
      </c>
      <c r="BF524" s="220">
        <f>IF(N524="snížená",J524,0)</f>
        <v>0</v>
      </c>
      <c r="BG524" s="220">
        <f>IF(N524="zákl. přenesená",J524,0)</f>
        <v>0</v>
      </c>
      <c r="BH524" s="220">
        <f>IF(N524="sníž. přenesená",J524,0)</f>
        <v>0</v>
      </c>
      <c r="BI524" s="220">
        <f>IF(N524="nulová",J524,0)</f>
        <v>0</v>
      </c>
      <c r="BJ524" s="20" t="s">
        <v>86</v>
      </c>
      <c r="BK524" s="220">
        <f>ROUND(I524*H524,2)</f>
        <v>0</v>
      </c>
      <c r="BL524" s="20" t="s">
        <v>184</v>
      </c>
      <c r="BM524" s="219" t="s">
        <v>675</v>
      </c>
    </row>
    <row r="525" s="14" customFormat="1">
      <c r="A525" s="14"/>
      <c r="B525" s="237"/>
      <c r="C525" s="238"/>
      <c r="D525" s="228" t="s">
        <v>192</v>
      </c>
      <c r="E525" s="238"/>
      <c r="F525" s="240" t="s">
        <v>676</v>
      </c>
      <c r="G525" s="238"/>
      <c r="H525" s="241">
        <v>41.25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7" t="s">
        <v>192</v>
      </c>
      <c r="AU525" s="247" t="s">
        <v>88</v>
      </c>
      <c r="AV525" s="14" t="s">
        <v>88</v>
      </c>
      <c r="AW525" s="14" t="s">
        <v>4</v>
      </c>
      <c r="AX525" s="14" t="s">
        <v>86</v>
      </c>
      <c r="AY525" s="247" t="s">
        <v>178</v>
      </c>
    </row>
    <row r="526" s="2" customFormat="1" ht="55.5" customHeight="1">
      <c r="A526" s="41"/>
      <c r="B526" s="42"/>
      <c r="C526" s="208" t="s">
        <v>677</v>
      </c>
      <c r="D526" s="208" t="s">
        <v>180</v>
      </c>
      <c r="E526" s="209" t="s">
        <v>678</v>
      </c>
      <c r="F526" s="210" t="s">
        <v>679</v>
      </c>
      <c r="G526" s="211" t="s">
        <v>114</v>
      </c>
      <c r="H526" s="212">
        <v>30</v>
      </c>
      <c r="I526" s="213"/>
      <c r="J526" s="214">
        <f>ROUND(I526*H526,2)</f>
        <v>0</v>
      </c>
      <c r="K526" s="210" t="s">
        <v>183</v>
      </c>
      <c r="L526" s="47"/>
      <c r="M526" s="215" t="s">
        <v>19</v>
      </c>
      <c r="N526" s="216" t="s">
        <v>49</v>
      </c>
      <c r="O526" s="87"/>
      <c r="P526" s="217">
        <f>O526*H526</f>
        <v>0</v>
      </c>
      <c r="Q526" s="217">
        <v>0.00059999999999999995</v>
      </c>
      <c r="R526" s="217">
        <f>Q526*H526</f>
        <v>0.017999999999999999</v>
      </c>
      <c r="S526" s="217">
        <v>0</v>
      </c>
      <c r="T526" s="218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9" t="s">
        <v>184</v>
      </c>
      <c r="AT526" s="219" t="s">
        <v>180</v>
      </c>
      <c r="AU526" s="219" t="s">
        <v>88</v>
      </c>
      <c r="AY526" s="20" t="s">
        <v>178</v>
      </c>
      <c r="BE526" s="220">
        <f>IF(N526="základní",J526,0)</f>
        <v>0</v>
      </c>
      <c r="BF526" s="220">
        <f>IF(N526="snížená",J526,0)</f>
        <v>0</v>
      </c>
      <c r="BG526" s="220">
        <f>IF(N526="zákl. přenesená",J526,0)</f>
        <v>0</v>
      </c>
      <c r="BH526" s="220">
        <f>IF(N526="sníž. přenesená",J526,0)</f>
        <v>0</v>
      </c>
      <c r="BI526" s="220">
        <f>IF(N526="nulová",J526,0)</f>
        <v>0</v>
      </c>
      <c r="BJ526" s="20" t="s">
        <v>86</v>
      </c>
      <c r="BK526" s="220">
        <f>ROUND(I526*H526,2)</f>
        <v>0</v>
      </c>
      <c r="BL526" s="20" t="s">
        <v>184</v>
      </c>
      <c r="BM526" s="219" t="s">
        <v>680</v>
      </c>
    </row>
    <row r="527" s="2" customFormat="1">
      <c r="A527" s="41"/>
      <c r="B527" s="42"/>
      <c r="C527" s="43"/>
      <c r="D527" s="221" t="s">
        <v>186</v>
      </c>
      <c r="E527" s="43"/>
      <c r="F527" s="222" t="s">
        <v>681</v>
      </c>
      <c r="G527" s="43"/>
      <c r="H527" s="43"/>
      <c r="I527" s="223"/>
      <c r="J527" s="43"/>
      <c r="K527" s="43"/>
      <c r="L527" s="47"/>
      <c r="M527" s="224"/>
      <c r="N527" s="225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186</v>
      </c>
      <c r="AU527" s="20" t="s">
        <v>88</v>
      </c>
    </row>
    <row r="528" s="14" customFormat="1">
      <c r="A528" s="14"/>
      <c r="B528" s="237"/>
      <c r="C528" s="238"/>
      <c r="D528" s="228" t="s">
        <v>192</v>
      </c>
      <c r="E528" s="239" t="s">
        <v>19</v>
      </c>
      <c r="F528" s="240" t="s">
        <v>364</v>
      </c>
      <c r="G528" s="238"/>
      <c r="H528" s="241">
        <v>30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7" t="s">
        <v>192</v>
      </c>
      <c r="AU528" s="247" t="s">
        <v>88</v>
      </c>
      <c r="AV528" s="14" t="s">
        <v>88</v>
      </c>
      <c r="AW528" s="14" t="s">
        <v>37</v>
      </c>
      <c r="AX528" s="14" t="s">
        <v>78</v>
      </c>
      <c r="AY528" s="247" t="s">
        <v>178</v>
      </c>
    </row>
    <row r="529" s="15" customFormat="1">
      <c r="A529" s="15"/>
      <c r="B529" s="248"/>
      <c r="C529" s="249"/>
      <c r="D529" s="228" t="s">
        <v>192</v>
      </c>
      <c r="E529" s="250" t="s">
        <v>19</v>
      </c>
      <c r="F529" s="251" t="s">
        <v>195</v>
      </c>
      <c r="G529" s="249"/>
      <c r="H529" s="252">
        <v>30</v>
      </c>
      <c r="I529" s="253"/>
      <c r="J529" s="249"/>
      <c r="K529" s="249"/>
      <c r="L529" s="254"/>
      <c r="M529" s="255"/>
      <c r="N529" s="256"/>
      <c r="O529" s="256"/>
      <c r="P529" s="256"/>
      <c r="Q529" s="256"/>
      <c r="R529" s="256"/>
      <c r="S529" s="256"/>
      <c r="T529" s="257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8" t="s">
        <v>192</v>
      </c>
      <c r="AU529" s="258" t="s">
        <v>88</v>
      </c>
      <c r="AV529" s="15" t="s">
        <v>184</v>
      </c>
      <c r="AW529" s="15" t="s">
        <v>37</v>
      </c>
      <c r="AX529" s="15" t="s">
        <v>86</v>
      </c>
      <c r="AY529" s="258" t="s">
        <v>178</v>
      </c>
    </row>
    <row r="530" s="2" customFormat="1" ht="24.15" customHeight="1">
      <c r="A530" s="41"/>
      <c r="B530" s="42"/>
      <c r="C530" s="208" t="s">
        <v>682</v>
      </c>
      <c r="D530" s="208" t="s">
        <v>180</v>
      </c>
      <c r="E530" s="209" t="s">
        <v>683</v>
      </c>
      <c r="F530" s="210" t="s">
        <v>684</v>
      </c>
      <c r="G530" s="211" t="s">
        <v>114</v>
      </c>
      <c r="H530" s="212">
        <v>29</v>
      </c>
      <c r="I530" s="213"/>
      <c r="J530" s="214">
        <f>ROUND(I530*H530,2)</f>
        <v>0</v>
      </c>
      <c r="K530" s="210" t="s">
        <v>183</v>
      </c>
      <c r="L530" s="47"/>
      <c r="M530" s="215" t="s">
        <v>19</v>
      </c>
      <c r="N530" s="216" t="s">
        <v>49</v>
      </c>
      <c r="O530" s="87"/>
      <c r="P530" s="217">
        <f>O530*H530</f>
        <v>0</v>
      </c>
      <c r="Q530" s="217">
        <v>0</v>
      </c>
      <c r="R530" s="217">
        <f>Q530*H530</f>
        <v>0</v>
      </c>
      <c r="S530" s="217">
        <v>0</v>
      </c>
      <c r="T530" s="218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9" t="s">
        <v>184</v>
      </c>
      <c r="AT530" s="219" t="s">
        <v>180</v>
      </c>
      <c r="AU530" s="219" t="s">
        <v>88</v>
      </c>
      <c r="AY530" s="20" t="s">
        <v>178</v>
      </c>
      <c r="BE530" s="220">
        <f>IF(N530="základní",J530,0)</f>
        <v>0</v>
      </c>
      <c r="BF530" s="220">
        <f>IF(N530="snížená",J530,0)</f>
        <v>0</v>
      </c>
      <c r="BG530" s="220">
        <f>IF(N530="zákl. přenesená",J530,0)</f>
        <v>0</v>
      </c>
      <c r="BH530" s="220">
        <f>IF(N530="sníž. přenesená",J530,0)</f>
        <v>0</v>
      </c>
      <c r="BI530" s="220">
        <f>IF(N530="nulová",J530,0)</f>
        <v>0</v>
      </c>
      <c r="BJ530" s="20" t="s">
        <v>86</v>
      </c>
      <c r="BK530" s="220">
        <f>ROUND(I530*H530,2)</f>
        <v>0</v>
      </c>
      <c r="BL530" s="20" t="s">
        <v>184</v>
      </c>
      <c r="BM530" s="219" t="s">
        <v>685</v>
      </c>
    </row>
    <row r="531" s="2" customFormat="1">
      <c r="A531" s="41"/>
      <c r="B531" s="42"/>
      <c r="C531" s="43"/>
      <c r="D531" s="221" t="s">
        <v>186</v>
      </c>
      <c r="E531" s="43"/>
      <c r="F531" s="222" t="s">
        <v>686</v>
      </c>
      <c r="G531" s="43"/>
      <c r="H531" s="43"/>
      <c r="I531" s="223"/>
      <c r="J531" s="43"/>
      <c r="K531" s="43"/>
      <c r="L531" s="47"/>
      <c r="M531" s="224"/>
      <c r="N531" s="225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186</v>
      </c>
      <c r="AU531" s="20" t="s">
        <v>88</v>
      </c>
    </row>
    <row r="532" s="13" customFormat="1">
      <c r="A532" s="13"/>
      <c r="B532" s="226"/>
      <c r="C532" s="227"/>
      <c r="D532" s="228" t="s">
        <v>192</v>
      </c>
      <c r="E532" s="229" t="s">
        <v>19</v>
      </c>
      <c r="F532" s="230" t="s">
        <v>193</v>
      </c>
      <c r="G532" s="227"/>
      <c r="H532" s="229" t="s">
        <v>19</v>
      </c>
      <c r="I532" s="231"/>
      <c r="J532" s="227"/>
      <c r="K532" s="227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192</v>
      </c>
      <c r="AU532" s="236" t="s">
        <v>88</v>
      </c>
      <c r="AV532" s="13" t="s">
        <v>86</v>
      </c>
      <c r="AW532" s="13" t="s">
        <v>37</v>
      </c>
      <c r="AX532" s="13" t="s">
        <v>78</v>
      </c>
      <c r="AY532" s="236" t="s">
        <v>178</v>
      </c>
    </row>
    <row r="533" s="14" customFormat="1">
      <c r="A533" s="14"/>
      <c r="B533" s="237"/>
      <c r="C533" s="238"/>
      <c r="D533" s="228" t="s">
        <v>192</v>
      </c>
      <c r="E533" s="239" t="s">
        <v>19</v>
      </c>
      <c r="F533" s="240" t="s">
        <v>687</v>
      </c>
      <c r="G533" s="238"/>
      <c r="H533" s="241">
        <v>29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7" t="s">
        <v>192</v>
      </c>
      <c r="AU533" s="247" t="s">
        <v>88</v>
      </c>
      <c r="AV533" s="14" t="s">
        <v>88</v>
      </c>
      <c r="AW533" s="14" t="s">
        <v>37</v>
      </c>
      <c r="AX533" s="14" t="s">
        <v>78</v>
      </c>
      <c r="AY533" s="247" t="s">
        <v>178</v>
      </c>
    </row>
    <row r="534" s="15" customFormat="1">
      <c r="A534" s="15"/>
      <c r="B534" s="248"/>
      <c r="C534" s="249"/>
      <c r="D534" s="228" t="s">
        <v>192</v>
      </c>
      <c r="E534" s="250" t="s">
        <v>19</v>
      </c>
      <c r="F534" s="251" t="s">
        <v>195</v>
      </c>
      <c r="G534" s="249"/>
      <c r="H534" s="252">
        <v>29</v>
      </c>
      <c r="I534" s="253"/>
      <c r="J534" s="249"/>
      <c r="K534" s="249"/>
      <c r="L534" s="254"/>
      <c r="M534" s="255"/>
      <c r="N534" s="256"/>
      <c r="O534" s="256"/>
      <c r="P534" s="256"/>
      <c r="Q534" s="256"/>
      <c r="R534" s="256"/>
      <c r="S534" s="256"/>
      <c r="T534" s="257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8" t="s">
        <v>192</v>
      </c>
      <c r="AU534" s="258" t="s">
        <v>88</v>
      </c>
      <c r="AV534" s="15" t="s">
        <v>184</v>
      </c>
      <c r="AW534" s="15" t="s">
        <v>37</v>
      </c>
      <c r="AX534" s="15" t="s">
        <v>86</v>
      </c>
      <c r="AY534" s="258" t="s">
        <v>178</v>
      </c>
    </row>
    <row r="535" s="2" customFormat="1" ht="44.25" customHeight="1">
      <c r="A535" s="41"/>
      <c r="B535" s="42"/>
      <c r="C535" s="208" t="s">
        <v>688</v>
      </c>
      <c r="D535" s="208" t="s">
        <v>180</v>
      </c>
      <c r="E535" s="209" t="s">
        <v>689</v>
      </c>
      <c r="F535" s="210" t="s">
        <v>690</v>
      </c>
      <c r="G535" s="211" t="s">
        <v>107</v>
      </c>
      <c r="H535" s="212">
        <v>1200</v>
      </c>
      <c r="I535" s="213"/>
      <c r="J535" s="214">
        <f>ROUND(I535*H535,2)</f>
        <v>0</v>
      </c>
      <c r="K535" s="210" t="s">
        <v>183</v>
      </c>
      <c r="L535" s="47"/>
      <c r="M535" s="215" t="s">
        <v>19</v>
      </c>
      <c r="N535" s="216" t="s">
        <v>49</v>
      </c>
      <c r="O535" s="87"/>
      <c r="P535" s="217">
        <f>O535*H535</f>
        <v>0</v>
      </c>
      <c r="Q535" s="217">
        <v>0</v>
      </c>
      <c r="R535" s="217">
        <f>Q535*H535</f>
        <v>0</v>
      </c>
      <c r="S535" s="217">
        <v>0</v>
      </c>
      <c r="T535" s="218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9" t="s">
        <v>184</v>
      </c>
      <c r="AT535" s="219" t="s">
        <v>180</v>
      </c>
      <c r="AU535" s="219" t="s">
        <v>88</v>
      </c>
      <c r="AY535" s="20" t="s">
        <v>178</v>
      </c>
      <c r="BE535" s="220">
        <f>IF(N535="základní",J535,0)</f>
        <v>0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20" t="s">
        <v>86</v>
      </c>
      <c r="BK535" s="220">
        <f>ROUND(I535*H535,2)</f>
        <v>0</v>
      </c>
      <c r="BL535" s="20" t="s">
        <v>184</v>
      </c>
      <c r="BM535" s="219" t="s">
        <v>691</v>
      </c>
    </row>
    <row r="536" s="2" customFormat="1">
      <c r="A536" s="41"/>
      <c r="B536" s="42"/>
      <c r="C536" s="43"/>
      <c r="D536" s="221" t="s">
        <v>186</v>
      </c>
      <c r="E536" s="43"/>
      <c r="F536" s="222" t="s">
        <v>692</v>
      </c>
      <c r="G536" s="43"/>
      <c r="H536" s="43"/>
      <c r="I536" s="223"/>
      <c r="J536" s="43"/>
      <c r="K536" s="43"/>
      <c r="L536" s="47"/>
      <c r="M536" s="224"/>
      <c r="N536" s="225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186</v>
      </c>
      <c r="AU536" s="20" t="s">
        <v>88</v>
      </c>
    </row>
    <row r="537" s="2" customFormat="1" ht="55.5" customHeight="1">
      <c r="A537" s="41"/>
      <c r="B537" s="42"/>
      <c r="C537" s="208" t="s">
        <v>693</v>
      </c>
      <c r="D537" s="208" t="s">
        <v>180</v>
      </c>
      <c r="E537" s="209" t="s">
        <v>694</v>
      </c>
      <c r="F537" s="210" t="s">
        <v>695</v>
      </c>
      <c r="G537" s="211" t="s">
        <v>107</v>
      </c>
      <c r="H537" s="212">
        <v>144000</v>
      </c>
      <c r="I537" s="213"/>
      <c r="J537" s="214">
        <f>ROUND(I537*H537,2)</f>
        <v>0</v>
      </c>
      <c r="K537" s="210" t="s">
        <v>183</v>
      </c>
      <c r="L537" s="47"/>
      <c r="M537" s="215" t="s">
        <v>19</v>
      </c>
      <c r="N537" s="216" t="s">
        <v>49</v>
      </c>
      <c r="O537" s="87"/>
      <c r="P537" s="217">
        <f>O537*H537</f>
        <v>0</v>
      </c>
      <c r="Q537" s="217">
        <v>0</v>
      </c>
      <c r="R537" s="217">
        <f>Q537*H537</f>
        <v>0</v>
      </c>
      <c r="S537" s="217">
        <v>0</v>
      </c>
      <c r="T537" s="218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9" t="s">
        <v>184</v>
      </c>
      <c r="AT537" s="219" t="s">
        <v>180</v>
      </c>
      <c r="AU537" s="219" t="s">
        <v>88</v>
      </c>
      <c r="AY537" s="20" t="s">
        <v>178</v>
      </c>
      <c r="BE537" s="220">
        <f>IF(N537="základní",J537,0)</f>
        <v>0</v>
      </c>
      <c r="BF537" s="220">
        <f>IF(N537="snížená",J537,0)</f>
        <v>0</v>
      </c>
      <c r="BG537" s="220">
        <f>IF(N537="zákl. přenesená",J537,0)</f>
        <v>0</v>
      </c>
      <c r="BH537" s="220">
        <f>IF(N537="sníž. přenesená",J537,0)</f>
        <v>0</v>
      </c>
      <c r="BI537" s="220">
        <f>IF(N537="nulová",J537,0)</f>
        <v>0</v>
      </c>
      <c r="BJ537" s="20" t="s">
        <v>86</v>
      </c>
      <c r="BK537" s="220">
        <f>ROUND(I537*H537,2)</f>
        <v>0</v>
      </c>
      <c r="BL537" s="20" t="s">
        <v>184</v>
      </c>
      <c r="BM537" s="219" t="s">
        <v>696</v>
      </c>
    </row>
    <row r="538" s="2" customFormat="1">
      <c r="A538" s="41"/>
      <c r="B538" s="42"/>
      <c r="C538" s="43"/>
      <c r="D538" s="221" t="s">
        <v>186</v>
      </c>
      <c r="E538" s="43"/>
      <c r="F538" s="222" t="s">
        <v>697</v>
      </c>
      <c r="G538" s="43"/>
      <c r="H538" s="43"/>
      <c r="I538" s="223"/>
      <c r="J538" s="43"/>
      <c r="K538" s="43"/>
      <c r="L538" s="47"/>
      <c r="M538" s="224"/>
      <c r="N538" s="225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186</v>
      </c>
      <c r="AU538" s="20" t="s">
        <v>88</v>
      </c>
    </row>
    <row r="539" s="14" customFormat="1">
      <c r="A539" s="14"/>
      <c r="B539" s="237"/>
      <c r="C539" s="238"/>
      <c r="D539" s="228" t="s">
        <v>192</v>
      </c>
      <c r="E539" s="239" t="s">
        <v>19</v>
      </c>
      <c r="F539" s="240" t="s">
        <v>698</v>
      </c>
      <c r="G539" s="238"/>
      <c r="H539" s="241">
        <v>144000</v>
      </c>
      <c r="I539" s="242"/>
      <c r="J539" s="238"/>
      <c r="K539" s="238"/>
      <c r="L539" s="243"/>
      <c r="M539" s="244"/>
      <c r="N539" s="245"/>
      <c r="O539" s="245"/>
      <c r="P539" s="245"/>
      <c r="Q539" s="245"/>
      <c r="R539" s="245"/>
      <c r="S539" s="245"/>
      <c r="T539" s="24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7" t="s">
        <v>192</v>
      </c>
      <c r="AU539" s="247" t="s">
        <v>88</v>
      </c>
      <c r="AV539" s="14" t="s">
        <v>88</v>
      </c>
      <c r="AW539" s="14" t="s">
        <v>37</v>
      </c>
      <c r="AX539" s="14" t="s">
        <v>78</v>
      </c>
      <c r="AY539" s="247" t="s">
        <v>178</v>
      </c>
    </row>
    <row r="540" s="15" customFormat="1">
      <c r="A540" s="15"/>
      <c r="B540" s="248"/>
      <c r="C540" s="249"/>
      <c r="D540" s="228" t="s">
        <v>192</v>
      </c>
      <c r="E540" s="250" t="s">
        <v>19</v>
      </c>
      <c r="F540" s="251" t="s">
        <v>195</v>
      </c>
      <c r="G540" s="249"/>
      <c r="H540" s="252">
        <v>144000</v>
      </c>
      <c r="I540" s="253"/>
      <c r="J540" s="249"/>
      <c r="K540" s="249"/>
      <c r="L540" s="254"/>
      <c r="M540" s="255"/>
      <c r="N540" s="256"/>
      <c r="O540" s="256"/>
      <c r="P540" s="256"/>
      <c r="Q540" s="256"/>
      <c r="R540" s="256"/>
      <c r="S540" s="256"/>
      <c r="T540" s="257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8" t="s">
        <v>192</v>
      </c>
      <c r="AU540" s="258" t="s">
        <v>88</v>
      </c>
      <c r="AV540" s="15" t="s">
        <v>184</v>
      </c>
      <c r="AW540" s="15" t="s">
        <v>37</v>
      </c>
      <c r="AX540" s="15" t="s">
        <v>86</v>
      </c>
      <c r="AY540" s="258" t="s">
        <v>178</v>
      </c>
    </row>
    <row r="541" s="2" customFormat="1" ht="66.75" customHeight="1">
      <c r="A541" s="41"/>
      <c r="B541" s="42"/>
      <c r="C541" s="208" t="s">
        <v>699</v>
      </c>
      <c r="D541" s="208" t="s">
        <v>180</v>
      </c>
      <c r="E541" s="209" t="s">
        <v>700</v>
      </c>
      <c r="F541" s="210" t="s">
        <v>701</v>
      </c>
      <c r="G541" s="211" t="s">
        <v>299</v>
      </c>
      <c r="H541" s="212">
        <v>3</v>
      </c>
      <c r="I541" s="213"/>
      <c r="J541" s="214">
        <f>ROUND(I541*H541,2)</f>
        <v>0</v>
      </c>
      <c r="K541" s="210" t="s">
        <v>183</v>
      </c>
      <c r="L541" s="47"/>
      <c r="M541" s="215" t="s">
        <v>19</v>
      </c>
      <c r="N541" s="216" t="s">
        <v>49</v>
      </c>
      <c r="O541" s="87"/>
      <c r="P541" s="217">
        <f>O541*H541</f>
        <v>0</v>
      </c>
      <c r="Q541" s="217">
        <v>0</v>
      </c>
      <c r="R541" s="217">
        <f>Q541*H541</f>
        <v>0</v>
      </c>
      <c r="S541" s="217">
        <v>0</v>
      </c>
      <c r="T541" s="218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9" t="s">
        <v>184</v>
      </c>
      <c r="AT541" s="219" t="s">
        <v>180</v>
      </c>
      <c r="AU541" s="219" t="s">
        <v>88</v>
      </c>
      <c r="AY541" s="20" t="s">
        <v>178</v>
      </c>
      <c r="BE541" s="220">
        <f>IF(N541="základní",J541,0)</f>
        <v>0</v>
      </c>
      <c r="BF541" s="220">
        <f>IF(N541="snížená",J541,0)</f>
        <v>0</v>
      </c>
      <c r="BG541" s="220">
        <f>IF(N541="zákl. přenesená",J541,0)</f>
        <v>0</v>
      </c>
      <c r="BH541" s="220">
        <f>IF(N541="sníž. přenesená",J541,0)</f>
        <v>0</v>
      </c>
      <c r="BI541" s="220">
        <f>IF(N541="nulová",J541,0)</f>
        <v>0</v>
      </c>
      <c r="BJ541" s="20" t="s">
        <v>86</v>
      </c>
      <c r="BK541" s="220">
        <f>ROUND(I541*H541,2)</f>
        <v>0</v>
      </c>
      <c r="BL541" s="20" t="s">
        <v>184</v>
      </c>
      <c r="BM541" s="219" t="s">
        <v>702</v>
      </c>
    </row>
    <row r="542" s="2" customFormat="1">
      <c r="A542" s="41"/>
      <c r="B542" s="42"/>
      <c r="C542" s="43"/>
      <c r="D542" s="221" t="s">
        <v>186</v>
      </c>
      <c r="E542" s="43"/>
      <c r="F542" s="222" t="s">
        <v>703</v>
      </c>
      <c r="G542" s="43"/>
      <c r="H542" s="43"/>
      <c r="I542" s="223"/>
      <c r="J542" s="43"/>
      <c r="K542" s="43"/>
      <c r="L542" s="47"/>
      <c r="M542" s="224"/>
      <c r="N542" s="225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186</v>
      </c>
      <c r="AU542" s="20" t="s">
        <v>88</v>
      </c>
    </row>
    <row r="543" s="2" customFormat="1" ht="44.25" customHeight="1">
      <c r="A543" s="41"/>
      <c r="B543" s="42"/>
      <c r="C543" s="208" t="s">
        <v>704</v>
      </c>
      <c r="D543" s="208" t="s">
        <v>180</v>
      </c>
      <c r="E543" s="209" t="s">
        <v>705</v>
      </c>
      <c r="F543" s="210" t="s">
        <v>706</v>
      </c>
      <c r="G543" s="211" t="s">
        <v>107</v>
      </c>
      <c r="H543" s="212">
        <v>1200</v>
      </c>
      <c r="I543" s="213"/>
      <c r="J543" s="214">
        <f>ROUND(I543*H543,2)</f>
        <v>0</v>
      </c>
      <c r="K543" s="210" t="s">
        <v>183</v>
      </c>
      <c r="L543" s="47"/>
      <c r="M543" s="215" t="s">
        <v>19</v>
      </c>
      <c r="N543" s="216" t="s">
        <v>49</v>
      </c>
      <c r="O543" s="87"/>
      <c r="P543" s="217">
        <f>O543*H543</f>
        <v>0</v>
      </c>
      <c r="Q543" s="217">
        <v>0</v>
      </c>
      <c r="R543" s="217">
        <f>Q543*H543</f>
        <v>0</v>
      </c>
      <c r="S543" s="217">
        <v>0</v>
      </c>
      <c r="T543" s="218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9" t="s">
        <v>184</v>
      </c>
      <c r="AT543" s="219" t="s">
        <v>180</v>
      </c>
      <c r="AU543" s="219" t="s">
        <v>88</v>
      </c>
      <c r="AY543" s="20" t="s">
        <v>178</v>
      </c>
      <c r="BE543" s="220">
        <f>IF(N543="základní",J543,0)</f>
        <v>0</v>
      </c>
      <c r="BF543" s="220">
        <f>IF(N543="snížená",J543,0)</f>
        <v>0</v>
      </c>
      <c r="BG543" s="220">
        <f>IF(N543="zákl. přenesená",J543,0)</f>
        <v>0</v>
      </c>
      <c r="BH543" s="220">
        <f>IF(N543="sníž. přenesená",J543,0)</f>
        <v>0</v>
      </c>
      <c r="BI543" s="220">
        <f>IF(N543="nulová",J543,0)</f>
        <v>0</v>
      </c>
      <c r="BJ543" s="20" t="s">
        <v>86</v>
      </c>
      <c r="BK543" s="220">
        <f>ROUND(I543*H543,2)</f>
        <v>0</v>
      </c>
      <c r="BL543" s="20" t="s">
        <v>184</v>
      </c>
      <c r="BM543" s="219" t="s">
        <v>707</v>
      </c>
    </row>
    <row r="544" s="2" customFormat="1">
      <c r="A544" s="41"/>
      <c r="B544" s="42"/>
      <c r="C544" s="43"/>
      <c r="D544" s="221" t="s">
        <v>186</v>
      </c>
      <c r="E544" s="43"/>
      <c r="F544" s="222" t="s">
        <v>708</v>
      </c>
      <c r="G544" s="43"/>
      <c r="H544" s="43"/>
      <c r="I544" s="223"/>
      <c r="J544" s="43"/>
      <c r="K544" s="43"/>
      <c r="L544" s="47"/>
      <c r="M544" s="224"/>
      <c r="N544" s="225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186</v>
      </c>
      <c r="AU544" s="20" t="s">
        <v>88</v>
      </c>
    </row>
    <row r="545" s="2" customFormat="1" ht="24.15" customHeight="1">
      <c r="A545" s="41"/>
      <c r="B545" s="42"/>
      <c r="C545" s="208" t="s">
        <v>709</v>
      </c>
      <c r="D545" s="208" t="s">
        <v>180</v>
      </c>
      <c r="E545" s="209" t="s">
        <v>710</v>
      </c>
      <c r="F545" s="210" t="s">
        <v>711</v>
      </c>
      <c r="G545" s="211" t="s">
        <v>107</v>
      </c>
      <c r="H545" s="212">
        <v>1200</v>
      </c>
      <c r="I545" s="213"/>
      <c r="J545" s="214">
        <f>ROUND(I545*H545,2)</f>
        <v>0</v>
      </c>
      <c r="K545" s="210" t="s">
        <v>183</v>
      </c>
      <c r="L545" s="47"/>
      <c r="M545" s="215" t="s">
        <v>19</v>
      </c>
      <c r="N545" s="216" t="s">
        <v>49</v>
      </c>
      <c r="O545" s="87"/>
      <c r="P545" s="217">
        <f>O545*H545</f>
        <v>0</v>
      </c>
      <c r="Q545" s="217">
        <v>0</v>
      </c>
      <c r="R545" s="217">
        <f>Q545*H545</f>
        <v>0</v>
      </c>
      <c r="S545" s="217">
        <v>0</v>
      </c>
      <c r="T545" s="218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9" t="s">
        <v>184</v>
      </c>
      <c r="AT545" s="219" t="s">
        <v>180</v>
      </c>
      <c r="AU545" s="219" t="s">
        <v>88</v>
      </c>
      <c r="AY545" s="20" t="s">
        <v>178</v>
      </c>
      <c r="BE545" s="220">
        <f>IF(N545="základní",J545,0)</f>
        <v>0</v>
      </c>
      <c r="BF545" s="220">
        <f>IF(N545="snížená",J545,0)</f>
        <v>0</v>
      </c>
      <c r="BG545" s="220">
        <f>IF(N545="zákl. přenesená",J545,0)</f>
        <v>0</v>
      </c>
      <c r="BH545" s="220">
        <f>IF(N545="sníž. přenesená",J545,0)</f>
        <v>0</v>
      </c>
      <c r="BI545" s="220">
        <f>IF(N545="nulová",J545,0)</f>
        <v>0</v>
      </c>
      <c r="BJ545" s="20" t="s">
        <v>86</v>
      </c>
      <c r="BK545" s="220">
        <f>ROUND(I545*H545,2)</f>
        <v>0</v>
      </c>
      <c r="BL545" s="20" t="s">
        <v>184</v>
      </c>
      <c r="BM545" s="219" t="s">
        <v>712</v>
      </c>
    </row>
    <row r="546" s="2" customFormat="1">
      <c r="A546" s="41"/>
      <c r="B546" s="42"/>
      <c r="C546" s="43"/>
      <c r="D546" s="221" t="s">
        <v>186</v>
      </c>
      <c r="E546" s="43"/>
      <c r="F546" s="222" t="s">
        <v>713</v>
      </c>
      <c r="G546" s="43"/>
      <c r="H546" s="43"/>
      <c r="I546" s="223"/>
      <c r="J546" s="43"/>
      <c r="K546" s="43"/>
      <c r="L546" s="47"/>
      <c r="M546" s="224"/>
      <c r="N546" s="225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186</v>
      </c>
      <c r="AU546" s="20" t="s">
        <v>88</v>
      </c>
    </row>
    <row r="547" s="2" customFormat="1" ht="33" customHeight="1">
      <c r="A547" s="41"/>
      <c r="B547" s="42"/>
      <c r="C547" s="208" t="s">
        <v>714</v>
      </c>
      <c r="D547" s="208" t="s">
        <v>180</v>
      </c>
      <c r="E547" s="209" t="s">
        <v>715</v>
      </c>
      <c r="F547" s="210" t="s">
        <v>716</v>
      </c>
      <c r="G547" s="211" t="s">
        <v>107</v>
      </c>
      <c r="H547" s="212">
        <v>144000</v>
      </c>
      <c r="I547" s="213"/>
      <c r="J547" s="214">
        <f>ROUND(I547*H547,2)</f>
        <v>0</v>
      </c>
      <c r="K547" s="210" t="s">
        <v>183</v>
      </c>
      <c r="L547" s="47"/>
      <c r="M547" s="215" t="s">
        <v>19</v>
      </c>
      <c r="N547" s="216" t="s">
        <v>49</v>
      </c>
      <c r="O547" s="87"/>
      <c r="P547" s="217">
        <f>O547*H547</f>
        <v>0</v>
      </c>
      <c r="Q547" s="217">
        <v>0</v>
      </c>
      <c r="R547" s="217">
        <f>Q547*H547</f>
        <v>0</v>
      </c>
      <c r="S547" s="217">
        <v>0</v>
      </c>
      <c r="T547" s="218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9" t="s">
        <v>184</v>
      </c>
      <c r="AT547" s="219" t="s">
        <v>180</v>
      </c>
      <c r="AU547" s="219" t="s">
        <v>88</v>
      </c>
      <c r="AY547" s="20" t="s">
        <v>178</v>
      </c>
      <c r="BE547" s="220">
        <f>IF(N547="základní",J547,0)</f>
        <v>0</v>
      </c>
      <c r="BF547" s="220">
        <f>IF(N547="snížená",J547,0)</f>
        <v>0</v>
      </c>
      <c r="BG547" s="220">
        <f>IF(N547="zákl. přenesená",J547,0)</f>
        <v>0</v>
      </c>
      <c r="BH547" s="220">
        <f>IF(N547="sníž. přenesená",J547,0)</f>
        <v>0</v>
      </c>
      <c r="BI547" s="220">
        <f>IF(N547="nulová",J547,0)</f>
        <v>0</v>
      </c>
      <c r="BJ547" s="20" t="s">
        <v>86</v>
      </c>
      <c r="BK547" s="220">
        <f>ROUND(I547*H547,2)</f>
        <v>0</v>
      </c>
      <c r="BL547" s="20" t="s">
        <v>184</v>
      </c>
      <c r="BM547" s="219" t="s">
        <v>717</v>
      </c>
    </row>
    <row r="548" s="2" customFormat="1">
      <c r="A548" s="41"/>
      <c r="B548" s="42"/>
      <c r="C548" s="43"/>
      <c r="D548" s="221" t="s">
        <v>186</v>
      </c>
      <c r="E548" s="43"/>
      <c r="F548" s="222" t="s">
        <v>718</v>
      </c>
      <c r="G548" s="43"/>
      <c r="H548" s="43"/>
      <c r="I548" s="223"/>
      <c r="J548" s="43"/>
      <c r="K548" s="43"/>
      <c r="L548" s="47"/>
      <c r="M548" s="224"/>
      <c r="N548" s="225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186</v>
      </c>
      <c r="AU548" s="20" t="s">
        <v>88</v>
      </c>
    </row>
    <row r="549" s="14" customFormat="1">
      <c r="A549" s="14"/>
      <c r="B549" s="237"/>
      <c r="C549" s="238"/>
      <c r="D549" s="228" t="s">
        <v>192</v>
      </c>
      <c r="E549" s="239" t="s">
        <v>19</v>
      </c>
      <c r="F549" s="240" t="s">
        <v>698</v>
      </c>
      <c r="G549" s="238"/>
      <c r="H549" s="241">
        <v>144000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7" t="s">
        <v>192</v>
      </c>
      <c r="AU549" s="247" t="s">
        <v>88</v>
      </c>
      <c r="AV549" s="14" t="s">
        <v>88</v>
      </c>
      <c r="AW549" s="14" t="s">
        <v>37</v>
      </c>
      <c r="AX549" s="14" t="s">
        <v>78</v>
      </c>
      <c r="AY549" s="247" t="s">
        <v>178</v>
      </c>
    </row>
    <row r="550" s="15" customFormat="1">
      <c r="A550" s="15"/>
      <c r="B550" s="248"/>
      <c r="C550" s="249"/>
      <c r="D550" s="228" t="s">
        <v>192</v>
      </c>
      <c r="E550" s="250" t="s">
        <v>19</v>
      </c>
      <c r="F550" s="251" t="s">
        <v>195</v>
      </c>
      <c r="G550" s="249"/>
      <c r="H550" s="252">
        <v>144000</v>
      </c>
      <c r="I550" s="253"/>
      <c r="J550" s="249"/>
      <c r="K550" s="249"/>
      <c r="L550" s="254"/>
      <c r="M550" s="255"/>
      <c r="N550" s="256"/>
      <c r="O550" s="256"/>
      <c r="P550" s="256"/>
      <c r="Q550" s="256"/>
      <c r="R550" s="256"/>
      <c r="S550" s="256"/>
      <c r="T550" s="257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8" t="s">
        <v>192</v>
      </c>
      <c r="AU550" s="258" t="s">
        <v>88</v>
      </c>
      <c r="AV550" s="15" t="s">
        <v>184</v>
      </c>
      <c r="AW550" s="15" t="s">
        <v>37</v>
      </c>
      <c r="AX550" s="15" t="s">
        <v>86</v>
      </c>
      <c r="AY550" s="258" t="s">
        <v>178</v>
      </c>
    </row>
    <row r="551" s="2" customFormat="1" ht="24.15" customHeight="1">
      <c r="A551" s="41"/>
      <c r="B551" s="42"/>
      <c r="C551" s="208" t="s">
        <v>719</v>
      </c>
      <c r="D551" s="208" t="s">
        <v>180</v>
      </c>
      <c r="E551" s="209" t="s">
        <v>720</v>
      </c>
      <c r="F551" s="210" t="s">
        <v>721</v>
      </c>
      <c r="G551" s="211" t="s">
        <v>107</v>
      </c>
      <c r="H551" s="212">
        <v>1200</v>
      </c>
      <c r="I551" s="213"/>
      <c r="J551" s="214">
        <f>ROUND(I551*H551,2)</f>
        <v>0</v>
      </c>
      <c r="K551" s="210" t="s">
        <v>183</v>
      </c>
      <c r="L551" s="47"/>
      <c r="M551" s="215" t="s">
        <v>19</v>
      </c>
      <c r="N551" s="216" t="s">
        <v>49</v>
      </c>
      <c r="O551" s="87"/>
      <c r="P551" s="217">
        <f>O551*H551</f>
        <v>0</v>
      </c>
      <c r="Q551" s="217">
        <v>0</v>
      </c>
      <c r="R551" s="217">
        <f>Q551*H551</f>
        <v>0</v>
      </c>
      <c r="S551" s="217">
        <v>0</v>
      </c>
      <c r="T551" s="218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9" t="s">
        <v>184</v>
      </c>
      <c r="AT551" s="219" t="s">
        <v>180</v>
      </c>
      <c r="AU551" s="219" t="s">
        <v>88</v>
      </c>
      <c r="AY551" s="20" t="s">
        <v>178</v>
      </c>
      <c r="BE551" s="220">
        <f>IF(N551="základní",J551,0)</f>
        <v>0</v>
      </c>
      <c r="BF551" s="220">
        <f>IF(N551="snížená",J551,0)</f>
        <v>0</v>
      </c>
      <c r="BG551" s="220">
        <f>IF(N551="zákl. přenesená",J551,0)</f>
        <v>0</v>
      </c>
      <c r="BH551" s="220">
        <f>IF(N551="sníž. přenesená",J551,0)</f>
        <v>0</v>
      </c>
      <c r="BI551" s="220">
        <f>IF(N551="nulová",J551,0)</f>
        <v>0</v>
      </c>
      <c r="BJ551" s="20" t="s">
        <v>86</v>
      </c>
      <c r="BK551" s="220">
        <f>ROUND(I551*H551,2)</f>
        <v>0</v>
      </c>
      <c r="BL551" s="20" t="s">
        <v>184</v>
      </c>
      <c r="BM551" s="219" t="s">
        <v>722</v>
      </c>
    </row>
    <row r="552" s="2" customFormat="1">
      <c r="A552" s="41"/>
      <c r="B552" s="42"/>
      <c r="C552" s="43"/>
      <c r="D552" s="221" t="s">
        <v>186</v>
      </c>
      <c r="E552" s="43"/>
      <c r="F552" s="222" t="s">
        <v>723</v>
      </c>
      <c r="G552" s="43"/>
      <c r="H552" s="43"/>
      <c r="I552" s="223"/>
      <c r="J552" s="43"/>
      <c r="K552" s="43"/>
      <c r="L552" s="47"/>
      <c r="M552" s="224"/>
      <c r="N552" s="225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186</v>
      </c>
      <c r="AU552" s="20" t="s">
        <v>88</v>
      </c>
    </row>
    <row r="553" s="2" customFormat="1" ht="44.25" customHeight="1">
      <c r="A553" s="41"/>
      <c r="B553" s="42"/>
      <c r="C553" s="208" t="s">
        <v>724</v>
      </c>
      <c r="D553" s="208" t="s">
        <v>180</v>
      </c>
      <c r="E553" s="209" t="s">
        <v>725</v>
      </c>
      <c r="F553" s="210" t="s">
        <v>726</v>
      </c>
      <c r="G553" s="211" t="s">
        <v>299</v>
      </c>
      <c r="H553" s="212">
        <v>1</v>
      </c>
      <c r="I553" s="213"/>
      <c r="J553" s="214">
        <f>ROUND(I553*H553,2)</f>
        <v>0</v>
      </c>
      <c r="K553" s="210" t="s">
        <v>183</v>
      </c>
      <c r="L553" s="47"/>
      <c r="M553" s="215" t="s">
        <v>19</v>
      </c>
      <c r="N553" s="216" t="s">
        <v>49</v>
      </c>
      <c r="O553" s="87"/>
      <c r="P553" s="217">
        <f>O553*H553</f>
        <v>0</v>
      </c>
      <c r="Q553" s="217">
        <v>0</v>
      </c>
      <c r="R553" s="217">
        <f>Q553*H553</f>
        <v>0</v>
      </c>
      <c r="S553" s="217">
        <v>0</v>
      </c>
      <c r="T553" s="218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9" t="s">
        <v>184</v>
      </c>
      <c r="AT553" s="219" t="s">
        <v>180</v>
      </c>
      <c r="AU553" s="219" t="s">
        <v>88</v>
      </c>
      <c r="AY553" s="20" t="s">
        <v>178</v>
      </c>
      <c r="BE553" s="220">
        <f>IF(N553="základní",J553,0)</f>
        <v>0</v>
      </c>
      <c r="BF553" s="220">
        <f>IF(N553="snížená",J553,0)</f>
        <v>0</v>
      </c>
      <c r="BG553" s="220">
        <f>IF(N553="zákl. přenesená",J553,0)</f>
        <v>0</v>
      </c>
      <c r="BH553" s="220">
        <f>IF(N553="sníž. přenesená",J553,0)</f>
        <v>0</v>
      </c>
      <c r="BI553" s="220">
        <f>IF(N553="nulová",J553,0)</f>
        <v>0</v>
      </c>
      <c r="BJ553" s="20" t="s">
        <v>86</v>
      </c>
      <c r="BK553" s="220">
        <f>ROUND(I553*H553,2)</f>
        <v>0</v>
      </c>
      <c r="BL553" s="20" t="s">
        <v>184</v>
      </c>
      <c r="BM553" s="219" t="s">
        <v>727</v>
      </c>
    </row>
    <row r="554" s="2" customFormat="1">
      <c r="A554" s="41"/>
      <c r="B554" s="42"/>
      <c r="C554" s="43"/>
      <c r="D554" s="221" t="s">
        <v>186</v>
      </c>
      <c r="E554" s="43"/>
      <c r="F554" s="222" t="s">
        <v>728</v>
      </c>
      <c r="G554" s="43"/>
      <c r="H554" s="43"/>
      <c r="I554" s="223"/>
      <c r="J554" s="43"/>
      <c r="K554" s="43"/>
      <c r="L554" s="47"/>
      <c r="M554" s="224"/>
      <c r="N554" s="225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186</v>
      </c>
      <c r="AU554" s="20" t="s">
        <v>88</v>
      </c>
    </row>
    <row r="555" s="2" customFormat="1" ht="55.5" customHeight="1">
      <c r="A555" s="41"/>
      <c r="B555" s="42"/>
      <c r="C555" s="208" t="s">
        <v>729</v>
      </c>
      <c r="D555" s="208" t="s">
        <v>180</v>
      </c>
      <c r="E555" s="209" t="s">
        <v>730</v>
      </c>
      <c r="F555" s="210" t="s">
        <v>731</v>
      </c>
      <c r="G555" s="211" t="s">
        <v>299</v>
      </c>
      <c r="H555" s="212">
        <v>14</v>
      </c>
      <c r="I555" s="213"/>
      <c r="J555" s="214">
        <f>ROUND(I555*H555,2)</f>
        <v>0</v>
      </c>
      <c r="K555" s="210" t="s">
        <v>183</v>
      </c>
      <c r="L555" s="47"/>
      <c r="M555" s="215" t="s">
        <v>19</v>
      </c>
      <c r="N555" s="216" t="s">
        <v>49</v>
      </c>
      <c r="O555" s="87"/>
      <c r="P555" s="217">
        <f>O555*H555</f>
        <v>0</v>
      </c>
      <c r="Q555" s="217">
        <v>0</v>
      </c>
      <c r="R555" s="217">
        <f>Q555*H555</f>
        <v>0</v>
      </c>
      <c r="S555" s="217">
        <v>0</v>
      </c>
      <c r="T555" s="218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9" t="s">
        <v>184</v>
      </c>
      <c r="AT555" s="219" t="s">
        <v>180</v>
      </c>
      <c r="AU555" s="219" t="s">
        <v>88</v>
      </c>
      <c r="AY555" s="20" t="s">
        <v>178</v>
      </c>
      <c r="BE555" s="220">
        <f>IF(N555="základní",J555,0)</f>
        <v>0</v>
      </c>
      <c r="BF555" s="220">
        <f>IF(N555="snížená",J555,0)</f>
        <v>0</v>
      </c>
      <c r="BG555" s="220">
        <f>IF(N555="zákl. přenesená",J555,0)</f>
        <v>0</v>
      </c>
      <c r="BH555" s="220">
        <f>IF(N555="sníž. přenesená",J555,0)</f>
        <v>0</v>
      </c>
      <c r="BI555" s="220">
        <f>IF(N555="nulová",J555,0)</f>
        <v>0</v>
      </c>
      <c r="BJ555" s="20" t="s">
        <v>86</v>
      </c>
      <c r="BK555" s="220">
        <f>ROUND(I555*H555,2)</f>
        <v>0</v>
      </c>
      <c r="BL555" s="20" t="s">
        <v>184</v>
      </c>
      <c r="BM555" s="219" t="s">
        <v>732</v>
      </c>
    </row>
    <row r="556" s="2" customFormat="1">
      <c r="A556" s="41"/>
      <c r="B556" s="42"/>
      <c r="C556" s="43"/>
      <c r="D556" s="221" t="s">
        <v>186</v>
      </c>
      <c r="E556" s="43"/>
      <c r="F556" s="222" t="s">
        <v>733</v>
      </c>
      <c r="G556" s="43"/>
      <c r="H556" s="43"/>
      <c r="I556" s="223"/>
      <c r="J556" s="43"/>
      <c r="K556" s="43"/>
      <c r="L556" s="47"/>
      <c r="M556" s="224"/>
      <c r="N556" s="225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186</v>
      </c>
      <c r="AU556" s="20" t="s">
        <v>88</v>
      </c>
    </row>
    <row r="557" s="2" customFormat="1" ht="44.25" customHeight="1">
      <c r="A557" s="41"/>
      <c r="B557" s="42"/>
      <c r="C557" s="208" t="s">
        <v>734</v>
      </c>
      <c r="D557" s="208" t="s">
        <v>180</v>
      </c>
      <c r="E557" s="209" t="s">
        <v>735</v>
      </c>
      <c r="F557" s="210" t="s">
        <v>736</v>
      </c>
      <c r="G557" s="211" t="s">
        <v>299</v>
      </c>
      <c r="H557" s="212">
        <v>1</v>
      </c>
      <c r="I557" s="213"/>
      <c r="J557" s="214">
        <f>ROUND(I557*H557,2)</f>
        <v>0</v>
      </c>
      <c r="K557" s="210" t="s">
        <v>183</v>
      </c>
      <c r="L557" s="47"/>
      <c r="M557" s="215" t="s">
        <v>19</v>
      </c>
      <c r="N557" s="216" t="s">
        <v>49</v>
      </c>
      <c r="O557" s="87"/>
      <c r="P557" s="217">
        <f>O557*H557</f>
        <v>0</v>
      </c>
      <c r="Q557" s="217">
        <v>0</v>
      </c>
      <c r="R557" s="217">
        <f>Q557*H557</f>
        <v>0</v>
      </c>
      <c r="S557" s="217">
        <v>0</v>
      </c>
      <c r="T557" s="218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9" t="s">
        <v>184</v>
      </c>
      <c r="AT557" s="219" t="s">
        <v>180</v>
      </c>
      <c r="AU557" s="219" t="s">
        <v>88</v>
      </c>
      <c r="AY557" s="20" t="s">
        <v>178</v>
      </c>
      <c r="BE557" s="220">
        <f>IF(N557="základní",J557,0)</f>
        <v>0</v>
      </c>
      <c r="BF557" s="220">
        <f>IF(N557="snížená",J557,0)</f>
        <v>0</v>
      </c>
      <c r="BG557" s="220">
        <f>IF(N557="zákl. přenesená",J557,0)</f>
        <v>0</v>
      </c>
      <c r="BH557" s="220">
        <f>IF(N557="sníž. přenesená",J557,0)</f>
        <v>0</v>
      </c>
      <c r="BI557" s="220">
        <f>IF(N557="nulová",J557,0)</f>
        <v>0</v>
      </c>
      <c r="BJ557" s="20" t="s">
        <v>86</v>
      </c>
      <c r="BK557" s="220">
        <f>ROUND(I557*H557,2)</f>
        <v>0</v>
      </c>
      <c r="BL557" s="20" t="s">
        <v>184</v>
      </c>
      <c r="BM557" s="219" t="s">
        <v>737</v>
      </c>
    </row>
    <row r="558" s="2" customFormat="1">
      <c r="A558" s="41"/>
      <c r="B558" s="42"/>
      <c r="C558" s="43"/>
      <c r="D558" s="221" t="s">
        <v>186</v>
      </c>
      <c r="E558" s="43"/>
      <c r="F558" s="222" t="s">
        <v>738</v>
      </c>
      <c r="G558" s="43"/>
      <c r="H558" s="43"/>
      <c r="I558" s="223"/>
      <c r="J558" s="43"/>
      <c r="K558" s="43"/>
      <c r="L558" s="47"/>
      <c r="M558" s="224"/>
      <c r="N558" s="225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186</v>
      </c>
      <c r="AU558" s="20" t="s">
        <v>88</v>
      </c>
    </row>
    <row r="559" s="2" customFormat="1" ht="16.5" customHeight="1">
      <c r="A559" s="41"/>
      <c r="B559" s="42"/>
      <c r="C559" s="208" t="s">
        <v>739</v>
      </c>
      <c r="D559" s="208" t="s">
        <v>180</v>
      </c>
      <c r="E559" s="209" t="s">
        <v>740</v>
      </c>
      <c r="F559" s="210" t="s">
        <v>741</v>
      </c>
      <c r="G559" s="211" t="s">
        <v>299</v>
      </c>
      <c r="H559" s="212">
        <v>2</v>
      </c>
      <c r="I559" s="213"/>
      <c r="J559" s="214">
        <f>ROUND(I559*H559,2)</f>
        <v>0</v>
      </c>
      <c r="K559" s="210" t="s">
        <v>19</v>
      </c>
      <c r="L559" s="47"/>
      <c r="M559" s="215" t="s">
        <v>19</v>
      </c>
      <c r="N559" s="216" t="s">
        <v>49</v>
      </c>
      <c r="O559" s="87"/>
      <c r="P559" s="217">
        <f>O559*H559</f>
        <v>0</v>
      </c>
      <c r="Q559" s="217">
        <v>0.22717000000000001</v>
      </c>
      <c r="R559" s="217">
        <f>Q559*H559</f>
        <v>0.45434000000000002</v>
      </c>
      <c r="S559" s="217">
        <v>0</v>
      </c>
      <c r="T559" s="218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9" t="s">
        <v>184</v>
      </c>
      <c r="AT559" s="219" t="s">
        <v>180</v>
      </c>
      <c r="AU559" s="219" t="s">
        <v>88</v>
      </c>
      <c r="AY559" s="20" t="s">
        <v>178</v>
      </c>
      <c r="BE559" s="220">
        <f>IF(N559="základní",J559,0)</f>
        <v>0</v>
      </c>
      <c r="BF559" s="220">
        <f>IF(N559="snížená",J559,0)</f>
        <v>0</v>
      </c>
      <c r="BG559" s="220">
        <f>IF(N559="zákl. přenesená",J559,0)</f>
        <v>0</v>
      </c>
      <c r="BH559" s="220">
        <f>IF(N559="sníž. přenesená",J559,0)</f>
        <v>0</v>
      </c>
      <c r="BI559" s="220">
        <f>IF(N559="nulová",J559,0)</f>
        <v>0</v>
      </c>
      <c r="BJ559" s="20" t="s">
        <v>86</v>
      </c>
      <c r="BK559" s="220">
        <f>ROUND(I559*H559,2)</f>
        <v>0</v>
      </c>
      <c r="BL559" s="20" t="s">
        <v>184</v>
      </c>
      <c r="BM559" s="219" t="s">
        <v>742</v>
      </c>
    </row>
    <row r="560" s="13" customFormat="1">
      <c r="A560" s="13"/>
      <c r="B560" s="226"/>
      <c r="C560" s="227"/>
      <c r="D560" s="228" t="s">
        <v>192</v>
      </c>
      <c r="E560" s="229" t="s">
        <v>19</v>
      </c>
      <c r="F560" s="230" t="s">
        <v>243</v>
      </c>
      <c r="G560" s="227"/>
      <c r="H560" s="229" t="s">
        <v>19</v>
      </c>
      <c r="I560" s="231"/>
      <c r="J560" s="227"/>
      <c r="K560" s="227"/>
      <c r="L560" s="232"/>
      <c r="M560" s="233"/>
      <c r="N560" s="234"/>
      <c r="O560" s="234"/>
      <c r="P560" s="234"/>
      <c r="Q560" s="234"/>
      <c r="R560" s="234"/>
      <c r="S560" s="234"/>
      <c r="T560" s="23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6" t="s">
        <v>192</v>
      </c>
      <c r="AU560" s="236" t="s">
        <v>88</v>
      </c>
      <c r="AV560" s="13" t="s">
        <v>86</v>
      </c>
      <c r="AW560" s="13" t="s">
        <v>37</v>
      </c>
      <c r="AX560" s="13" t="s">
        <v>78</v>
      </c>
      <c r="AY560" s="236" t="s">
        <v>178</v>
      </c>
    </row>
    <row r="561" s="13" customFormat="1">
      <c r="A561" s="13"/>
      <c r="B561" s="226"/>
      <c r="C561" s="227"/>
      <c r="D561" s="228" t="s">
        <v>192</v>
      </c>
      <c r="E561" s="229" t="s">
        <v>19</v>
      </c>
      <c r="F561" s="230" t="s">
        <v>269</v>
      </c>
      <c r="G561" s="227"/>
      <c r="H561" s="229" t="s">
        <v>19</v>
      </c>
      <c r="I561" s="231"/>
      <c r="J561" s="227"/>
      <c r="K561" s="227"/>
      <c r="L561" s="232"/>
      <c r="M561" s="233"/>
      <c r="N561" s="234"/>
      <c r="O561" s="234"/>
      <c r="P561" s="234"/>
      <c r="Q561" s="234"/>
      <c r="R561" s="234"/>
      <c r="S561" s="234"/>
      <c r="T561" s="23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6" t="s">
        <v>192</v>
      </c>
      <c r="AU561" s="236" t="s">
        <v>88</v>
      </c>
      <c r="AV561" s="13" t="s">
        <v>86</v>
      </c>
      <c r="AW561" s="13" t="s">
        <v>37</v>
      </c>
      <c r="AX561" s="13" t="s">
        <v>78</v>
      </c>
      <c r="AY561" s="236" t="s">
        <v>178</v>
      </c>
    </row>
    <row r="562" s="14" customFormat="1">
      <c r="A562" s="14"/>
      <c r="B562" s="237"/>
      <c r="C562" s="238"/>
      <c r="D562" s="228" t="s">
        <v>192</v>
      </c>
      <c r="E562" s="239" t="s">
        <v>19</v>
      </c>
      <c r="F562" s="240" t="s">
        <v>88</v>
      </c>
      <c r="G562" s="238"/>
      <c r="H562" s="241">
        <v>2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7" t="s">
        <v>192</v>
      </c>
      <c r="AU562" s="247" t="s">
        <v>88</v>
      </c>
      <c r="AV562" s="14" t="s">
        <v>88</v>
      </c>
      <c r="AW562" s="14" t="s">
        <v>37</v>
      </c>
      <c r="AX562" s="14" t="s">
        <v>78</v>
      </c>
      <c r="AY562" s="247" t="s">
        <v>178</v>
      </c>
    </row>
    <row r="563" s="15" customFormat="1">
      <c r="A563" s="15"/>
      <c r="B563" s="248"/>
      <c r="C563" s="249"/>
      <c r="D563" s="228" t="s">
        <v>192</v>
      </c>
      <c r="E563" s="250" t="s">
        <v>19</v>
      </c>
      <c r="F563" s="251" t="s">
        <v>195</v>
      </c>
      <c r="G563" s="249"/>
      <c r="H563" s="252">
        <v>2</v>
      </c>
      <c r="I563" s="253"/>
      <c r="J563" s="249"/>
      <c r="K563" s="249"/>
      <c r="L563" s="254"/>
      <c r="M563" s="255"/>
      <c r="N563" s="256"/>
      <c r="O563" s="256"/>
      <c r="P563" s="256"/>
      <c r="Q563" s="256"/>
      <c r="R563" s="256"/>
      <c r="S563" s="256"/>
      <c r="T563" s="257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8" t="s">
        <v>192</v>
      </c>
      <c r="AU563" s="258" t="s">
        <v>88</v>
      </c>
      <c r="AV563" s="15" t="s">
        <v>184</v>
      </c>
      <c r="AW563" s="15" t="s">
        <v>37</v>
      </c>
      <c r="AX563" s="15" t="s">
        <v>86</v>
      </c>
      <c r="AY563" s="258" t="s">
        <v>178</v>
      </c>
    </row>
    <row r="564" s="2" customFormat="1" ht="37.8" customHeight="1">
      <c r="A564" s="41"/>
      <c r="B564" s="42"/>
      <c r="C564" s="208" t="s">
        <v>743</v>
      </c>
      <c r="D564" s="208" t="s">
        <v>180</v>
      </c>
      <c r="E564" s="209" t="s">
        <v>744</v>
      </c>
      <c r="F564" s="210" t="s">
        <v>745</v>
      </c>
      <c r="G564" s="211" t="s">
        <v>299</v>
      </c>
      <c r="H564" s="212">
        <v>2</v>
      </c>
      <c r="I564" s="213"/>
      <c r="J564" s="214">
        <f>ROUND(I564*H564,2)</f>
        <v>0</v>
      </c>
      <c r="K564" s="210" t="s">
        <v>19</v>
      </c>
      <c r="L564" s="47"/>
      <c r="M564" s="215" t="s">
        <v>19</v>
      </c>
      <c r="N564" s="216" t="s">
        <v>49</v>
      </c>
      <c r="O564" s="87"/>
      <c r="P564" s="217">
        <f>O564*H564</f>
        <v>0</v>
      </c>
      <c r="Q564" s="217">
        <v>0.00023000000000000001</v>
      </c>
      <c r="R564" s="217">
        <f>Q564*H564</f>
        <v>0.00046000000000000001</v>
      </c>
      <c r="S564" s="217">
        <v>0</v>
      </c>
      <c r="T564" s="218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9" t="s">
        <v>184</v>
      </c>
      <c r="AT564" s="219" t="s">
        <v>180</v>
      </c>
      <c r="AU564" s="219" t="s">
        <v>88</v>
      </c>
      <c r="AY564" s="20" t="s">
        <v>178</v>
      </c>
      <c r="BE564" s="220">
        <f>IF(N564="základní",J564,0)</f>
        <v>0</v>
      </c>
      <c r="BF564" s="220">
        <f>IF(N564="snížená",J564,0)</f>
        <v>0</v>
      </c>
      <c r="BG564" s="220">
        <f>IF(N564="zákl. přenesená",J564,0)</f>
        <v>0</v>
      </c>
      <c r="BH564" s="220">
        <f>IF(N564="sníž. přenesená",J564,0)</f>
        <v>0</v>
      </c>
      <c r="BI564" s="220">
        <f>IF(N564="nulová",J564,0)</f>
        <v>0</v>
      </c>
      <c r="BJ564" s="20" t="s">
        <v>86</v>
      </c>
      <c r="BK564" s="220">
        <f>ROUND(I564*H564,2)</f>
        <v>0</v>
      </c>
      <c r="BL564" s="20" t="s">
        <v>184</v>
      </c>
      <c r="BM564" s="219" t="s">
        <v>746</v>
      </c>
    </row>
    <row r="565" s="13" customFormat="1">
      <c r="A565" s="13"/>
      <c r="B565" s="226"/>
      <c r="C565" s="227"/>
      <c r="D565" s="228" t="s">
        <v>192</v>
      </c>
      <c r="E565" s="229" t="s">
        <v>19</v>
      </c>
      <c r="F565" s="230" t="s">
        <v>659</v>
      </c>
      <c r="G565" s="227"/>
      <c r="H565" s="229" t="s">
        <v>19</v>
      </c>
      <c r="I565" s="231"/>
      <c r="J565" s="227"/>
      <c r="K565" s="227"/>
      <c r="L565" s="232"/>
      <c r="M565" s="233"/>
      <c r="N565" s="234"/>
      <c r="O565" s="234"/>
      <c r="P565" s="234"/>
      <c r="Q565" s="234"/>
      <c r="R565" s="234"/>
      <c r="S565" s="234"/>
      <c r="T565" s="23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6" t="s">
        <v>192</v>
      </c>
      <c r="AU565" s="236" t="s">
        <v>88</v>
      </c>
      <c r="AV565" s="13" t="s">
        <v>86</v>
      </c>
      <c r="AW565" s="13" t="s">
        <v>37</v>
      </c>
      <c r="AX565" s="13" t="s">
        <v>78</v>
      </c>
      <c r="AY565" s="236" t="s">
        <v>178</v>
      </c>
    </row>
    <row r="566" s="13" customFormat="1">
      <c r="A566" s="13"/>
      <c r="B566" s="226"/>
      <c r="C566" s="227"/>
      <c r="D566" s="228" t="s">
        <v>192</v>
      </c>
      <c r="E566" s="229" t="s">
        <v>19</v>
      </c>
      <c r="F566" s="230" t="s">
        <v>193</v>
      </c>
      <c r="G566" s="227"/>
      <c r="H566" s="229" t="s">
        <v>19</v>
      </c>
      <c r="I566" s="231"/>
      <c r="J566" s="227"/>
      <c r="K566" s="227"/>
      <c r="L566" s="232"/>
      <c r="M566" s="233"/>
      <c r="N566" s="234"/>
      <c r="O566" s="234"/>
      <c r="P566" s="234"/>
      <c r="Q566" s="234"/>
      <c r="R566" s="234"/>
      <c r="S566" s="234"/>
      <c r="T566" s="23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6" t="s">
        <v>192</v>
      </c>
      <c r="AU566" s="236" t="s">
        <v>88</v>
      </c>
      <c r="AV566" s="13" t="s">
        <v>86</v>
      </c>
      <c r="AW566" s="13" t="s">
        <v>37</v>
      </c>
      <c r="AX566" s="13" t="s">
        <v>78</v>
      </c>
      <c r="AY566" s="236" t="s">
        <v>178</v>
      </c>
    </row>
    <row r="567" s="14" customFormat="1">
      <c r="A567" s="14"/>
      <c r="B567" s="237"/>
      <c r="C567" s="238"/>
      <c r="D567" s="228" t="s">
        <v>192</v>
      </c>
      <c r="E567" s="239" t="s">
        <v>19</v>
      </c>
      <c r="F567" s="240" t="s">
        <v>747</v>
      </c>
      <c r="G567" s="238"/>
      <c r="H567" s="241">
        <v>2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7" t="s">
        <v>192</v>
      </c>
      <c r="AU567" s="247" t="s">
        <v>88</v>
      </c>
      <c r="AV567" s="14" t="s">
        <v>88</v>
      </c>
      <c r="AW567" s="14" t="s">
        <v>37</v>
      </c>
      <c r="AX567" s="14" t="s">
        <v>78</v>
      </c>
      <c r="AY567" s="247" t="s">
        <v>178</v>
      </c>
    </row>
    <row r="568" s="15" customFormat="1">
      <c r="A568" s="15"/>
      <c r="B568" s="248"/>
      <c r="C568" s="249"/>
      <c r="D568" s="228" t="s">
        <v>192</v>
      </c>
      <c r="E568" s="250" t="s">
        <v>19</v>
      </c>
      <c r="F568" s="251" t="s">
        <v>195</v>
      </c>
      <c r="G568" s="249"/>
      <c r="H568" s="252">
        <v>2</v>
      </c>
      <c r="I568" s="253"/>
      <c r="J568" s="249"/>
      <c r="K568" s="249"/>
      <c r="L568" s="254"/>
      <c r="M568" s="255"/>
      <c r="N568" s="256"/>
      <c r="O568" s="256"/>
      <c r="P568" s="256"/>
      <c r="Q568" s="256"/>
      <c r="R568" s="256"/>
      <c r="S568" s="256"/>
      <c r="T568" s="25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8" t="s">
        <v>192</v>
      </c>
      <c r="AU568" s="258" t="s">
        <v>88</v>
      </c>
      <c r="AV568" s="15" t="s">
        <v>184</v>
      </c>
      <c r="AW568" s="15" t="s">
        <v>37</v>
      </c>
      <c r="AX568" s="15" t="s">
        <v>86</v>
      </c>
      <c r="AY568" s="258" t="s">
        <v>178</v>
      </c>
    </row>
    <row r="569" s="2" customFormat="1" ht="37.8" customHeight="1">
      <c r="A569" s="41"/>
      <c r="B569" s="42"/>
      <c r="C569" s="208" t="s">
        <v>748</v>
      </c>
      <c r="D569" s="208" t="s">
        <v>180</v>
      </c>
      <c r="E569" s="209" t="s">
        <v>749</v>
      </c>
      <c r="F569" s="210" t="s">
        <v>750</v>
      </c>
      <c r="G569" s="211" t="s">
        <v>299</v>
      </c>
      <c r="H569" s="212">
        <v>2</v>
      </c>
      <c r="I569" s="213"/>
      <c r="J569" s="214">
        <f>ROUND(I569*H569,2)</f>
        <v>0</v>
      </c>
      <c r="K569" s="210" t="s">
        <v>183</v>
      </c>
      <c r="L569" s="47"/>
      <c r="M569" s="215" t="s">
        <v>19</v>
      </c>
      <c r="N569" s="216" t="s">
        <v>49</v>
      </c>
      <c r="O569" s="87"/>
      <c r="P569" s="217">
        <f>O569*H569</f>
        <v>0</v>
      </c>
      <c r="Q569" s="217">
        <v>0.00024000000000000001</v>
      </c>
      <c r="R569" s="217">
        <f>Q569*H569</f>
        <v>0.00048000000000000001</v>
      </c>
      <c r="S569" s="217">
        <v>0</v>
      </c>
      <c r="T569" s="218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9" t="s">
        <v>184</v>
      </c>
      <c r="AT569" s="219" t="s">
        <v>180</v>
      </c>
      <c r="AU569" s="219" t="s">
        <v>88</v>
      </c>
      <c r="AY569" s="20" t="s">
        <v>178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20" t="s">
        <v>86</v>
      </c>
      <c r="BK569" s="220">
        <f>ROUND(I569*H569,2)</f>
        <v>0</v>
      </c>
      <c r="BL569" s="20" t="s">
        <v>184</v>
      </c>
      <c r="BM569" s="219" t="s">
        <v>751</v>
      </c>
    </row>
    <row r="570" s="2" customFormat="1">
      <c r="A570" s="41"/>
      <c r="B570" s="42"/>
      <c r="C570" s="43"/>
      <c r="D570" s="221" t="s">
        <v>186</v>
      </c>
      <c r="E570" s="43"/>
      <c r="F570" s="222" t="s">
        <v>752</v>
      </c>
      <c r="G570" s="43"/>
      <c r="H570" s="43"/>
      <c r="I570" s="223"/>
      <c r="J570" s="43"/>
      <c r="K570" s="43"/>
      <c r="L570" s="47"/>
      <c r="M570" s="224"/>
      <c r="N570" s="225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186</v>
      </c>
      <c r="AU570" s="20" t="s">
        <v>88</v>
      </c>
    </row>
    <row r="571" s="13" customFormat="1">
      <c r="A571" s="13"/>
      <c r="B571" s="226"/>
      <c r="C571" s="227"/>
      <c r="D571" s="228" t="s">
        <v>192</v>
      </c>
      <c r="E571" s="229" t="s">
        <v>19</v>
      </c>
      <c r="F571" s="230" t="s">
        <v>659</v>
      </c>
      <c r="G571" s="227"/>
      <c r="H571" s="229" t="s">
        <v>19</v>
      </c>
      <c r="I571" s="231"/>
      <c r="J571" s="227"/>
      <c r="K571" s="227"/>
      <c r="L571" s="232"/>
      <c r="M571" s="233"/>
      <c r="N571" s="234"/>
      <c r="O571" s="234"/>
      <c r="P571" s="234"/>
      <c r="Q571" s="234"/>
      <c r="R571" s="234"/>
      <c r="S571" s="234"/>
      <c r="T571" s="23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6" t="s">
        <v>192</v>
      </c>
      <c r="AU571" s="236" t="s">
        <v>88</v>
      </c>
      <c r="AV571" s="13" t="s">
        <v>86</v>
      </c>
      <c r="AW571" s="13" t="s">
        <v>37</v>
      </c>
      <c r="AX571" s="13" t="s">
        <v>78</v>
      </c>
      <c r="AY571" s="236" t="s">
        <v>178</v>
      </c>
    </row>
    <row r="572" s="13" customFormat="1">
      <c r="A572" s="13"/>
      <c r="B572" s="226"/>
      <c r="C572" s="227"/>
      <c r="D572" s="228" t="s">
        <v>192</v>
      </c>
      <c r="E572" s="229" t="s">
        <v>19</v>
      </c>
      <c r="F572" s="230" t="s">
        <v>193</v>
      </c>
      <c r="G572" s="227"/>
      <c r="H572" s="229" t="s">
        <v>19</v>
      </c>
      <c r="I572" s="231"/>
      <c r="J572" s="227"/>
      <c r="K572" s="227"/>
      <c r="L572" s="232"/>
      <c r="M572" s="233"/>
      <c r="N572" s="234"/>
      <c r="O572" s="234"/>
      <c r="P572" s="234"/>
      <c r="Q572" s="234"/>
      <c r="R572" s="234"/>
      <c r="S572" s="234"/>
      <c r="T572" s="23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6" t="s">
        <v>192</v>
      </c>
      <c r="AU572" s="236" t="s">
        <v>88</v>
      </c>
      <c r="AV572" s="13" t="s">
        <v>86</v>
      </c>
      <c r="AW572" s="13" t="s">
        <v>37</v>
      </c>
      <c r="AX572" s="13" t="s">
        <v>78</v>
      </c>
      <c r="AY572" s="236" t="s">
        <v>178</v>
      </c>
    </row>
    <row r="573" s="14" customFormat="1">
      <c r="A573" s="14"/>
      <c r="B573" s="237"/>
      <c r="C573" s="238"/>
      <c r="D573" s="228" t="s">
        <v>192</v>
      </c>
      <c r="E573" s="239" t="s">
        <v>19</v>
      </c>
      <c r="F573" s="240" t="s">
        <v>747</v>
      </c>
      <c r="G573" s="238"/>
      <c r="H573" s="241">
        <v>2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7" t="s">
        <v>192</v>
      </c>
      <c r="AU573" s="247" t="s">
        <v>88</v>
      </c>
      <c r="AV573" s="14" t="s">
        <v>88</v>
      </c>
      <c r="AW573" s="14" t="s">
        <v>37</v>
      </c>
      <c r="AX573" s="14" t="s">
        <v>78</v>
      </c>
      <c r="AY573" s="247" t="s">
        <v>178</v>
      </c>
    </row>
    <row r="574" s="15" customFormat="1">
      <c r="A574" s="15"/>
      <c r="B574" s="248"/>
      <c r="C574" s="249"/>
      <c r="D574" s="228" t="s">
        <v>192</v>
      </c>
      <c r="E574" s="250" t="s">
        <v>19</v>
      </c>
      <c r="F574" s="251" t="s">
        <v>195</v>
      </c>
      <c r="G574" s="249"/>
      <c r="H574" s="252">
        <v>2</v>
      </c>
      <c r="I574" s="253"/>
      <c r="J574" s="249"/>
      <c r="K574" s="249"/>
      <c r="L574" s="254"/>
      <c r="M574" s="255"/>
      <c r="N574" s="256"/>
      <c r="O574" s="256"/>
      <c r="P574" s="256"/>
      <c r="Q574" s="256"/>
      <c r="R574" s="256"/>
      <c r="S574" s="256"/>
      <c r="T574" s="257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8" t="s">
        <v>192</v>
      </c>
      <c r="AU574" s="258" t="s">
        <v>88</v>
      </c>
      <c r="AV574" s="15" t="s">
        <v>184</v>
      </c>
      <c r="AW574" s="15" t="s">
        <v>37</v>
      </c>
      <c r="AX574" s="15" t="s">
        <v>86</v>
      </c>
      <c r="AY574" s="258" t="s">
        <v>178</v>
      </c>
    </row>
    <row r="575" s="2" customFormat="1" ht="24.15" customHeight="1">
      <c r="A575" s="41"/>
      <c r="B575" s="42"/>
      <c r="C575" s="208" t="s">
        <v>753</v>
      </c>
      <c r="D575" s="208" t="s">
        <v>180</v>
      </c>
      <c r="E575" s="209" t="s">
        <v>754</v>
      </c>
      <c r="F575" s="210" t="s">
        <v>755</v>
      </c>
      <c r="G575" s="211" t="s">
        <v>107</v>
      </c>
      <c r="H575" s="212">
        <v>102.362</v>
      </c>
      <c r="I575" s="213"/>
      <c r="J575" s="214">
        <f>ROUND(I575*H575,2)</f>
        <v>0</v>
      </c>
      <c r="K575" s="210" t="s">
        <v>183</v>
      </c>
      <c r="L575" s="47"/>
      <c r="M575" s="215" t="s">
        <v>19</v>
      </c>
      <c r="N575" s="216" t="s">
        <v>49</v>
      </c>
      <c r="O575" s="87"/>
      <c r="P575" s="217">
        <f>O575*H575</f>
        <v>0</v>
      </c>
      <c r="Q575" s="217">
        <v>0</v>
      </c>
      <c r="R575" s="217">
        <f>Q575*H575</f>
        <v>0</v>
      </c>
      <c r="S575" s="217">
        <v>0.14999999999999999</v>
      </c>
      <c r="T575" s="218">
        <f>S575*H575</f>
        <v>15.354299999999999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19" t="s">
        <v>184</v>
      </c>
      <c r="AT575" s="219" t="s">
        <v>180</v>
      </c>
      <c r="AU575" s="219" t="s">
        <v>88</v>
      </c>
      <c r="AY575" s="20" t="s">
        <v>178</v>
      </c>
      <c r="BE575" s="220">
        <f>IF(N575="základní",J575,0)</f>
        <v>0</v>
      </c>
      <c r="BF575" s="220">
        <f>IF(N575="snížená",J575,0)</f>
        <v>0</v>
      </c>
      <c r="BG575" s="220">
        <f>IF(N575="zákl. přenesená",J575,0)</f>
        <v>0</v>
      </c>
      <c r="BH575" s="220">
        <f>IF(N575="sníž. přenesená",J575,0)</f>
        <v>0</v>
      </c>
      <c r="BI575" s="220">
        <f>IF(N575="nulová",J575,0)</f>
        <v>0</v>
      </c>
      <c r="BJ575" s="20" t="s">
        <v>86</v>
      </c>
      <c r="BK575" s="220">
        <f>ROUND(I575*H575,2)</f>
        <v>0</v>
      </c>
      <c r="BL575" s="20" t="s">
        <v>184</v>
      </c>
      <c r="BM575" s="219" t="s">
        <v>756</v>
      </c>
    </row>
    <row r="576" s="2" customFormat="1">
      <c r="A576" s="41"/>
      <c r="B576" s="42"/>
      <c r="C576" s="43"/>
      <c r="D576" s="221" t="s">
        <v>186</v>
      </c>
      <c r="E576" s="43"/>
      <c r="F576" s="222" t="s">
        <v>757</v>
      </c>
      <c r="G576" s="43"/>
      <c r="H576" s="43"/>
      <c r="I576" s="223"/>
      <c r="J576" s="43"/>
      <c r="K576" s="43"/>
      <c r="L576" s="47"/>
      <c r="M576" s="224"/>
      <c r="N576" s="225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186</v>
      </c>
      <c r="AU576" s="20" t="s">
        <v>88</v>
      </c>
    </row>
    <row r="577" s="13" customFormat="1">
      <c r="A577" s="13"/>
      <c r="B577" s="226"/>
      <c r="C577" s="227"/>
      <c r="D577" s="228" t="s">
        <v>192</v>
      </c>
      <c r="E577" s="229" t="s">
        <v>19</v>
      </c>
      <c r="F577" s="230" t="s">
        <v>758</v>
      </c>
      <c r="G577" s="227"/>
      <c r="H577" s="229" t="s">
        <v>19</v>
      </c>
      <c r="I577" s="231"/>
      <c r="J577" s="227"/>
      <c r="K577" s="227"/>
      <c r="L577" s="232"/>
      <c r="M577" s="233"/>
      <c r="N577" s="234"/>
      <c r="O577" s="234"/>
      <c r="P577" s="234"/>
      <c r="Q577" s="234"/>
      <c r="R577" s="234"/>
      <c r="S577" s="234"/>
      <c r="T577" s="23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6" t="s">
        <v>192</v>
      </c>
      <c r="AU577" s="236" t="s">
        <v>88</v>
      </c>
      <c r="AV577" s="13" t="s">
        <v>86</v>
      </c>
      <c r="AW577" s="13" t="s">
        <v>37</v>
      </c>
      <c r="AX577" s="13" t="s">
        <v>78</v>
      </c>
      <c r="AY577" s="236" t="s">
        <v>178</v>
      </c>
    </row>
    <row r="578" s="13" customFormat="1">
      <c r="A578" s="13"/>
      <c r="B578" s="226"/>
      <c r="C578" s="227"/>
      <c r="D578" s="228" t="s">
        <v>192</v>
      </c>
      <c r="E578" s="229" t="s">
        <v>19</v>
      </c>
      <c r="F578" s="230" t="s">
        <v>193</v>
      </c>
      <c r="G578" s="227"/>
      <c r="H578" s="229" t="s">
        <v>19</v>
      </c>
      <c r="I578" s="231"/>
      <c r="J578" s="227"/>
      <c r="K578" s="227"/>
      <c r="L578" s="232"/>
      <c r="M578" s="233"/>
      <c r="N578" s="234"/>
      <c r="O578" s="234"/>
      <c r="P578" s="234"/>
      <c r="Q578" s="234"/>
      <c r="R578" s="234"/>
      <c r="S578" s="234"/>
      <c r="T578" s="23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6" t="s">
        <v>192</v>
      </c>
      <c r="AU578" s="236" t="s">
        <v>88</v>
      </c>
      <c r="AV578" s="13" t="s">
        <v>86</v>
      </c>
      <c r="AW578" s="13" t="s">
        <v>37</v>
      </c>
      <c r="AX578" s="13" t="s">
        <v>78</v>
      </c>
      <c r="AY578" s="236" t="s">
        <v>178</v>
      </c>
    </row>
    <row r="579" s="14" customFormat="1">
      <c r="A579" s="14"/>
      <c r="B579" s="237"/>
      <c r="C579" s="238"/>
      <c r="D579" s="228" t="s">
        <v>192</v>
      </c>
      <c r="E579" s="239" t="s">
        <v>19</v>
      </c>
      <c r="F579" s="240" t="s">
        <v>759</v>
      </c>
      <c r="G579" s="238"/>
      <c r="H579" s="241">
        <v>60.899999999999999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7" t="s">
        <v>192</v>
      </c>
      <c r="AU579" s="247" t="s">
        <v>88</v>
      </c>
      <c r="AV579" s="14" t="s">
        <v>88</v>
      </c>
      <c r="AW579" s="14" t="s">
        <v>37</v>
      </c>
      <c r="AX579" s="14" t="s">
        <v>78</v>
      </c>
      <c r="AY579" s="247" t="s">
        <v>178</v>
      </c>
    </row>
    <row r="580" s="14" customFormat="1">
      <c r="A580" s="14"/>
      <c r="B580" s="237"/>
      <c r="C580" s="238"/>
      <c r="D580" s="228" t="s">
        <v>192</v>
      </c>
      <c r="E580" s="239" t="s">
        <v>19</v>
      </c>
      <c r="F580" s="240" t="s">
        <v>760</v>
      </c>
      <c r="G580" s="238"/>
      <c r="H580" s="241">
        <v>2.2240000000000002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7" t="s">
        <v>192</v>
      </c>
      <c r="AU580" s="247" t="s">
        <v>88</v>
      </c>
      <c r="AV580" s="14" t="s">
        <v>88</v>
      </c>
      <c r="AW580" s="14" t="s">
        <v>37</v>
      </c>
      <c r="AX580" s="14" t="s">
        <v>78</v>
      </c>
      <c r="AY580" s="247" t="s">
        <v>178</v>
      </c>
    </row>
    <row r="581" s="14" customFormat="1">
      <c r="A581" s="14"/>
      <c r="B581" s="237"/>
      <c r="C581" s="238"/>
      <c r="D581" s="228" t="s">
        <v>192</v>
      </c>
      <c r="E581" s="239" t="s">
        <v>19</v>
      </c>
      <c r="F581" s="240" t="s">
        <v>761</v>
      </c>
      <c r="G581" s="238"/>
      <c r="H581" s="241">
        <v>1.738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7" t="s">
        <v>192</v>
      </c>
      <c r="AU581" s="247" t="s">
        <v>88</v>
      </c>
      <c r="AV581" s="14" t="s">
        <v>88</v>
      </c>
      <c r="AW581" s="14" t="s">
        <v>37</v>
      </c>
      <c r="AX581" s="14" t="s">
        <v>78</v>
      </c>
      <c r="AY581" s="247" t="s">
        <v>178</v>
      </c>
    </row>
    <row r="582" s="16" customFormat="1">
      <c r="A582" s="16"/>
      <c r="B582" s="269"/>
      <c r="C582" s="270"/>
      <c r="D582" s="228" t="s">
        <v>192</v>
      </c>
      <c r="E582" s="271" t="s">
        <v>19</v>
      </c>
      <c r="F582" s="272" t="s">
        <v>502</v>
      </c>
      <c r="G582" s="270"/>
      <c r="H582" s="273">
        <v>64.861999999999995</v>
      </c>
      <c r="I582" s="274"/>
      <c r="J582" s="270"/>
      <c r="K582" s="270"/>
      <c r="L582" s="275"/>
      <c r="M582" s="276"/>
      <c r="N582" s="277"/>
      <c r="O582" s="277"/>
      <c r="P582" s="277"/>
      <c r="Q582" s="277"/>
      <c r="R582" s="277"/>
      <c r="S582" s="277"/>
      <c r="T582" s="278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79" t="s">
        <v>192</v>
      </c>
      <c r="AU582" s="279" t="s">
        <v>88</v>
      </c>
      <c r="AV582" s="16" t="s">
        <v>196</v>
      </c>
      <c r="AW582" s="16" t="s">
        <v>37</v>
      </c>
      <c r="AX582" s="16" t="s">
        <v>78</v>
      </c>
      <c r="AY582" s="279" t="s">
        <v>178</v>
      </c>
    </row>
    <row r="583" s="13" customFormat="1">
      <c r="A583" s="13"/>
      <c r="B583" s="226"/>
      <c r="C583" s="227"/>
      <c r="D583" s="228" t="s">
        <v>192</v>
      </c>
      <c r="E583" s="229" t="s">
        <v>19</v>
      </c>
      <c r="F583" s="230" t="s">
        <v>762</v>
      </c>
      <c r="G583" s="227"/>
      <c r="H583" s="229" t="s">
        <v>19</v>
      </c>
      <c r="I583" s="231"/>
      <c r="J583" s="227"/>
      <c r="K583" s="227"/>
      <c r="L583" s="232"/>
      <c r="M583" s="233"/>
      <c r="N583" s="234"/>
      <c r="O583" s="234"/>
      <c r="P583" s="234"/>
      <c r="Q583" s="234"/>
      <c r="R583" s="234"/>
      <c r="S583" s="234"/>
      <c r="T583" s="23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6" t="s">
        <v>192</v>
      </c>
      <c r="AU583" s="236" t="s">
        <v>88</v>
      </c>
      <c r="AV583" s="13" t="s">
        <v>86</v>
      </c>
      <c r="AW583" s="13" t="s">
        <v>37</v>
      </c>
      <c r="AX583" s="13" t="s">
        <v>78</v>
      </c>
      <c r="AY583" s="236" t="s">
        <v>178</v>
      </c>
    </row>
    <row r="584" s="14" customFormat="1">
      <c r="A584" s="14"/>
      <c r="B584" s="237"/>
      <c r="C584" s="238"/>
      <c r="D584" s="228" t="s">
        <v>192</v>
      </c>
      <c r="E584" s="239" t="s">
        <v>19</v>
      </c>
      <c r="F584" s="240" t="s">
        <v>763</v>
      </c>
      <c r="G584" s="238"/>
      <c r="H584" s="241">
        <v>37.5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7" t="s">
        <v>192</v>
      </c>
      <c r="AU584" s="247" t="s">
        <v>88</v>
      </c>
      <c r="AV584" s="14" t="s">
        <v>88</v>
      </c>
      <c r="AW584" s="14" t="s">
        <v>37</v>
      </c>
      <c r="AX584" s="14" t="s">
        <v>78</v>
      </c>
      <c r="AY584" s="247" t="s">
        <v>178</v>
      </c>
    </row>
    <row r="585" s="16" customFormat="1">
      <c r="A585" s="16"/>
      <c r="B585" s="269"/>
      <c r="C585" s="270"/>
      <c r="D585" s="228" t="s">
        <v>192</v>
      </c>
      <c r="E585" s="271" t="s">
        <v>19</v>
      </c>
      <c r="F585" s="272" t="s">
        <v>502</v>
      </c>
      <c r="G585" s="270"/>
      <c r="H585" s="273">
        <v>37.5</v>
      </c>
      <c r="I585" s="274"/>
      <c r="J585" s="270"/>
      <c r="K585" s="270"/>
      <c r="L585" s="275"/>
      <c r="M585" s="276"/>
      <c r="N585" s="277"/>
      <c r="O585" s="277"/>
      <c r="P585" s="277"/>
      <c r="Q585" s="277"/>
      <c r="R585" s="277"/>
      <c r="S585" s="277"/>
      <c r="T585" s="278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279" t="s">
        <v>192</v>
      </c>
      <c r="AU585" s="279" t="s">
        <v>88</v>
      </c>
      <c r="AV585" s="16" t="s">
        <v>196</v>
      </c>
      <c r="AW585" s="16" t="s">
        <v>37</v>
      </c>
      <c r="AX585" s="16" t="s">
        <v>78</v>
      </c>
      <c r="AY585" s="279" t="s">
        <v>178</v>
      </c>
    </row>
    <row r="586" s="15" customFormat="1">
      <c r="A586" s="15"/>
      <c r="B586" s="248"/>
      <c r="C586" s="249"/>
      <c r="D586" s="228" t="s">
        <v>192</v>
      </c>
      <c r="E586" s="250" t="s">
        <v>19</v>
      </c>
      <c r="F586" s="251" t="s">
        <v>195</v>
      </c>
      <c r="G586" s="249"/>
      <c r="H586" s="252">
        <v>102.362</v>
      </c>
      <c r="I586" s="253"/>
      <c r="J586" s="249"/>
      <c r="K586" s="249"/>
      <c r="L586" s="254"/>
      <c r="M586" s="255"/>
      <c r="N586" s="256"/>
      <c r="O586" s="256"/>
      <c r="P586" s="256"/>
      <c r="Q586" s="256"/>
      <c r="R586" s="256"/>
      <c r="S586" s="256"/>
      <c r="T586" s="25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8" t="s">
        <v>192</v>
      </c>
      <c r="AU586" s="258" t="s">
        <v>88</v>
      </c>
      <c r="AV586" s="15" t="s">
        <v>184</v>
      </c>
      <c r="AW586" s="15" t="s">
        <v>37</v>
      </c>
      <c r="AX586" s="15" t="s">
        <v>86</v>
      </c>
      <c r="AY586" s="258" t="s">
        <v>178</v>
      </c>
    </row>
    <row r="587" s="2" customFormat="1" ht="24.15" customHeight="1">
      <c r="A587" s="41"/>
      <c r="B587" s="42"/>
      <c r="C587" s="208" t="s">
        <v>764</v>
      </c>
      <c r="D587" s="208" t="s">
        <v>180</v>
      </c>
      <c r="E587" s="209" t="s">
        <v>765</v>
      </c>
      <c r="F587" s="210" t="s">
        <v>766</v>
      </c>
      <c r="G587" s="211" t="s">
        <v>222</v>
      </c>
      <c r="H587" s="212">
        <v>40.213999999999999</v>
      </c>
      <c r="I587" s="213"/>
      <c r="J587" s="214">
        <f>ROUND(I587*H587,2)</f>
        <v>0</v>
      </c>
      <c r="K587" s="210" t="s">
        <v>183</v>
      </c>
      <c r="L587" s="47"/>
      <c r="M587" s="215" t="s">
        <v>19</v>
      </c>
      <c r="N587" s="216" t="s">
        <v>49</v>
      </c>
      <c r="O587" s="87"/>
      <c r="P587" s="217">
        <f>O587*H587</f>
        <v>0</v>
      </c>
      <c r="Q587" s="217">
        <v>0</v>
      </c>
      <c r="R587" s="217">
        <f>Q587*H587</f>
        <v>0</v>
      </c>
      <c r="S587" s="217">
        <v>2.2000000000000002</v>
      </c>
      <c r="T587" s="218">
        <f>S587*H587</f>
        <v>88.470800000000011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9" t="s">
        <v>184</v>
      </c>
      <c r="AT587" s="219" t="s">
        <v>180</v>
      </c>
      <c r="AU587" s="219" t="s">
        <v>88</v>
      </c>
      <c r="AY587" s="20" t="s">
        <v>178</v>
      </c>
      <c r="BE587" s="220">
        <f>IF(N587="základní",J587,0)</f>
        <v>0</v>
      </c>
      <c r="BF587" s="220">
        <f>IF(N587="snížená",J587,0)</f>
        <v>0</v>
      </c>
      <c r="BG587" s="220">
        <f>IF(N587="zákl. přenesená",J587,0)</f>
        <v>0</v>
      </c>
      <c r="BH587" s="220">
        <f>IF(N587="sníž. přenesená",J587,0)</f>
        <v>0</v>
      </c>
      <c r="BI587" s="220">
        <f>IF(N587="nulová",J587,0)</f>
        <v>0</v>
      </c>
      <c r="BJ587" s="20" t="s">
        <v>86</v>
      </c>
      <c r="BK587" s="220">
        <f>ROUND(I587*H587,2)</f>
        <v>0</v>
      </c>
      <c r="BL587" s="20" t="s">
        <v>184</v>
      </c>
      <c r="BM587" s="219" t="s">
        <v>767</v>
      </c>
    </row>
    <row r="588" s="2" customFormat="1">
      <c r="A588" s="41"/>
      <c r="B588" s="42"/>
      <c r="C588" s="43"/>
      <c r="D588" s="221" t="s">
        <v>186</v>
      </c>
      <c r="E588" s="43"/>
      <c r="F588" s="222" t="s">
        <v>768</v>
      </c>
      <c r="G588" s="43"/>
      <c r="H588" s="43"/>
      <c r="I588" s="223"/>
      <c r="J588" s="43"/>
      <c r="K588" s="43"/>
      <c r="L588" s="47"/>
      <c r="M588" s="224"/>
      <c r="N588" s="225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186</v>
      </c>
      <c r="AU588" s="20" t="s">
        <v>88</v>
      </c>
    </row>
    <row r="589" s="13" customFormat="1">
      <c r="A589" s="13"/>
      <c r="B589" s="226"/>
      <c r="C589" s="227"/>
      <c r="D589" s="228" t="s">
        <v>192</v>
      </c>
      <c r="E589" s="229" t="s">
        <v>19</v>
      </c>
      <c r="F589" s="230" t="s">
        <v>659</v>
      </c>
      <c r="G589" s="227"/>
      <c r="H589" s="229" t="s">
        <v>19</v>
      </c>
      <c r="I589" s="231"/>
      <c r="J589" s="227"/>
      <c r="K589" s="227"/>
      <c r="L589" s="232"/>
      <c r="M589" s="233"/>
      <c r="N589" s="234"/>
      <c r="O589" s="234"/>
      <c r="P589" s="234"/>
      <c r="Q589" s="234"/>
      <c r="R589" s="234"/>
      <c r="S589" s="234"/>
      <c r="T589" s="23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6" t="s">
        <v>192</v>
      </c>
      <c r="AU589" s="236" t="s">
        <v>88</v>
      </c>
      <c r="AV589" s="13" t="s">
        <v>86</v>
      </c>
      <c r="AW589" s="13" t="s">
        <v>37</v>
      </c>
      <c r="AX589" s="13" t="s">
        <v>78</v>
      </c>
      <c r="AY589" s="236" t="s">
        <v>178</v>
      </c>
    </row>
    <row r="590" s="13" customFormat="1">
      <c r="A590" s="13"/>
      <c r="B590" s="226"/>
      <c r="C590" s="227"/>
      <c r="D590" s="228" t="s">
        <v>192</v>
      </c>
      <c r="E590" s="229" t="s">
        <v>19</v>
      </c>
      <c r="F590" s="230" t="s">
        <v>287</v>
      </c>
      <c r="G590" s="227"/>
      <c r="H590" s="229" t="s">
        <v>19</v>
      </c>
      <c r="I590" s="231"/>
      <c r="J590" s="227"/>
      <c r="K590" s="227"/>
      <c r="L590" s="232"/>
      <c r="M590" s="233"/>
      <c r="N590" s="234"/>
      <c r="O590" s="234"/>
      <c r="P590" s="234"/>
      <c r="Q590" s="234"/>
      <c r="R590" s="234"/>
      <c r="S590" s="234"/>
      <c r="T590" s="23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6" t="s">
        <v>192</v>
      </c>
      <c r="AU590" s="236" t="s">
        <v>88</v>
      </c>
      <c r="AV590" s="13" t="s">
        <v>86</v>
      </c>
      <c r="AW590" s="13" t="s">
        <v>37</v>
      </c>
      <c r="AX590" s="13" t="s">
        <v>78</v>
      </c>
      <c r="AY590" s="236" t="s">
        <v>178</v>
      </c>
    </row>
    <row r="591" s="14" customFormat="1">
      <c r="A591" s="14"/>
      <c r="B591" s="237"/>
      <c r="C591" s="238"/>
      <c r="D591" s="228" t="s">
        <v>192</v>
      </c>
      <c r="E591" s="239" t="s">
        <v>19</v>
      </c>
      <c r="F591" s="240" t="s">
        <v>769</v>
      </c>
      <c r="G591" s="238"/>
      <c r="H591" s="241">
        <v>16.66</v>
      </c>
      <c r="I591" s="242"/>
      <c r="J591" s="238"/>
      <c r="K591" s="238"/>
      <c r="L591" s="243"/>
      <c r="M591" s="244"/>
      <c r="N591" s="245"/>
      <c r="O591" s="245"/>
      <c r="P591" s="245"/>
      <c r="Q591" s="245"/>
      <c r="R591" s="245"/>
      <c r="S591" s="245"/>
      <c r="T591" s="24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7" t="s">
        <v>192</v>
      </c>
      <c r="AU591" s="247" t="s">
        <v>88</v>
      </c>
      <c r="AV591" s="14" t="s">
        <v>88</v>
      </c>
      <c r="AW591" s="14" t="s">
        <v>37</v>
      </c>
      <c r="AX591" s="14" t="s">
        <v>78</v>
      </c>
      <c r="AY591" s="247" t="s">
        <v>178</v>
      </c>
    </row>
    <row r="592" s="14" customFormat="1">
      <c r="A592" s="14"/>
      <c r="B592" s="237"/>
      <c r="C592" s="238"/>
      <c r="D592" s="228" t="s">
        <v>192</v>
      </c>
      <c r="E592" s="239" t="s">
        <v>19</v>
      </c>
      <c r="F592" s="240" t="s">
        <v>770</v>
      </c>
      <c r="G592" s="238"/>
      <c r="H592" s="241">
        <v>11.619999999999999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7" t="s">
        <v>192</v>
      </c>
      <c r="AU592" s="247" t="s">
        <v>88</v>
      </c>
      <c r="AV592" s="14" t="s">
        <v>88</v>
      </c>
      <c r="AW592" s="14" t="s">
        <v>37</v>
      </c>
      <c r="AX592" s="14" t="s">
        <v>78</v>
      </c>
      <c r="AY592" s="247" t="s">
        <v>178</v>
      </c>
    </row>
    <row r="593" s="14" customFormat="1">
      <c r="A593" s="14"/>
      <c r="B593" s="237"/>
      <c r="C593" s="238"/>
      <c r="D593" s="228" t="s">
        <v>192</v>
      </c>
      <c r="E593" s="239" t="s">
        <v>19</v>
      </c>
      <c r="F593" s="240" t="s">
        <v>771</v>
      </c>
      <c r="G593" s="238"/>
      <c r="H593" s="241">
        <v>11.933999999999999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7" t="s">
        <v>192</v>
      </c>
      <c r="AU593" s="247" t="s">
        <v>88</v>
      </c>
      <c r="AV593" s="14" t="s">
        <v>88</v>
      </c>
      <c r="AW593" s="14" t="s">
        <v>37</v>
      </c>
      <c r="AX593" s="14" t="s">
        <v>78</v>
      </c>
      <c r="AY593" s="247" t="s">
        <v>178</v>
      </c>
    </row>
    <row r="594" s="15" customFormat="1">
      <c r="A594" s="15"/>
      <c r="B594" s="248"/>
      <c r="C594" s="249"/>
      <c r="D594" s="228" t="s">
        <v>192</v>
      </c>
      <c r="E594" s="250" t="s">
        <v>19</v>
      </c>
      <c r="F594" s="251" t="s">
        <v>195</v>
      </c>
      <c r="G594" s="249"/>
      <c r="H594" s="252">
        <v>40.213999999999999</v>
      </c>
      <c r="I594" s="253"/>
      <c r="J594" s="249"/>
      <c r="K594" s="249"/>
      <c r="L594" s="254"/>
      <c r="M594" s="255"/>
      <c r="N594" s="256"/>
      <c r="O594" s="256"/>
      <c r="P594" s="256"/>
      <c r="Q594" s="256"/>
      <c r="R594" s="256"/>
      <c r="S594" s="256"/>
      <c r="T594" s="257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8" t="s">
        <v>192</v>
      </c>
      <c r="AU594" s="258" t="s">
        <v>88</v>
      </c>
      <c r="AV594" s="15" t="s">
        <v>184</v>
      </c>
      <c r="AW594" s="15" t="s">
        <v>37</v>
      </c>
      <c r="AX594" s="15" t="s">
        <v>86</v>
      </c>
      <c r="AY594" s="258" t="s">
        <v>178</v>
      </c>
    </row>
    <row r="595" s="2" customFormat="1" ht="24.15" customHeight="1">
      <c r="A595" s="41"/>
      <c r="B595" s="42"/>
      <c r="C595" s="208" t="s">
        <v>772</v>
      </c>
      <c r="D595" s="208" t="s">
        <v>180</v>
      </c>
      <c r="E595" s="209" t="s">
        <v>773</v>
      </c>
      <c r="F595" s="210" t="s">
        <v>774</v>
      </c>
      <c r="G595" s="211" t="s">
        <v>222</v>
      </c>
      <c r="H595" s="212">
        <v>1.772</v>
      </c>
      <c r="I595" s="213"/>
      <c r="J595" s="214">
        <f>ROUND(I595*H595,2)</f>
        <v>0</v>
      </c>
      <c r="K595" s="210" t="s">
        <v>183</v>
      </c>
      <c r="L595" s="47"/>
      <c r="M595" s="215" t="s">
        <v>19</v>
      </c>
      <c r="N595" s="216" t="s">
        <v>49</v>
      </c>
      <c r="O595" s="87"/>
      <c r="P595" s="217">
        <f>O595*H595</f>
        <v>0</v>
      </c>
      <c r="Q595" s="217">
        <v>0</v>
      </c>
      <c r="R595" s="217">
        <f>Q595*H595</f>
        <v>0</v>
      </c>
      <c r="S595" s="217">
        <v>2.2000000000000002</v>
      </c>
      <c r="T595" s="218">
        <f>S595*H595</f>
        <v>3.8984000000000005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9" t="s">
        <v>184</v>
      </c>
      <c r="AT595" s="219" t="s">
        <v>180</v>
      </c>
      <c r="AU595" s="219" t="s">
        <v>88</v>
      </c>
      <c r="AY595" s="20" t="s">
        <v>178</v>
      </c>
      <c r="BE595" s="220">
        <f>IF(N595="základní",J595,0)</f>
        <v>0</v>
      </c>
      <c r="BF595" s="220">
        <f>IF(N595="snížená",J595,0)</f>
        <v>0</v>
      </c>
      <c r="BG595" s="220">
        <f>IF(N595="zákl. přenesená",J595,0)</f>
        <v>0</v>
      </c>
      <c r="BH595" s="220">
        <f>IF(N595="sníž. přenesená",J595,0)</f>
        <v>0</v>
      </c>
      <c r="BI595" s="220">
        <f>IF(N595="nulová",J595,0)</f>
        <v>0</v>
      </c>
      <c r="BJ595" s="20" t="s">
        <v>86</v>
      </c>
      <c r="BK595" s="220">
        <f>ROUND(I595*H595,2)</f>
        <v>0</v>
      </c>
      <c r="BL595" s="20" t="s">
        <v>184</v>
      </c>
      <c r="BM595" s="219" t="s">
        <v>775</v>
      </c>
    </row>
    <row r="596" s="2" customFormat="1">
      <c r="A596" s="41"/>
      <c r="B596" s="42"/>
      <c r="C596" s="43"/>
      <c r="D596" s="221" t="s">
        <v>186</v>
      </c>
      <c r="E596" s="43"/>
      <c r="F596" s="222" t="s">
        <v>776</v>
      </c>
      <c r="G596" s="43"/>
      <c r="H596" s="43"/>
      <c r="I596" s="223"/>
      <c r="J596" s="43"/>
      <c r="K596" s="43"/>
      <c r="L596" s="47"/>
      <c r="M596" s="224"/>
      <c r="N596" s="225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186</v>
      </c>
      <c r="AU596" s="20" t="s">
        <v>88</v>
      </c>
    </row>
    <row r="597" s="13" customFormat="1">
      <c r="A597" s="13"/>
      <c r="B597" s="226"/>
      <c r="C597" s="227"/>
      <c r="D597" s="228" t="s">
        <v>192</v>
      </c>
      <c r="E597" s="229" t="s">
        <v>19</v>
      </c>
      <c r="F597" s="230" t="s">
        <v>243</v>
      </c>
      <c r="G597" s="227"/>
      <c r="H597" s="229" t="s">
        <v>19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192</v>
      </c>
      <c r="AU597" s="236" t="s">
        <v>88</v>
      </c>
      <c r="AV597" s="13" t="s">
        <v>86</v>
      </c>
      <c r="AW597" s="13" t="s">
        <v>37</v>
      </c>
      <c r="AX597" s="13" t="s">
        <v>78</v>
      </c>
      <c r="AY597" s="236" t="s">
        <v>178</v>
      </c>
    </row>
    <row r="598" s="13" customFormat="1">
      <c r="A598" s="13"/>
      <c r="B598" s="226"/>
      <c r="C598" s="227"/>
      <c r="D598" s="228" t="s">
        <v>192</v>
      </c>
      <c r="E598" s="229" t="s">
        <v>19</v>
      </c>
      <c r="F598" s="230" t="s">
        <v>246</v>
      </c>
      <c r="G598" s="227"/>
      <c r="H598" s="229" t="s">
        <v>19</v>
      </c>
      <c r="I598" s="231"/>
      <c r="J598" s="227"/>
      <c r="K598" s="227"/>
      <c r="L598" s="232"/>
      <c r="M598" s="233"/>
      <c r="N598" s="234"/>
      <c r="O598" s="234"/>
      <c r="P598" s="234"/>
      <c r="Q598" s="234"/>
      <c r="R598" s="234"/>
      <c r="S598" s="234"/>
      <c r="T598" s="23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6" t="s">
        <v>192</v>
      </c>
      <c r="AU598" s="236" t="s">
        <v>88</v>
      </c>
      <c r="AV598" s="13" t="s">
        <v>86</v>
      </c>
      <c r="AW598" s="13" t="s">
        <v>37</v>
      </c>
      <c r="AX598" s="13" t="s">
        <v>78</v>
      </c>
      <c r="AY598" s="236" t="s">
        <v>178</v>
      </c>
    </row>
    <row r="599" s="14" customFormat="1">
      <c r="A599" s="14"/>
      <c r="B599" s="237"/>
      <c r="C599" s="238"/>
      <c r="D599" s="228" t="s">
        <v>192</v>
      </c>
      <c r="E599" s="239" t="s">
        <v>19</v>
      </c>
      <c r="F599" s="240" t="s">
        <v>777</v>
      </c>
      <c r="G599" s="238"/>
      <c r="H599" s="241">
        <v>0.78100000000000003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7" t="s">
        <v>192</v>
      </c>
      <c r="AU599" s="247" t="s">
        <v>88</v>
      </c>
      <c r="AV599" s="14" t="s">
        <v>88</v>
      </c>
      <c r="AW599" s="14" t="s">
        <v>37</v>
      </c>
      <c r="AX599" s="14" t="s">
        <v>78</v>
      </c>
      <c r="AY599" s="247" t="s">
        <v>178</v>
      </c>
    </row>
    <row r="600" s="14" customFormat="1">
      <c r="A600" s="14"/>
      <c r="B600" s="237"/>
      <c r="C600" s="238"/>
      <c r="D600" s="228" t="s">
        <v>192</v>
      </c>
      <c r="E600" s="239" t="s">
        <v>19</v>
      </c>
      <c r="F600" s="240" t="s">
        <v>778</v>
      </c>
      <c r="G600" s="238"/>
      <c r="H600" s="241">
        <v>0.99099999999999999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7" t="s">
        <v>192</v>
      </c>
      <c r="AU600" s="247" t="s">
        <v>88</v>
      </c>
      <c r="AV600" s="14" t="s">
        <v>88</v>
      </c>
      <c r="AW600" s="14" t="s">
        <v>37</v>
      </c>
      <c r="AX600" s="14" t="s">
        <v>78</v>
      </c>
      <c r="AY600" s="247" t="s">
        <v>178</v>
      </c>
    </row>
    <row r="601" s="15" customFormat="1">
      <c r="A601" s="15"/>
      <c r="B601" s="248"/>
      <c r="C601" s="249"/>
      <c r="D601" s="228" t="s">
        <v>192</v>
      </c>
      <c r="E601" s="250" t="s">
        <v>19</v>
      </c>
      <c r="F601" s="251" t="s">
        <v>195</v>
      </c>
      <c r="G601" s="249"/>
      <c r="H601" s="252">
        <v>1.772</v>
      </c>
      <c r="I601" s="253"/>
      <c r="J601" s="249"/>
      <c r="K601" s="249"/>
      <c r="L601" s="254"/>
      <c r="M601" s="255"/>
      <c r="N601" s="256"/>
      <c r="O601" s="256"/>
      <c r="P601" s="256"/>
      <c r="Q601" s="256"/>
      <c r="R601" s="256"/>
      <c r="S601" s="256"/>
      <c r="T601" s="257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8" t="s">
        <v>192</v>
      </c>
      <c r="AU601" s="258" t="s">
        <v>88</v>
      </c>
      <c r="AV601" s="15" t="s">
        <v>184</v>
      </c>
      <c r="AW601" s="15" t="s">
        <v>37</v>
      </c>
      <c r="AX601" s="15" t="s">
        <v>86</v>
      </c>
      <c r="AY601" s="258" t="s">
        <v>178</v>
      </c>
    </row>
    <row r="602" s="2" customFormat="1" ht="33" customHeight="1">
      <c r="A602" s="41"/>
      <c r="B602" s="42"/>
      <c r="C602" s="208" t="s">
        <v>779</v>
      </c>
      <c r="D602" s="208" t="s">
        <v>180</v>
      </c>
      <c r="E602" s="209" t="s">
        <v>780</v>
      </c>
      <c r="F602" s="210" t="s">
        <v>781</v>
      </c>
      <c r="G602" s="211" t="s">
        <v>222</v>
      </c>
      <c r="H602" s="212">
        <v>6.0800000000000001</v>
      </c>
      <c r="I602" s="213"/>
      <c r="J602" s="214">
        <f>ROUND(I602*H602,2)</f>
        <v>0</v>
      </c>
      <c r="K602" s="210" t="s">
        <v>183</v>
      </c>
      <c r="L602" s="47"/>
      <c r="M602" s="215" t="s">
        <v>19</v>
      </c>
      <c r="N602" s="216" t="s">
        <v>49</v>
      </c>
      <c r="O602" s="87"/>
      <c r="P602" s="217">
        <f>O602*H602</f>
        <v>0</v>
      </c>
      <c r="Q602" s="217">
        <v>0</v>
      </c>
      <c r="R602" s="217">
        <f>Q602*H602</f>
        <v>0</v>
      </c>
      <c r="S602" s="217">
        <v>1.3999999999999999</v>
      </c>
      <c r="T602" s="218">
        <f>S602*H602</f>
        <v>8.5119999999999987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9" t="s">
        <v>184</v>
      </c>
      <c r="AT602" s="219" t="s">
        <v>180</v>
      </c>
      <c r="AU602" s="219" t="s">
        <v>88</v>
      </c>
      <c r="AY602" s="20" t="s">
        <v>178</v>
      </c>
      <c r="BE602" s="220">
        <f>IF(N602="základní",J602,0)</f>
        <v>0</v>
      </c>
      <c r="BF602" s="220">
        <f>IF(N602="snížená",J602,0)</f>
        <v>0</v>
      </c>
      <c r="BG602" s="220">
        <f>IF(N602="zákl. přenesená",J602,0)</f>
        <v>0</v>
      </c>
      <c r="BH602" s="220">
        <f>IF(N602="sníž. přenesená",J602,0)</f>
        <v>0</v>
      </c>
      <c r="BI602" s="220">
        <f>IF(N602="nulová",J602,0)</f>
        <v>0</v>
      </c>
      <c r="BJ602" s="20" t="s">
        <v>86</v>
      </c>
      <c r="BK602" s="220">
        <f>ROUND(I602*H602,2)</f>
        <v>0</v>
      </c>
      <c r="BL602" s="20" t="s">
        <v>184</v>
      </c>
      <c r="BM602" s="219" t="s">
        <v>782</v>
      </c>
    </row>
    <row r="603" s="2" customFormat="1">
      <c r="A603" s="41"/>
      <c r="B603" s="42"/>
      <c r="C603" s="43"/>
      <c r="D603" s="221" t="s">
        <v>186</v>
      </c>
      <c r="E603" s="43"/>
      <c r="F603" s="222" t="s">
        <v>783</v>
      </c>
      <c r="G603" s="43"/>
      <c r="H603" s="43"/>
      <c r="I603" s="223"/>
      <c r="J603" s="43"/>
      <c r="K603" s="43"/>
      <c r="L603" s="47"/>
      <c r="M603" s="224"/>
      <c r="N603" s="225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186</v>
      </c>
      <c r="AU603" s="20" t="s">
        <v>88</v>
      </c>
    </row>
    <row r="604" s="13" customFormat="1">
      <c r="A604" s="13"/>
      <c r="B604" s="226"/>
      <c r="C604" s="227"/>
      <c r="D604" s="228" t="s">
        <v>192</v>
      </c>
      <c r="E604" s="229" t="s">
        <v>19</v>
      </c>
      <c r="F604" s="230" t="s">
        <v>659</v>
      </c>
      <c r="G604" s="227"/>
      <c r="H604" s="229" t="s">
        <v>19</v>
      </c>
      <c r="I604" s="231"/>
      <c r="J604" s="227"/>
      <c r="K604" s="227"/>
      <c r="L604" s="232"/>
      <c r="M604" s="233"/>
      <c r="N604" s="234"/>
      <c r="O604" s="234"/>
      <c r="P604" s="234"/>
      <c r="Q604" s="234"/>
      <c r="R604" s="234"/>
      <c r="S604" s="234"/>
      <c r="T604" s="23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6" t="s">
        <v>192</v>
      </c>
      <c r="AU604" s="236" t="s">
        <v>88</v>
      </c>
      <c r="AV604" s="13" t="s">
        <v>86</v>
      </c>
      <c r="AW604" s="13" t="s">
        <v>37</v>
      </c>
      <c r="AX604" s="13" t="s">
        <v>78</v>
      </c>
      <c r="AY604" s="236" t="s">
        <v>178</v>
      </c>
    </row>
    <row r="605" s="13" customFormat="1">
      <c r="A605" s="13"/>
      <c r="B605" s="226"/>
      <c r="C605" s="227"/>
      <c r="D605" s="228" t="s">
        <v>192</v>
      </c>
      <c r="E605" s="229" t="s">
        <v>19</v>
      </c>
      <c r="F605" s="230" t="s">
        <v>287</v>
      </c>
      <c r="G605" s="227"/>
      <c r="H605" s="229" t="s">
        <v>19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192</v>
      </c>
      <c r="AU605" s="236" t="s">
        <v>88</v>
      </c>
      <c r="AV605" s="13" t="s">
        <v>86</v>
      </c>
      <c r="AW605" s="13" t="s">
        <v>37</v>
      </c>
      <c r="AX605" s="13" t="s">
        <v>78</v>
      </c>
      <c r="AY605" s="236" t="s">
        <v>178</v>
      </c>
    </row>
    <row r="606" s="14" customFormat="1">
      <c r="A606" s="14"/>
      <c r="B606" s="237"/>
      <c r="C606" s="238"/>
      <c r="D606" s="228" t="s">
        <v>192</v>
      </c>
      <c r="E606" s="239" t="s">
        <v>19</v>
      </c>
      <c r="F606" s="240" t="s">
        <v>784</v>
      </c>
      <c r="G606" s="238"/>
      <c r="H606" s="241">
        <v>6.0800000000000001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7" t="s">
        <v>192</v>
      </c>
      <c r="AU606" s="247" t="s">
        <v>88</v>
      </c>
      <c r="AV606" s="14" t="s">
        <v>88</v>
      </c>
      <c r="AW606" s="14" t="s">
        <v>37</v>
      </c>
      <c r="AX606" s="14" t="s">
        <v>78</v>
      </c>
      <c r="AY606" s="247" t="s">
        <v>178</v>
      </c>
    </row>
    <row r="607" s="15" customFormat="1">
      <c r="A607" s="15"/>
      <c r="B607" s="248"/>
      <c r="C607" s="249"/>
      <c r="D607" s="228" t="s">
        <v>192</v>
      </c>
      <c r="E607" s="250" t="s">
        <v>19</v>
      </c>
      <c r="F607" s="251" t="s">
        <v>195</v>
      </c>
      <c r="G607" s="249"/>
      <c r="H607" s="252">
        <v>6.0800000000000001</v>
      </c>
      <c r="I607" s="253"/>
      <c r="J607" s="249"/>
      <c r="K607" s="249"/>
      <c r="L607" s="254"/>
      <c r="M607" s="255"/>
      <c r="N607" s="256"/>
      <c r="O607" s="256"/>
      <c r="P607" s="256"/>
      <c r="Q607" s="256"/>
      <c r="R607" s="256"/>
      <c r="S607" s="256"/>
      <c r="T607" s="257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8" t="s">
        <v>192</v>
      </c>
      <c r="AU607" s="258" t="s">
        <v>88</v>
      </c>
      <c r="AV607" s="15" t="s">
        <v>184</v>
      </c>
      <c r="AW607" s="15" t="s">
        <v>37</v>
      </c>
      <c r="AX607" s="15" t="s">
        <v>86</v>
      </c>
      <c r="AY607" s="258" t="s">
        <v>178</v>
      </c>
    </row>
    <row r="608" s="2" customFormat="1" ht="33" customHeight="1">
      <c r="A608" s="41"/>
      <c r="B608" s="42"/>
      <c r="C608" s="208" t="s">
        <v>785</v>
      </c>
      <c r="D608" s="208" t="s">
        <v>180</v>
      </c>
      <c r="E608" s="209" t="s">
        <v>786</v>
      </c>
      <c r="F608" s="210" t="s">
        <v>787</v>
      </c>
      <c r="G608" s="211" t="s">
        <v>222</v>
      </c>
      <c r="H608" s="212">
        <v>132.70599999999999</v>
      </c>
      <c r="I608" s="213"/>
      <c r="J608" s="214">
        <f>ROUND(I608*H608,2)</f>
        <v>0</v>
      </c>
      <c r="K608" s="210" t="s">
        <v>183</v>
      </c>
      <c r="L608" s="47"/>
      <c r="M608" s="215" t="s">
        <v>19</v>
      </c>
      <c r="N608" s="216" t="s">
        <v>49</v>
      </c>
      <c r="O608" s="87"/>
      <c r="P608" s="217">
        <f>O608*H608</f>
        <v>0</v>
      </c>
      <c r="Q608" s="217">
        <v>0</v>
      </c>
      <c r="R608" s="217">
        <f>Q608*H608</f>
        <v>0</v>
      </c>
      <c r="S608" s="217">
        <v>1.3999999999999999</v>
      </c>
      <c r="T608" s="218">
        <f>S608*H608</f>
        <v>185.78839999999997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9" t="s">
        <v>184</v>
      </c>
      <c r="AT608" s="219" t="s">
        <v>180</v>
      </c>
      <c r="AU608" s="219" t="s">
        <v>88</v>
      </c>
      <c r="AY608" s="20" t="s">
        <v>178</v>
      </c>
      <c r="BE608" s="220">
        <f>IF(N608="základní",J608,0)</f>
        <v>0</v>
      </c>
      <c r="BF608" s="220">
        <f>IF(N608="snížená",J608,0)</f>
        <v>0</v>
      </c>
      <c r="BG608" s="220">
        <f>IF(N608="zákl. přenesená",J608,0)</f>
        <v>0</v>
      </c>
      <c r="BH608" s="220">
        <f>IF(N608="sníž. přenesená",J608,0)</f>
        <v>0</v>
      </c>
      <c r="BI608" s="220">
        <f>IF(N608="nulová",J608,0)</f>
        <v>0</v>
      </c>
      <c r="BJ608" s="20" t="s">
        <v>86</v>
      </c>
      <c r="BK608" s="220">
        <f>ROUND(I608*H608,2)</f>
        <v>0</v>
      </c>
      <c r="BL608" s="20" t="s">
        <v>184</v>
      </c>
      <c r="BM608" s="219" t="s">
        <v>788</v>
      </c>
    </row>
    <row r="609" s="2" customFormat="1">
      <c r="A609" s="41"/>
      <c r="B609" s="42"/>
      <c r="C609" s="43"/>
      <c r="D609" s="221" t="s">
        <v>186</v>
      </c>
      <c r="E609" s="43"/>
      <c r="F609" s="222" t="s">
        <v>789</v>
      </c>
      <c r="G609" s="43"/>
      <c r="H609" s="43"/>
      <c r="I609" s="223"/>
      <c r="J609" s="43"/>
      <c r="K609" s="43"/>
      <c r="L609" s="47"/>
      <c r="M609" s="224"/>
      <c r="N609" s="225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186</v>
      </c>
      <c r="AU609" s="20" t="s">
        <v>88</v>
      </c>
    </row>
    <row r="610" s="13" customFormat="1">
      <c r="A610" s="13"/>
      <c r="B610" s="226"/>
      <c r="C610" s="227"/>
      <c r="D610" s="228" t="s">
        <v>192</v>
      </c>
      <c r="E610" s="229" t="s">
        <v>19</v>
      </c>
      <c r="F610" s="230" t="s">
        <v>659</v>
      </c>
      <c r="G610" s="227"/>
      <c r="H610" s="229" t="s">
        <v>19</v>
      </c>
      <c r="I610" s="231"/>
      <c r="J610" s="227"/>
      <c r="K610" s="227"/>
      <c r="L610" s="232"/>
      <c r="M610" s="233"/>
      <c r="N610" s="234"/>
      <c r="O610" s="234"/>
      <c r="P610" s="234"/>
      <c r="Q610" s="234"/>
      <c r="R610" s="234"/>
      <c r="S610" s="234"/>
      <c r="T610" s="23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6" t="s">
        <v>192</v>
      </c>
      <c r="AU610" s="236" t="s">
        <v>88</v>
      </c>
      <c r="AV610" s="13" t="s">
        <v>86</v>
      </c>
      <c r="AW610" s="13" t="s">
        <v>37</v>
      </c>
      <c r="AX610" s="13" t="s">
        <v>78</v>
      </c>
      <c r="AY610" s="236" t="s">
        <v>178</v>
      </c>
    </row>
    <row r="611" s="13" customFormat="1">
      <c r="A611" s="13"/>
      <c r="B611" s="226"/>
      <c r="C611" s="227"/>
      <c r="D611" s="228" t="s">
        <v>192</v>
      </c>
      <c r="E611" s="229" t="s">
        <v>19</v>
      </c>
      <c r="F611" s="230" t="s">
        <v>287</v>
      </c>
      <c r="G611" s="227"/>
      <c r="H611" s="229" t="s">
        <v>19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6" t="s">
        <v>192</v>
      </c>
      <c r="AU611" s="236" t="s">
        <v>88</v>
      </c>
      <c r="AV611" s="13" t="s">
        <v>86</v>
      </c>
      <c r="AW611" s="13" t="s">
        <v>37</v>
      </c>
      <c r="AX611" s="13" t="s">
        <v>78</v>
      </c>
      <c r="AY611" s="236" t="s">
        <v>178</v>
      </c>
    </row>
    <row r="612" s="14" customFormat="1">
      <c r="A612" s="14"/>
      <c r="B612" s="237"/>
      <c r="C612" s="238"/>
      <c r="D612" s="228" t="s">
        <v>192</v>
      </c>
      <c r="E612" s="239" t="s">
        <v>19</v>
      </c>
      <c r="F612" s="240" t="s">
        <v>790</v>
      </c>
      <c r="G612" s="238"/>
      <c r="H612" s="241">
        <v>54.978000000000002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7" t="s">
        <v>192</v>
      </c>
      <c r="AU612" s="247" t="s">
        <v>88</v>
      </c>
      <c r="AV612" s="14" t="s">
        <v>88</v>
      </c>
      <c r="AW612" s="14" t="s">
        <v>37</v>
      </c>
      <c r="AX612" s="14" t="s">
        <v>78</v>
      </c>
      <c r="AY612" s="247" t="s">
        <v>178</v>
      </c>
    </row>
    <row r="613" s="14" customFormat="1">
      <c r="A613" s="14"/>
      <c r="B613" s="237"/>
      <c r="C613" s="238"/>
      <c r="D613" s="228" t="s">
        <v>192</v>
      </c>
      <c r="E613" s="239" t="s">
        <v>19</v>
      </c>
      <c r="F613" s="240" t="s">
        <v>791</v>
      </c>
      <c r="G613" s="238"/>
      <c r="H613" s="241">
        <v>38.345999999999997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7" t="s">
        <v>192</v>
      </c>
      <c r="AU613" s="247" t="s">
        <v>88</v>
      </c>
      <c r="AV613" s="14" t="s">
        <v>88</v>
      </c>
      <c r="AW613" s="14" t="s">
        <v>37</v>
      </c>
      <c r="AX613" s="14" t="s">
        <v>78</v>
      </c>
      <c r="AY613" s="247" t="s">
        <v>178</v>
      </c>
    </row>
    <row r="614" s="14" customFormat="1">
      <c r="A614" s="14"/>
      <c r="B614" s="237"/>
      <c r="C614" s="238"/>
      <c r="D614" s="228" t="s">
        <v>192</v>
      </c>
      <c r="E614" s="239" t="s">
        <v>19</v>
      </c>
      <c r="F614" s="240" t="s">
        <v>792</v>
      </c>
      <c r="G614" s="238"/>
      <c r="H614" s="241">
        <v>39.381999999999998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7" t="s">
        <v>192</v>
      </c>
      <c r="AU614" s="247" t="s">
        <v>88</v>
      </c>
      <c r="AV614" s="14" t="s">
        <v>88</v>
      </c>
      <c r="AW614" s="14" t="s">
        <v>37</v>
      </c>
      <c r="AX614" s="14" t="s">
        <v>78</v>
      </c>
      <c r="AY614" s="247" t="s">
        <v>178</v>
      </c>
    </row>
    <row r="615" s="15" customFormat="1">
      <c r="A615" s="15"/>
      <c r="B615" s="248"/>
      <c r="C615" s="249"/>
      <c r="D615" s="228" t="s">
        <v>192</v>
      </c>
      <c r="E615" s="250" t="s">
        <v>19</v>
      </c>
      <c r="F615" s="251" t="s">
        <v>195</v>
      </c>
      <c r="G615" s="249"/>
      <c r="H615" s="252">
        <v>132.70599999999999</v>
      </c>
      <c r="I615" s="253"/>
      <c r="J615" s="249"/>
      <c r="K615" s="249"/>
      <c r="L615" s="254"/>
      <c r="M615" s="255"/>
      <c r="N615" s="256"/>
      <c r="O615" s="256"/>
      <c r="P615" s="256"/>
      <c r="Q615" s="256"/>
      <c r="R615" s="256"/>
      <c r="S615" s="256"/>
      <c r="T615" s="257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58" t="s">
        <v>192</v>
      </c>
      <c r="AU615" s="258" t="s">
        <v>88</v>
      </c>
      <c r="AV615" s="15" t="s">
        <v>184</v>
      </c>
      <c r="AW615" s="15" t="s">
        <v>37</v>
      </c>
      <c r="AX615" s="15" t="s">
        <v>86</v>
      </c>
      <c r="AY615" s="258" t="s">
        <v>178</v>
      </c>
    </row>
    <row r="616" s="2" customFormat="1" ht="33" customHeight="1">
      <c r="A616" s="41"/>
      <c r="B616" s="42"/>
      <c r="C616" s="208" t="s">
        <v>793</v>
      </c>
      <c r="D616" s="208" t="s">
        <v>180</v>
      </c>
      <c r="E616" s="209" t="s">
        <v>794</v>
      </c>
      <c r="F616" s="210" t="s">
        <v>795</v>
      </c>
      <c r="G616" s="211" t="s">
        <v>299</v>
      </c>
      <c r="H616" s="212">
        <v>4</v>
      </c>
      <c r="I616" s="213"/>
      <c r="J616" s="214">
        <f>ROUND(I616*H616,2)</f>
        <v>0</v>
      </c>
      <c r="K616" s="210" t="s">
        <v>183</v>
      </c>
      <c r="L616" s="47"/>
      <c r="M616" s="215" t="s">
        <v>19</v>
      </c>
      <c r="N616" s="216" t="s">
        <v>49</v>
      </c>
      <c r="O616" s="87"/>
      <c r="P616" s="217">
        <f>O616*H616</f>
        <v>0</v>
      </c>
      <c r="Q616" s="217">
        <v>0</v>
      </c>
      <c r="R616" s="217">
        <f>Q616*H616</f>
        <v>0</v>
      </c>
      <c r="S616" s="217">
        <v>0.16500000000000001</v>
      </c>
      <c r="T616" s="218">
        <f>S616*H616</f>
        <v>0.66000000000000003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9" t="s">
        <v>184</v>
      </c>
      <c r="AT616" s="219" t="s">
        <v>180</v>
      </c>
      <c r="AU616" s="219" t="s">
        <v>88</v>
      </c>
      <c r="AY616" s="20" t="s">
        <v>178</v>
      </c>
      <c r="BE616" s="220">
        <f>IF(N616="základní",J616,0)</f>
        <v>0</v>
      </c>
      <c r="BF616" s="220">
        <f>IF(N616="snížená",J616,0)</f>
        <v>0</v>
      </c>
      <c r="BG616" s="220">
        <f>IF(N616="zákl. přenesená",J616,0)</f>
        <v>0</v>
      </c>
      <c r="BH616" s="220">
        <f>IF(N616="sníž. přenesená",J616,0)</f>
        <v>0</v>
      </c>
      <c r="BI616" s="220">
        <f>IF(N616="nulová",J616,0)</f>
        <v>0</v>
      </c>
      <c r="BJ616" s="20" t="s">
        <v>86</v>
      </c>
      <c r="BK616" s="220">
        <f>ROUND(I616*H616,2)</f>
        <v>0</v>
      </c>
      <c r="BL616" s="20" t="s">
        <v>184</v>
      </c>
      <c r="BM616" s="219" t="s">
        <v>796</v>
      </c>
    </row>
    <row r="617" s="2" customFormat="1">
      <c r="A617" s="41"/>
      <c r="B617" s="42"/>
      <c r="C617" s="43"/>
      <c r="D617" s="221" t="s">
        <v>186</v>
      </c>
      <c r="E617" s="43"/>
      <c r="F617" s="222" t="s">
        <v>797</v>
      </c>
      <c r="G617" s="43"/>
      <c r="H617" s="43"/>
      <c r="I617" s="223"/>
      <c r="J617" s="43"/>
      <c r="K617" s="43"/>
      <c r="L617" s="47"/>
      <c r="M617" s="224"/>
      <c r="N617" s="225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186</v>
      </c>
      <c r="AU617" s="20" t="s">
        <v>88</v>
      </c>
    </row>
    <row r="618" s="2" customFormat="1" ht="24.15" customHeight="1">
      <c r="A618" s="41"/>
      <c r="B618" s="42"/>
      <c r="C618" s="208" t="s">
        <v>798</v>
      </c>
      <c r="D618" s="208" t="s">
        <v>180</v>
      </c>
      <c r="E618" s="209" t="s">
        <v>799</v>
      </c>
      <c r="F618" s="210" t="s">
        <v>800</v>
      </c>
      <c r="G618" s="211" t="s">
        <v>114</v>
      </c>
      <c r="H618" s="212">
        <v>4</v>
      </c>
      <c r="I618" s="213"/>
      <c r="J618" s="214">
        <f>ROUND(I618*H618,2)</f>
        <v>0</v>
      </c>
      <c r="K618" s="210" t="s">
        <v>183</v>
      </c>
      <c r="L618" s="47"/>
      <c r="M618" s="215" t="s">
        <v>19</v>
      </c>
      <c r="N618" s="216" t="s">
        <v>49</v>
      </c>
      <c r="O618" s="87"/>
      <c r="P618" s="217">
        <f>O618*H618</f>
        <v>0</v>
      </c>
      <c r="Q618" s="217">
        <v>0</v>
      </c>
      <c r="R618" s="217">
        <f>Q618*H618</f>
        <v>0</v>
      </c>
      <c r="S618" s="217">
        <v>0.00248</v>
      </c>
      <c r="T618" s="218">
        <f>S618*H618</f>
        <v>0.00992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9" t="s">
        <v>184</v>
      </c>
      <c r="AT618" s="219" t="s">
        <v>180</v>
      </c>
      <c r="AU618" s="219" t="s">
        <v>88</v>
      </c>
      <c r="AY618" s="20" t="s">
        <v>178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20" t="s">
        <v>86</v>
      </c>
      <c r="BK618" s="220">
        <f>ROUND(I618*H618,2)</f>
        <v>0</v>
      </c>
      <c r="BL618" s="20" t="s">
        <v>184</v>
      </c>
      <c r="BM618" s="219" t="s">
        <v>801</v>
      </c>
    </row>
    <row r="619" s="2" customFormat="1">
      <c r="A619" s="41"/>
      <c r="B619" s="42"/>
      <c r="C619" s="43"/>
      <c r="D619" s="221" t="s">
        <v>186</v>
      </c>
      <c r="E619" s="43"/>
      <c r="F619" s="222" t="s">
        <v>802</v>
      </c>
      <c r="G619" s="43"/>
      <c r="H619" s="43"/>
      <c r="I619" s="223"/>
      <c r="J619" s="43"/>
      <c r="K619" s="43"/>
      <c r="L619" s="47"/>
      <c r="M619" s="224"/>
      <c r="N619" s="225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186</v>
      </c>
      <c r="AU619" s="20" t="s">
        <v>88</v>
      </c>
    </row>
    <row r="620" s="13" customFormat="1">
      <c r="A620" s="13"/>
      <c r="B620" s="226"/>
      <c r="C620" s="227"/>
      <c r="D620" s="228" t="s">
        <v>192</v>
      </c>
      <c r="E620" s="229" t="s">
        <v>19</v>
      </c>
      <c r="F620" s="230" t="s">
        <v>659</v>
      </c>
      <c r="G620" s="227"/>
      <c r="H620" s="229" t="s">
        <v>19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6" t="s">
        <v>192</v>
      </c>
      <c r="AU620" s="236" t="s">
        <v>88</v>
      </c>
      <c r="AV620" s="13" t="s">
        <v>86</v>
      </c>
      <c r="AW620" s="13" t="s">
        <v>37</v>
      </c>
      <c r="AX620" s="13" t="s">
        <v>78</v>
      </c>
      <c r="AY620" s="236" t="s">
        <v>178</v>
      </c>
    </row>
    <row r="621" s="13" customFormat="1">
      <c r="A621" s="13"/>
      <c r="B621" s="226"/>
      <c r="C621" s="227"/>
      <c r="D621" s="228" t="s">
        <v>192</v>
      </c>
      <c r="E621" s="229" t="s">
        <v>19</v>
      </c>
      <c r="F621" s="230" t="s">
        <v>193</v>
      </c>
      <c r="G621" s="227"/>
      <c r="H621" s="229" t="s">
        <v>19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6" t="s">
        <v>192</v>
      </c>
      <c r="AU621" s="236" t="s">
        <v>88</v>
      </c>
      <c r="AV621" s="13" t="s">
        <v>86</v>
      </c>
      <c r="AW621" s="13" t="s">
        <v>37</v>
      </c>
      <c r="AX621" s="13" t="s">
        <v>78</v>
      </c>
      <c r="AY621" s="236" t="s">
        <v>178</v>
      </c>
    </row>
    <row r="622" s="14" customFormat="1">
      <c r="A622" s="14"/>
      <c r="B622" s="237"/>
      <c r="C622" s="238"/>
      <c r="D622" s="228" t="s">
        <v>192</v>
      </c>
      <c r="E622" s="239" t="s">
        <v>19</v>
      </c>
      <c r="F622" s="240" t="s">
        <v>803</v>
      </c>
      <c r="G622" s="238"/>
      <c r="H622" s="241">
        <v>4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7" t="s">
        <v>192</v>
      </c>
      <c r="AU622" s="247" t="s">
        <v>88</v>
      </c>
      <c r="AV622" s="14" t="s">
        <v>88</v>
      </c>
      <c r="AW622" s="14" t="s">
        <v>37</v>
      </c>
      <c r="AX622" s="14" t="s">
        <v>78</v>
      </c>
      <c r="AY622" s="247" t="s">
        <v>178</v>
      </c>
    </row>
    <row r="623" s="15" customFormat="1">
      <c r="A623" s="15"/>
      <c r="B623" s="248"/>
      <c r="C623" s="249"/>
      <c r="D623" s="228" t="s">
        <v>192</v>
      </c>
      <c r="E623" s="250" t="s">
        <v>19</v>
      </c>
      <c r="F623" s="251" t="s">
        <v>195</v>
      </c>
      <c r="G623" s="249"/>
      <c r="H623" s="252">
        <v>4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8" t="s">
        <v>192</v>
      </c>
      <c r="AU623" s="258" t="s">
        <v>88</v>
      </c>
      <c r="AV623" s="15" t="s">
        <v>184</v>
      </c>
      <c r="AW623" s="15" t="s">
        <v>37</v>
      </c>
      <c r="AX623" s="15" t="s">
        <v>86</v>
      </c>
      <c r="AY623" s="258" t="s">
        <v>178</v>
      </c>
    </row>
    <row r="624" s="2" customFormat="1" ht="24.15" customHeight="1">
      <c r="A624" s="41"/>
      <c r="B624" s="42"/>
      <c r="C624" s="208" t="s">
        <v>804</v>
      </c>
      <c r="D624" s="208" t="s">
        <v>180</v>
      </c>
      <c r="E624" s="209" t="s">
        <v>805</v>
      </c>
      <c r="F624" s="210" t="s">
        <v>806</v>
      </c>
      <c r="G624" s="211" t="s">
        <v>299</v>
      </c>
      <c r="H624" s="212">
        <v>12</v>
      </c>
      <c r="I624" s="213"/>
      <c r="J624" s="214">
        <f>ROUND(I624*H624,2)</f>
        <v>0</v>
      </c>
      <c r="K624" s="210" t="s">
        <v>19</v>
      </c>
      <c r="L624" s="47"/>
      <c r="M624" s="215" t="s">
        <v>19</v>
      </c>
      <c r="N624" s="216" t="s">
        <v>49</v>
      </c>
      <c r="O624" s="87"/>
      <c r="P624" s="217">
        <f>O624*H624</f>
        <v>0</v>
      </c>
      <c r="Q624" s="217">
        <v>0</v>
      </c>
      <c r="R624" s="217">
        <f>Q624*H624</f>
        <v>0</v>
      </c>
      <c r="S624" s="217">
        <v>0.032000000000000001</v>
      </c>
      <c r="T624" s="218">
        <f>S624*H624</f>
        <v>0.38400000000000001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9" t="s">
        <v>184</v>
      </c>
      <c r="AT624" s="219" t="s">
        <v>180</v>
      </c>
      <c r="AU624" s="219" t="s">
        <v>88</v>
      </c>
      <c r="AY624" s="20" t="s">
        <v>178</v>
      </c>
      <c r="BE624" s="220">
        <f>IF(N624="základní",J624,0)</f>
        <v>0</v>
      </c>
      <c r="BF624" s="220">
        <f>IF(N624="snížená",J624,0)</f>
        <v>0</v>
      </c>
      <c r="BG624" s="220">
        <f>IF(N624="zákl. přenesená",J624,0)</f>
        <v>0</v>
      </c>
      <c r="BH624" s="220">
        <f>IF(N624="sníž. přenesená",J624,0)</f>
        <v>0</v>
      </c>
      <c r="BI624" s="220">
        <f>IF(N624="nulová",J624,0)</f>
        <v>0</v>
      </c>
      <c r="BJ624" s="20" t="s">
        <v>86</v>
      </c>
      <c r="BK624" s="220">
        <f>ROUND(I624*H624,2)</f>
        <v>0</v>
      </c>
      <c r="BL624" s="20" t="s">
        <v>184</v>
      </c>
      <c r="BM624" s="219" t="s">
        <v>807</v>
      </c>
    </row>
    <row r="625" s="13" customFormat="1">
      <c r="A625" s="13"/>
      <c r="B625" s="226"/>
      <c r="C625" s="227"/>
      <c r="D625" s="228" t="s">
        <v>192</v>
      </c>
      <c r="E625" s="229" t="s">
        <v>19</v>
      </c>
      <c r="F625" s="230" t="s">
        <v>659</v>
      </c>
      <c r="G625" s="227"/>
      <c r="H625" s="229" t="s">
        <v>19</v>
      </c>
      <c r="I625" s="231"/>
      <c r="J625" s="227"/>
      <c r="K625" s="227"/>
      <c r="L625" s="232"/>
      <c r="M625" s="233"/>
      <c r="N625" s="234"/>
      <c r="O625" s="234"/>
      <c r="P625" s="234"/>
      <c r="Q625" s="234"/>
      <c r="R625" s="234"/>
      <c r="S625" s="234"/>
      <c r="T625" s="23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6" t="s">
        <v>192</v>
      </c>
      <c r="AU625" s="236" t="s">
        <v>88</v>
      </c>
      <c r="AV625" s="13" t="s">
        <v>86</v>
      </c>
      <c r="AW625" s="13" t="s">
        <v>37</v>
      </c>
      <c r="AX625" s="13" t="s">
        <v>78</v>
      </c>
      <c r="AY625" s="236" t="s">
        <v>178</v>
      </c>
    </row>
    <row r="626" s="13" customFormat="1">
      <c r="A626" s="13"/>
      <c r="B626" s="226"/>
      <c r="C626" s="227"/>
      <c r="D626" s="228" t="s">
        <v>192</v>
      </c>
      <c r="E626" s="229" t="s">
        <v>19</v>
      </c>
      <c r="F626" s="230" t="s">
        <v>762</v>
      </c>
      <c r="G626" s="227"/>
      <c r="H626" s="229" t="s">
        <v>19</v>
      </c>
      <c r="I626" s="231"/>
      <c r="J626" s="227"/>
      <c r="K626" s="227"/>
      <c r="L626" s="232"/>
      <c r="M626" s="233"/>
      <c r="N626" s="234"/>
      <c r="O626" s="234"/>
      <c r="P626" s="234"/>
      <c r="Q626" s="234"/>
      <c r="R626" s="234"/>
      <c r="S626" s="234"/>
      <c r="T626" s="23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6" t="s">
        <v>192</v>
      </c>
      <c r="AU626" s="236" t="s">
        <v>88</v>
      </c>
      <c r="AV626" s="13" t="s">
        <v>86</v>
      </c>
      <c r="AW626" s="13" t="s">
        <v>37</v>
      </c>
      <c r="AX626" s="13" t="s">
        <v>78</v>
      </c>
      <c r="AY626" s="236" t="s">
        <v>178</v>
      </c>
    </row>
    <row r="627" s="14" customFormat="1">
      <c r="A627" s="14"/>
      <c r="B627" s="237"/>
      <c r="C627" s="238"/>
      <c r="D627" s="228" t="s">
        <v>192</v>
      </c>
      <c r="E627" s="239" t="s">
        <v>19</v>
      </c>
      <c r="F627" s="240" t="s">
        <v>808</v>
      </c>
      <c r="G627" s="238"/>
      <c r="H627" s="241">
        <v>12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7" t="s">
        <v>192</v>
      </c>
      <c r="AU627" s="247" t="s">
        <v>88</v>
      </c>
      <c r="AV627" s="14" t="s">
        <v>88</v>
      </c>
      <c r="AW627" s="14" t="s">
        <v>37</v>
      </c>
      <c r="AX627" s="14" t="s">
        <v>78</v>
      </c>
      <c r="AY627" s="247" t="s">
        <v>178</v>
      </c>
    </row>
    <row r="628" s="15" customFormat="1">
      <c r="A628" s="15"/>
      <c r="B628" s="248"/>
      <c r="C628" s="249"/>
      <c r="D628" s="228" t="s">
        <v>192</v>
      </c>
      <c r="E628" s="250" t="s">
        <v>19</v>
      </c>
      <c r="F628" s="251" t="s">
        <v>195</v>
      </c>
      <c r="G628" s="249"/>
      <c r="H628" s="252">
        <v>12</v>
      </c>
      <c r="I628" s="253"/>
      <c r="J628" s="249"/>
      <c r="K628" s="249"/>
      <c r="L628" s="254"/>
      <c r="M628" s="255"/>
      <c r="N628" s="256"/>
      <c r="O628" s="256"/>
      <c r="P628" s="256"/>
      <c r="Q628" s="256"/>
      <c r="R628" s="256"/>
      <c r="S628" s="256"/>
      <c r="T628" s="257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8" t="s">
        <v>192</v>
      </c>
      <c r="AU628" s="258" t="s">
        <v>88</v>
      </c>
      <c r="AV628" s="15" t="s">
        <v>184</v>
      </c>
      <c r="AW628" s="15" t="s">
        <v>37</v>
      </c>
      <c r="AX628" s="15" t="s">
        <v>86</v>
      </c>
      <c r="AY628" s="258" t="s">
        <v>178</v>
      </c>
    </row>
    <row r="629" s="2" customFormat="1" ht="37.8" customHeight="1">
      <c r="A629" s="41"/>
      <c r="B629" s="42"/>
      <c r="C629" s="208" t="s">
        <v>809</v>
      </c>
      <c r="D629" s="208" t="s">
        <v>180</v>
      </c>
      <c r="E629" s="209" t="s">
        <v>810</v>
      </c>
      <c r="F629" s="210" t="s">
        <v>811</v>
      </c>
      <c r="G629" s="211" t="s">
        <v>299</v>
      </c>
      <c r="H629" s="212">
        <v>2</v>
      </c>
      <c r="I629" s="213"/>
      <c r="J629" s="214">
        <f>ROUND(I629*H629,2)</f>
        <v>0</v>
      </c>
      <c r="K629" s="210" t="s">
        <v>183</v>
      </c>
      <c r="L629" s="47"/>
      <c r="M629" s="215" t="s">
        <v>19</v>
      </c>
      <c r="N629" s="216" t="s">
        <v>49</v>
      </c>
      <c r="O629" s="87"/>
      <c r="P629" s="217">
        <f>O629*H629</f>
        <v>0</v>
      </c>
      <c r="Q629" s="217">
        <v>0</v>
      </c>
      <c r="R629" s="217">
        <f>Q629*H629</f>
        <v>0</v>
      </c>
      <c r="S629" s="217">
        <v>0.049000000000000002</v>
      </c>
      <c r="T629" s="218">
        <f>S629*H629</f>
        <v>0.098000000000000004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9" t="s">
        <v>184</v>
      </c>
      <c r="AT629" s="219" t="s">
        <v>180</v>
      </c>
      <c r="AU629" s="219" t="s">
        <v>88</v>
      </c>
      <c r="AY629" s="20" t="s">
        <v>178</v>
      </c>
      <c r="BE629" s="220">
        <f>IF(N629="základní",J629,0)</f>
        <v>0</v>
      </c>
      <c r="BF629" s="220">
        <f>IF(N629="snížená",J629,0)</f>
        <v>0</v>
      </c>
      <c r="BG629" s="220">
        <f>IF(N629="zákl. přenesená",J629,0)</f>
        <v>0</v>
      </c>
      <c r="BH629" s="220">
        <f>IF(N629="sníž. přenesená",J629,0)</f>
        <v>0</v>
      </c>
      <c r="BI629" s="220">
        <f>IF(N629="nulová",J629,0)</f>
        <v>0</v>
      </c>
      <c r="BJ629" s="20" t="s">
        <v>86</v>
      </c>
      <c r="BK629" s="220">
        <f>ROUND(I629*H629,2)</f>
        <v>0</v>
      </c>
      <c r="BL629" s="20" t="s">
        <v>184</v>
      </c>
      <c r="BM629" s="219" t="s">
        <v>812</v>
      </c>
    </row>
    <row r="630" s="2" customFormat="1">
      <c r="A630" s="41"/>
      <c r="B630" s="42"/>
      <c r="C630" s="43"/>
      <c r="D630" s="221" t="s">
        <v>186</v>
      </c>
      <c r="E630" s="43"/>
      <c r="F630" s="222" t="s">
        <v>813</v>
      </c>
      <c r="G630" s="43"/>
      <c r="H630" s="43"/>
      <c r="I630" s="223"/>
      <c r="J630" s="43"/>
      <c r="K630" s="43"/>
      <c r="L630" s="47"/>
      <c r="M630" s="224"/>
      <c r="N630" s="225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186</v>
      </c>
      <c r="AU630" s="20" t="s">
        <v>88</v>
      </c>
    </row>
    <row r="631" s="13" customFormat="1">
      <c r="A631" s="13"/>
      <c r="B631" s="226"/>
      <c r="C631" s="227"/>
      <c r="D631" s="228" t="s">
        <v>192</v>
      </c>
      <c r="E631" s="229" t="s">
        <v>19</v>
      </c>
      <c r="F631" s="230" t="s">
        <v>243</v>
      </c>
      <c r="G631" s="227"/>
      <c r="H631" s="229" t="s">
        <v>19</v>
      </c>
      <c r="I631" s="231"/>
      <c r="J631" s="227"/>
      <c r="K631" s="227"/>
      <c r="L631" s="232"/>
      <c r="M631" s="233"/>
      <c r="N631" s="234"/>
      <c r="O631" s="234"/>
      <c r="P631" s="234"/>
      <c r="Q631" s="234"/>
      <c r="R631" s="234"/>
      <c r="S631" s="234"/>
      <c r="T631" s="23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6" t="s">
        <v>192</v>
      </c>
      <c r="AU631" s="236" t="s">
        <v>88</v>
      </c>
      <c r="AV631" s="13" t="s">
        <v>86</v>
      </c>
      <c r="AW631" s="13" t="s">
        <v>37</v>
      </c>
      <c r="AX631" s="13" t="s">
        <v>78</v>
      </c>
      <c r="AY631" s="236" t="s">
        <v>178</v>
      </c>
    </row>
    <row r="632" s="13" customFormat="1">
      <c r="A632" s="13"/>
      <c r="B632" s="226"/>
      <c r="C632" s="227"/>
      <c r="D632" s="228" t="s">
        <v>192</v>
      </c>
      <c r="E632" s="229" t="s">
        <v>19</v>
      </c>
      <c r="F632" s="230" t="s">
        <v>269</v>
      </c>
      <c r="G632" s="227"/>
      <c r="H632" s="229" t="s">
        <v>19</v>
      </c>
      <c r="I632" s="231"/>
      <c r="J632" s="227"/>
      <c r="K632" s="227"/>
      <c r="L632" s="232"/>
      <c r="M632" s="233"/>
      <c r="N632" s="234"/>
      <c r="O632" s="234"/>
      <c r="P632" s="234"/>
      <c r="Q632" s="234"/>
      <c r="R632" s="234"/>
      <c r="S632" s="234"/>
      <c r="T632" s="23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6" t="s">
        <v>192</v>
      </c>
      <c r="AU632" s="236" t="s">
        <v>88</v>
      </c>
      <c r="AV632" s="13" t="s">
        <v>86</v>
      </c>
      <c r="AW632" s="13" t="s">
        <v>37</v>
      </c>
      <c r="AX632" s="13" t="s">
        <v>78</v>
      </c>
      <c r="AY632" s="236" t="s">
        <v>178</v>
      </c>
    </row>
    <row r="633" s="14" customFormat="1">
      <c r="A633" s="14"/>
      <c r="B633" s="237"/>
      <c r="C633" s="238"/>
      <c r="D633" s="228" t="s">
        <v>192</v>
      </c>
      <c r="E633" s="239" t="s">
        <v>19</v>
      </c>
      <c r="F633" s="240" t="s">
        <v>88</v>
      </c>
      <c r="G633" s="238"/>
      <c r="H633" s="241">
        <v>2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7" t="s">
        <v>192</v>
      </c>
      <c r="AU633" s="247" t="s">
        <v>88</v>
      </c>
      <c r="AV633" s="14" t="s">
        <v>88</v>
      </c>
      <c r="AW633" s="14" t="s">
        <v>37</v>
      </c>
      <c r="AX633" s="14" t="s">
        <v>78</v>
      </c>
      <c r="AY633" s="247" t="s">
        <v>178</v>
      </c>
    </row>
    <row r="634" s="15" customFormat="1">
      <c r="A634" s="15"/>
      <c r="B634" s="248"/>
      <c r="C634" s="249"/>
      <c r="D634" s="228" t="s">
        <v>192</v>
      </c>
      <c r="E634" s="250" t="s">
        <v>19</v>
      </c>
      <c r="F634" s="251" t="s">
        <v>195</v>
      </c>
      <c r="G634" s="249"/>
      <c r="H634" s="252">
        <v>2</v>
      </c>
      <c r="I634" s="253"/>
      <c r="J634" s="249"/>
      <c r="K634" s="249"/>
      <c r="L634" s="254"/>
      <c r="M634" s="255"/>
      <c r="N634" s="256"/>
      <c r="O634" s="256"/>
      <c r="P634" s="256"/>
      <c r="Q634" s="256"/>
      <c r="R634" s="256"/>
      <c r="S634" s="256"/>
      <c r="T634" s="257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8" t="s">
        <v>192</v>
      </c>
      <c r="AU634" s="258" t="s">
        <v>88</v>
      </c>
      <c r="AV634" s="15" t="s">
        <v>184</v>
      </c>
      <c r="AW634" s="15" t="s">
        <v>37</v>
      </c>
      <c r="AX634" s="15" t="s">
        <v>86</v>
      </c>
      <c r="AY634" s="258" t="s">
        <v>178</v>
      </c>
    </row>
    <row r="635" s="2" customFormat="1" ht="37.8" customHeight="1">
      <c r="A635" s="41"/>
      <c r="B635" s="42"/>
      <c r="C635" s="208" t="s">
        <v>814</v>
      </c>
      <c r="D635" s="208" t="s">
        <v>180</v>
      </c>
      <c r="E635" s="209" t="s">
        <v>815</v>
      </c>
      <c r="F635" s="210" t="s">
        <v>816</v>
      </c>
      <c r="G635" s="211" t="s">
        <v>114</v>
      </c>
      <c r="H635" s="212">
        <v>2.8999999999999999</v>
      </c>
      <c r="I635" s="213"/>
      <c r="J635" s="214">
        <f>ROUND(I635*H635,2)</f>
        <v>0</v>
      </c>
      <c r="K635" s="210" t="s">
        <v>183</v>
      </c>
      <c r="L635" s="47"/>
      <c r="M635" s="215" t="s">
        <v>19</v>
      </c>
      <c r="N635" s="216" t="s">
        <v>49</v>
      </c>
      <c r="O635" s="87"/>
      <c r="P635" s="217">
        <f>O635*H635</f>
        <v>0</v>
      </c>
      <c r="Q635" s="217">
        <v>0</v>
      </c>
      <c r="R635" s="217">
        <f>Q635*H635</f>
        <v>0</v>
      </c>
      <c r="S635" s="217">
        <v>0.0050000000000000001</v>
      </c>
      <c r="T635" s="218">
        <f>S635*H635</f>
        <v>0.014499999999999999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9" t="s">
        <v>184</v>
      </c>
      <c r="AT635" s="219" t="s">
        <v>180</v>
      </c>
      <c r="AU635" s="219" t="s">
        <v>88</v>
      </c>
      <c r="AY635" s="20" t="s">
        <v>178</v>
      </c>
      <c r="BE635" s="220">
        <f>IF(N635="základní",J635,0)</f>
        <v>0</v>
      </c>
      <c r="BF635" s="220">
        <f>IF(N635="snížená",J635,0)</f>
        <v>0</v>
      </c>
      <c r="BG635" s="220">
        <f>IF(N635="zákl. přenesená",J635,0)</f>
        <v>0</v>
      </c>
      <c r="BH635" s="220">
        <f>IF(N635="sníž. přenesená",J635,0)</f>
        <v>0</v>
      </c>
      <c r="BI635" s="220">
        <f>IF(N635="nulová",J635,0)</f>
        <v>0</v>
      </c>
      <c r="BJ635" s="20" t="s">
        <v>86</v>
      </c>
      <c r="BK635" s="220">
        <f>ROUND(I635*H635,2)</f>
        <v>0</v>
      </c>
      <c r="BL635" s="20" t="s">
        <v>184</v>
      </c>
      <c r="BM635" s="219" t="s">
        <v>817</v>
      </c>
    </row>
    <row r="636" s="2" customFormat="1">
      <c r="A636" s="41"/>
      <c r="B636" s="42"/>
      <c r="C636" s="43"/>
      <c r="D636" s="221" t="s">
        <v>186</v>
      </c>
      <c r="E636" s="43"/>
      <c r="F636" s="222" t="s">
        <v>818</v>
      </c>
      <c r="G636" s="43"/>
      <c r="H636" s="43"/>
      <c r="I636" s="223"/>
      <c r="J636" s="43"/>
      <c r="K636" s="43"/>
      <c r="L636" s="47"/>
      <c r="M636" s="224"/>
      <c r="N636" s="225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186</v>
      </c>
      <c r="AU636" s="20" t="s">
        <v>88</v>
      </c>
    </row>
    <row r="637" s="14" customFormat="1">
      <c r="A637" s="14"/>
      <c r="B637" s="237"/>
      <c r="C637" s="238"/>
      <c r="D637" s="228" t="s">
        <v>192</v>
      </c>
      <c r="E637" s="239" t="s">
        <v>19</v>
      </c>
      <c r="F637" s="240" t="s">
        <v>819</v>
      </c>
      <c r="G637" s="238"/>
      <c r="H637" s="241">
        <v>2.8999999999999999</v>
      </c>
      <c r="I637" s="242"/>
      <c r="J637" s="238"/>
      <c r="K637" s="238"/>
      <c r="L637" s="243"/>
      <c r="M637" s="244"/>
      <c r="N637" s="245"/>
      <c r="O637" s="245"/>
      <c r="P637" s="245"/>
      <c r="Q637" s="245"/>
      <c r="R637" s="245"/>
      <c r="S637" s="245"/>
      <c r="T637" s="246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7" t="s">
        <v>192</v>
      </c>
      <c r="AU637" s="247" t="s">
        <v>88</v>
      </c>
      <c r="AV637" s="14" t="s">
        <v>88</v>
      </c>
      <c r="AW637" s="14" t="s">
        <v>37</v>
      </c>
      <c r="AX637" s="14" t="s">
        <v>78</v>
      </c>
      <c r="AY637" s="247" t="s">
        <v>178</v>
      </c>
    </row>
    <row r="638" s="15" customFormat="1">
      <c r="A638" s="15"/>
      <c r="B638" s="248"/>
      <c r="C638" s="249"/>
      <c r="D638" s="228" t="s">
        <v>192</v>
      </c>
      <c r="E638" s="250" t="s">
        <v>19</v>
      </c>
      <c r="F638" s="251" t="s">
        <v>195</v>
      </c>
      <c r="G638" s="249"/>
      <c r="H638" s="252">
        <v>2.8999999999999999</v>
      </c>
      <c r="I638" s="253"/>
      <c r="J638" s="249"/>
      <c r="K638" s="249"/>
      <c r="L638" s="254"/>
      <c r="M638" s="255"/>
      <c r="N638" s="256"/>
      <c r="O638" s="256"/>
      <c r="P638" s="256"/>
      <c r="Q638" s="256"/>
      <c r="R638" s="256"/>
      <c r="S638" s="256"/>
      <c r="T638" s="257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8" t="s">
        <v>192</v>
      </c>
      <c r="AU638" s="258" t="s">
        <v>88</v>
      </c>
      <c r="AV638" s="15" t="s">
        <v>184</v>
      </c>
      <c r="AW638" s="15" t="s">
        <v>37</v>
      </c>
      <c r="AX638" s="15" t="s">
        <v>86</v>
      </c>
      <c r="AY638" s="258" t="s">
        <v>178</v>
      </c>
    </row>
    <row r="639" s="2" customFormat="1" ht="44.25" customHeight="1">
      <c r="A639" s="41"/>
      <c r="B639" s="42"/>
      <c r="C639" s="208" t="s">
        <v>820</v>
      </c>
      <c r="D639" s="208" t="s">
        <v>180</v>
      </c>
      <c r="E639" s="209" t="s">
        <v>821</v>
      </c>
      <c r="F639" s="210" t="s">
        <v>822</v>
      </c>
      <c r="G639" s="211" t="s">
        <v>114</v>
      </c>
      <c r="H639" s="212">
        <v>0.29999999999999999</v>
      </c>
      <c r="I639" s="213"/>
      <c r="J639" s="214">
        <f>ROUND(I639*H639,2)</f>
        <v>0</v>
      </c>
      <c r="K639" s="210" t="s">
        <v>183</v>
      </c>
      <c r="L639" s="47"/>
      <c r="M639" s="215" t="s">
        <v>19</v>
      </c>
      <c r="N639" s="216" t="s">
        <v>49</v>
      </c>
      <c r="O639" s="87"/>
      <c r="P639" s="217">
        <f>O639*H639</f>
        <v>0</v>
      </c>
      <c r="Q639" s="217">
        <v>0.00097000000000000005</v>
      </c>
      <c r="R639" s="217">
        <f>Q639*H639</f>
        <v>0.00029100000000000003</v>
      </c>
      <c r="S639" s="217">
        <v>0.0043</v>
      </c>
      <c r="T639" s="218">
        <f>S639*H639</f>
        <v>0.0012899999999999999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9" t="s">
        <v>184</v>
      </c>
      <c r="AT639" s="219" t="s">
        <v>180</v>
      </c>
      <c r="AU639" s="219" t="s">
        <v>88</v>
      </c>
      <c r="AY639" s="20" t="s">
        <v>178</v>
      </c>
      <c r="BE639" s="220">
        <f>IF(N639="základní",J639,0)</f>
        <v>0</v>
      </c>
      <c r="BF639" s="220">
        <f>IF(N639="snížená",J639,0)</f>
        <v>0</v>
      </c>
      <c r="BG639" s="220">
        <f>IF(N639="zákl. přenesená",J639,0)</f>
        <v>0</v>
      </c>
      <c r="BH639" s="220">
        <f>IF(N639="sníž. přenesená",J639,0)</f>
        <v>0</v>
      </c>
      <c r="BI639" s="220">
        <f>IF(N639="nulová",J639,0)</f>
        <v>0</v>
      </c>
      <c r="BJ639" s="20" t="s">
        <v>86</v>
      </c>
      <c r="BK639" s="220">
        <f>ROUND(I639*H639,2)</f>
        <v>0</v>
      </c>
      <c r="BL639" s="20" t="s">
        <v>184</v>
      </c>
      <c r="BM639" s="219" t="s">
        <v>823</v>
      </c>
    </row>
    <row r="640" s="2" customFormat="1">
      <c r="A640" s="41"/>
      <c r="B640" s="42"/>
      <c r="C640" s="43"/>
      <c r="D640" s="221" t="s">
        <v>186</v>
      </c>
      <c r="E640" s="43"/>
      <c r="F640" s="222" t="s">
        <v>824</v>
      </c>
      <c r="G640" s="43"/>
      <c r="H640" s="43"/>
      <c r="I640" s="223"/>
      <c r="J640" s="43"/>
      <c r="K640" s="43"/>
      <c r="L640" s="47"/>
      <c r="M640" s="224"/>
      <c r="N640" s="225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186</v>
      </c>
      <c r="AU640" s="20" t="s">
        <v>88</v>
      </c>
    </row>
    <row r="641" s="13" customFormat="1">
      <c r="A641" s="13"/>
      <c r="B641" s="226"/>
      <c r="C641" s="227"/>
      <c r="D641" s="228" t="s">
        <v>192</v>
      </c>
      <c r="E641" s="229" t="s">
        <v>19</v>
      </c>
      <c r="F641" s="230" t="s">
        <v>659</v>
      </c>
      <c r="G641" s="227"/>
      <c r="H641" s="229" t="s">
        <v>19</v>
      </c>
      <c r="I641" s="231"/>
      <c r="J641" s="227"/>
      <c r="K641" s="227"/>
      <c r="L641" s="232"/>
      <c r="M641" s="233"/>
      <c r="N641" s="234"/>
      <c r="O641" s="234"/>
      <c r="P641" s="234"/>
      <c r="Q641" s="234"/>
      <c r="R641" s="234"/>
      <c r="S641" s="234"/>
      <c r="T641" s="23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6" t="s">
        <v>192</v>
      </c>
      <c r="AU641" s="236" t="s">
        <v>88</v>
      </c>
      <c r="AV641" s="13" t="s">
        <v>86</v>
      </c>
      <c r="AW641" s="13" t="s">
        <v>37</v>
      </c>
      <c r="AX641" s="13" t="s">
        <v>78</v>
      </c>
      <c r="AY641" s="236" t="s">
        <v>178</v>
      </c>
    </row>
    <row r="642" s="13" customFormat="1">
      <c r="A642" s="13"/>
      <c r="B642" s="226"/>
      <c r="C642" s="227"/>
      <c r="D642" s="228" t="s">
        <v>192</v>
      </c>
      <c r="E642" s="229" t="s">
        <v>19</v>
      </c>
      <c r="F642" s="230" t="s">
        <v>762</v>
      </c>
      <c r="G642" s="227"/>
      <c r="H642" s="229" t="s">
        <v>19</v>
      </c>
      <c r="I642" s="231"/>
      <c r="J642" s="227"/>
      <c r="K642" s="227"/>
      <c r="L642" s="232"/>
      <c r="M642" s="233"/>
      <c r="N642" s="234"/>
      <c r="O642" s="234"/>
      <c r="P642" s="234"/>
      <c r="Q642" s="234"/>
      <c r="R642" s="234"/>
      <c r="S642" s="234"/>
      <c r="T642" s="23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6" t="s">
        <v>192</v>
      </c>
      <c r="AU642" s="236" t="s">
        <v>88</v>
      </c>
      <c r="AV642" s="13" t="s">
        <v>86</v>
      </c>
      <c r="AW642" s="13" t="s">
        <v>37</v>
      </c>
      <c r="AX642" s="13" t="s">
        <v>78</v>
      </c>
      <c r="AY642" s="236" t="s">
        <v>178</v>
      </c>
    </row>
    <row r="643" s="14" customFormat="1">
      <c r="A643" s="14"/>
      <c r="B643" s="237"/>
      <c r="C643" s="238"/>
      <c r="D643" s="228" t="s">
        <v>192</v>
      </c>
      <c r="E643" s="239" t="s">
        <v>19</v>
      </c>
      <c r="F643" s="240" t="s">
        <v>825</v>
      </c>
      <c r="G643" s="238"/>
      <c r="H643" s="241">
        <v>0.14999999999999999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7" t="s">
        <v>192</v>
      </c>
      <c r="AU643" s="247" t="s">
        <v>88</v>
      </c>
      <c r="AV643" s="14" t="s">
        <v>88</v>
      </c>
      <c r="AW643" s="14" t="s">
        <v>37</v>
      </c>
      <c r="AX643" s="14" t="s">
        <v>78</v>
      </c>
      <c r="AY643" s="247" t="s">
        <v>178</v>
      </c>
    </row>
    <row r="644" s="14" customFormat="1">
      <c r="A644" s="14"/>
      <c r="B644" s="237"/>
      <c r="C644" s="238"/>
      <c r="D644" s="228" t="s">
        <v>192</v>
      </c>
      <c r="E644" s="239" t="s">
        <v>19</v>
      </c>
      <c r="F644" s="240" t="s">
        <v>826</v>
      </c>
      <c r="G644" s="238"/>
      <c r="H644" s="241">
        <v>0.14999999999999999</v>
      </c>
      <c r="I644" s="242"/>
      <c r="J644" s="238"/>
      <c r="K644" s="238"/>
      <c r="L644" s="243"/>
      <c r="M644" s="244"/>
      <c r="N644" s="245"/>
      <c r="O644" s="245"/>
      <c r="P644" s="245"/>
      <c r="Q644" s="245"/>
      <c r="R644" s="245"/>
      <c r="S644" s="245"/>
      <c r="T644" s="246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7" t="s">
        <v>192</v>
      </c>
      <c r="AU644" s="247" t="s">
        <v>88</v>
      </c>
      <c r="AV644" s="14" t="s">
        <v>88</v>
      </c>
      <c r="AW644" s="14" t="s">
        <v>37</v>
      </c>
      <c r="AX644" s="14" t="s">
        <v>78</v>
      </c>
      <c r="AY644" s="247" t="s">
        <v>178</v>
      </c>
    </row>
    <row r="645" s="15" customFormat="1">
      <c r="A645" s="15"/>
      <c r="B645" s="248"/>
      <c r="C645" s="249"/>
      <c r="D645" s="228" t="s">
        <v>192</v>
      </c>
      <c r="E645" s="250" t="s">
        <v>19</v>
      </c>
      <c r="F645" s="251" t="s">
        <v>195</v>
      </c>
      <c r="G645" s="249"/>
      <c r="H645" s="252">
        <v>0.29999999999999999</v>
      </c>
      <c r="I645" s="253"/>
      <c r="J645" s="249"/>
      <c r="K645" s="249"/>
      <c r="L645" s="254"/>
      <c r="M645" s="255"/>
      <c r="N645" s="256"/>
      <c r="O645" s="256"/>
      <c r="P645" s="256"/>
      <c r="Q645" s="256"/>
      <c r="R645" s="256"/>
      <c r="S645" s="256"/>
      <c r="T645" s="257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8" t="s">
        <v>192</v>
      </c>
      <c r="AU645" s="258" t="s">
        <v>88</v>
      </c>
      <c r="AV645" s="15" t="s">
        <v>184</v>
      </c>
      <c r="AW645" s="15" t="s">
        <v>37</v>
      </c>
      <c r="AX645" s="15" t="s">
        <v>86</v>
      </c>
      <c r="AY645" s="258" t="s">
        <v>178</v>
      </c>
    </row>
    <row r="646" s="2" customFormat="1" ht="44.25" customHeight="1">
      <c r="A646" s="41"/>
      <c r="B646" s="42"/>
      <c r="C646" s="208" t="s">
        <v>827</v>
      </c>
      <c r="D646" s="208" t="s">
        <v>180</v>
      </c>
      <c r="E646" s="209" t="s">
        <v>828</v>
      </c>
      <c r="F646" s="210" t="s">
        <v>829</v>
      </c>
      <c r="G646" s="211" t="s">
        <v>114</v>
      </c>
      <c r="H646" s="212">
        <v>0.5</v>
      </c>
      <c r="I646" s="213"/>
      <c r="J646" s="214">
        <f>ROUND(I646*H646,2)</f>
        <v>0</v>
      </c>
      <c r="K646" s="210" t="s">
        <v>183</v>
      </c>
      <c r="L646" s="47"/>
      <c r="M646" s="215" t="s">
        <v>19</v>
      </c>
      <c r="N646" s="216" t="s">
        <v>49</v>
      </c>
      <c r="O646" s="87"/>
      <c r="P646" s="217">
        <f>O646*H646</f>
        <v>0</v>
      </c>
      <c r="Q646" s="217">
        <v>0.0033</v>
      </c>
      <c r="R646" s="217">
        <f>Q646*H646</f>
        <v>0.00165</v>
      </c>
      <c r="S646" s="217">
        <v>0.11</v>
      </c>
      <c r="T646" s="218">
        <f>S646*H646</f>
        <v>0.055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9" t="s">
        <v>184</v>
      </c>
      <c r="AT646" s="219" t="s">
        <v>180</v>
      </c>
      <c r="AU646" s="219" t="s">
        <v>88</v>
      </c>
      <c r="AY646" s="20" t="s">
        <v>178</v>
      </c>
      <c r="BE646" s="220">
        <f>IF(N646="základní",J646,0)</f>
        <v>0</v>
      </c>
      <c r="BF646" s="220">
        <f>IF(N646="snížená",J646,0)</f>
        <v>0</v>
      </c>
      <c r="BG646" s="220">
        <f>IF(N646="zákl. přenesená",J646,0)</f>
        <v>0</v>
      </c>
      <c r="BH646" s="220">
        <f>IF(N646="sníž. přenesená",J646,0)</f>
        <v>0</v>
      </c>
      <c r="BI646" s="220">
        <f>IF(N646="nulová",J646,0)</f>
        <v>0</v>
      </c>
      <c r="BJ646" s="20" t="s">
        <v>86</v>
      </c>
      <c r="BK646" s="220">
        <f>ROUND(I646*H646,2)</f>
        <v>0</v>
      </c>
      <c r="BL646" s="20" t="s">
        <v>184</v>
      </c>
      <c r="BM646" s="219" t="s">
        <v>830</v>
      </c>
    </row>
    <row r="647" s="2" customFormat="1">
      <c r="A647" s="41"/>
      <c r="B647" s="42"/>
      <c r="C647" s="43"/>
      <c r="D647" s="221" t="s">
        <v>186</v>
      </c>
      <c r="E647" s="43"/>
      <c r="F647" s="222" t="s">
        <v>831</v>
      </c>
      <c r="G647" s="43"/>
      <c r="H647" s="43"/>
      <c r="I647" s="223"/>
      <c r="J647" s="43"/>
      <c r="K647" s="43"/>
      <c r="L647" s="47"/>
      <c r="M647" s="224"/>
      <c r="N647" s="225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186</v>
      </c>
      <c r="AU647" s="20" t="s">
        <v>88</v>
      </c>
    </row>
    <row r="648" s="13" customFormat="1">
      <c r="A648" s="13"/>
      <c r="B648" s="226"/>
      <c r="C648" s="227"/>
      <c r="D648" s="228" t="s">
        <v>192</v>
      </c>
      <c r="E648" s="229" t="s">
        <v>19</v>
      </c>
      <c r="F648" s="230" t="s">
        <v>659</v>
      </c>
      <c r="G648" s="227"/>
      <c r="H648" s="229" t="s">
        <v>19</v>
      </c>
      <c r="I648" s="231"/>
      <c r="J648" s="227"/>
      <c r="K648" s="227"/>
      <c r="L648" s="232"/>
      <c r="M648" s="233"/>
      <c r="N648" s="234"/>
      <c r="O648" s="234"/>
      <c r="P648" s="234"/>
      <c r="Q648" s="234"/>
      <c r="R648" s="234"/>
      <c r="S648" s="234"/>
      <c r="T648" s="23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6" t="s">
        <v>192</v>
      </c>
      <c r="AU648" s="236" t="s">
        <v>88</v>
      </c>
      <c r="AV648" s="13" t="s">
        <v>86</v>
      </c>
      <c r="AW648" s="13" t="s">
        <v>37</v>
      </c>
      <c r="AX648" s="13" t="s">
        <v>78</v>
      </c>
      <c r="AY648" s="236" t="s">
        <v>178</v>
      </c>
    </row>
    <row r="649" s="13" customFormat="1">
      <c r="A649" s="13"/>
      <c r="B649" s="226"/>
      <c r="C649" s="227"/>
      <c r="D649" s="228" t="s">
        <v>192</v>
      </c>
      <c r="E649" s="229" t="s">
        <v>19</v>
      </c>
      <c r="F649" s="230" t="s">
        <v>762</v>
      </c>
      <c r="G649" s="227"/>
      <c r="H649" s="229" t="s">
        <v>19</v>
      </c>
      <c r="I649" s="231"/>
      <c r="J649" s="227"/>
      <c r="K649" s="227"/>
      <c r="L649" s="232"/>
      <c r="M649" s="233"/>
      <c r="N649" s="234"/>
      <c r="O649" s="234"/>
      <c r="P649" s="234"/>
      <c r="Q649" s="234"/>
      <c r="R649" s="234"/>
      <c r="S649" s="234"/>
      <c r="T649" s="23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6" t="s">
        <v>192</v>
      </c>
      <c r="AU649" s="236" t="s">
        <v>88</v>
      </c>
      <c r="AV649" s="13" t="s">
        <v>86</v>
      </c>
      <c r="AW649" s="13" t="s">
        <v>37</v>
      </c>
      <c r="AX649" s="13" t="s">
        <v>78</v>
      </c>
      <c r="AY649" s="236" t="s">
        <v>178</v>
      </c>
    </row>
    <row r="650" s="14" customFormat="1">
      <c r="A650" s="14"/>
      <c r="B650" s="237"/>
      <c r="C650" s="238"/>
      <c r="D650" s="228" t="s">
        <v>192</v>
      </c>
      <c r="E650" s="239" t="s">
        <v>19</v>
      </c>
      <c r="F650" s="240" t="s">
        <v>832</v>
      </c>
      <c r="G650" s="238"/>
      <c r="H650" s="241">
        <v>0.5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7" t="s">
        <v>192</v>
      </c>
      <c r="AU650" s="247" t="s">
        <v>88</v>
      </c>
      <c r="AV650" s="14" t="s">
        <v>88</v>
      </c>
      <c r="AW650" s="14" t="s">
        <v>37</v>
      </c>
      <c r="AX650" s="14" t="s">
        <v>78</v>
      </c>
      <c r="AY650" s="247" t="s">
        <v>178</v>
      </c>
    </row>
    <row r="651" s="15" customFormat="1">
      <c r="A651" s="15"/>
      <c r="B651" s="248"/>
      <c r="C651" s="249"/>
      <c r="D651" s="228" t="s">
        <v>192</v>
      </c>
      <c r="E651" s="250" t="s">
        <v>19</v>
      </c>
      <c r="F651" s="251" t="s">
        <v>195</v>
      </c>
      <c r="G651" s="249"/>
      <c r="H651" s="252">
        <v>0.5</v>
      </c>
      <c r="I651" s="253"/>
      <c r="J651" s="249"/>
      <c r="K651" s="249"/>
      <c r="L651" s="254"/>
      <c r="M651" s="255"/>
      <c r="N651" s="256"/>
      <c r="O651" s="256"/>
      <c r="P651" s="256"/>
      <c r="Q651" s="256"/>
      <c r="R651" s="256"/>
      <c r="S651" s="256"/>
      <c r="T651" s="257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8" t="s">
        <v>192</v>
      </c>
      <c r="AU651" s="258" t="s">
        <v>88</v>
      </c>
      <c r="AV651" s="15" t="s">
        <v>184</v>
      </c>
      <c r="AW651" s="15" t="s">
        <v>37</v>
      </c>
      <c r="AX651" s="15" t="s">
        <v>86</v>
      </c>
      <c r="AY651" s="258" t="s">
        <v>178</v>
      </c>
    </row>
    <row r="652" s="2" customFormat="1" ht="44.25" customHeight="1">
      <c r="A652" s="41"/>
      <c r="B652" s="42"/>
      <c r="C652" s="208" t="s">
        <v>833</v>
      </c>
      <c r="D652" s="208" t="s">
        <v>180</v>
      </c>
      <c r="E652" s="209" t="s">
        <v>834</v>
      </c>
      <c r="F652" s="210" t="s">
        <v>835</v>
      </c>
      <c r="G652" s="211" t="s">
        <v>114</v>
      </c>
      <c r="H652" s="212">
        <v>0.14999999999999999</v>
      </c>
      <c r="I652" s="213"/>
      <c r="J652" s="214">
        <f>ROUND(I652*H652,2)</f>
        <v>0</v>
      </c>
      <c r="K652" s="210" t="s">
        <v>183</v>
      </c>
      <c r="L652" s="47"/>
      <c r="M652" s="215" t="s">
        <v>19</v>
      </c>
      <c r="N652" s="216" t="s">
        <v>49</v>
      </c>
      <c r="O652" s="87"/>
      <c r="P652" s="217">
        <f>O652*H652</f>
        <v>0</v>
      </c>
      <c r="Q652" s="217">
        <v>0.0035999999999999999</v>
      </c>
      <c r="R652" s="217">
        <f>Q652*H652</f>
        <v>0.00054000000000000001</v>
      </c>
      <c r="S652" s="217">
        <v>0.16</v>
      </c>
      <c r="T652" s="218">
        <f>S652*H652</f>
        <v>0.024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19" t="s">
        <v>184</v>
      </c>
      <c r="AT652" s="219" t="s">
        <v>180</v>
      </c>
      <c r="AU652" s="219" t="s">
        <v>88</v>
      </c>
      <c r="AY652" s="20" t="s">
        <v>178</v>
      </c>
      <c r="BE652" s="220">
        <f>IF(N652="základní",J652,0)</f>
        <v>0</v>
      </c>
      <c r="BF652" s="220">
        <f>IF(N652="snížená",J652,0)</f>
        <v>0</v>
      </c>
      <c r="BG652" s="220">
        <f>IF(N652="zákl. přenesená",J652,0)</f>
        <v>0</v>
      </c>
      <c r="BH652" s="220">
        <f>IF(N652="sníž. přenesená",J652,0)</f>
        <v>0</v>
      </c>
      <c r="BI652" s="220">
        <f>IF(N652="nulová",J652,0)</f>
        <v>0</v>
      </c>
      <c r="BJ652" s="20" t="s">
        <v>86</v>
      </c>
      <c r="BK652" s="220">
        <f>ROUND(I652*H652,2)</f>
        <v>0</v>
      </c>
      <c r="BL652" s="20" t="s">
        <v>184</v>
      </c>
      <c r="BM652" s="219" t="s">
        <v>836</v>
      </c>
    </row>
    <row r="653" s="2" customFormat="1">
      <c r="A653" s="41"/>
      <c r="B653" s="42"/>
      <c r="C653" s="43"/>
      <c r="D653" s="221" t="s">
        <v>186</v>
      </c>
      <c r="E653" s="43"/>
      <c r="F653" s="222" t="s">
        <v>837</v>
      </c>
      <c r="G653" s="43"/>
      <c r="H653" s="43"/>
      <c r="I653" s="223"/>
      <c r="J653" s="43"/>
      <c r="K653" s="43"/>
      <c r="L653" s="47"/>
      <c r="M653" s="224"/>
      <c r="N653" s="225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186</v>
      </c>
      <c r="AU653" s="20" t="s">
        <v>88</v>
      </c>
    </row>
    <row r="654" s="13" customFormat="1">
      <c r="A654" s="13"/>
      <c r="B654" s="226"/>
      <c r="C654" s="227"/>
      <c r="D654" s="228" t="s">
        <v>192</v>
      </c>
      <c r="E654" s="229" t="s">
        <v>19</v>
      </c>
      <c r="F654" s="230" t="s">
        <v>659</v>
      </c>
      <c r="G654" s="227"/>
      <c r="H654" s="229" t="s">
        <v>19</v>
      </c>
      <c r="I654" s="231"/>
      <c r="J654" s="227"/>
      <c r="K654" s="227"/>
      <c r="L654" s="232"/>
      <c r="M654" s="233"/>
      <c r="N654" s="234"/>
      <c r="O654" s="234"/>
      <c r="P654" s="234"/>
      <c r="Q654" s="234"/>
      <c r="R654" s="234"/>
      <c r="S654" s="234"/>
      <c r="T654" s="23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6" t="s">
        <v>192</v>
      </c>
      <c r="AU654" s="236" t="s">
        <v>88</v>
      </c>
      <c r="AV654" s="13" t="s">
        <v>86</v>
      </c>
      <c r="AW654" s="13" t="s">
        <v>37</v>
      </c>
      <c r="AX654" s="13" t="s">
        <v>78</v>
      </c>
      <c r="AY654" s="236" t="s">
        <v>178</v>
      </c>
    </row>
    <row r="655" s="13" customFormat="1">
      <c r="A655" s="13"/>
      <c r="B655" s="226"/>
      <c r="C655" s="227"/>
      <c r="D655" s="228" t="s">
        <v>192</v>
      </c>
      <c r="E655" s="229" t="s">
        <v>19</v>
      </c>
      <c r="F655" s="230" t="s">
        <v>762</v>
      </c>
      <c r="G655" s="227"/>
      <c r="H655" s="229" t="s">
        <v>19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6" t="s">
        <v>192</v>
      </c>
      <c r="AU655" s="236" t="s">
        <v>88</v>
      </c>
      <c r="AV655" s="13" t="s">
        <v>86</v>
      </c>
      <c r="AW655" s="13" t="s">
        <v>37</v>
      </c>
      <c r="AX655" s="13" t="s">
        <v>78</v>
      </c>
      <c r="AY655" s="236" t="s">
        <v>178</v>
      </c>
    </row>
    <row r="656" s="14" customFormat="1">
      <c r="A656" s="14"/>
      <c r="B656" s="237"/>
      <c r="C656" s="238"/>
      <c r="D656" s="228" t="s">
        <v>192</v>
      </c>
      <c r="E656" s="239" t="s">
        <v>19</v>
      </c>
      <c r="F656" s="240" t="s">
        <v>838</v>
      </c>
      <c r="G656" s="238"/>
      <c r="H656" s="241">
        <v>0.14999999999999999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7" t="s">
        <v>192</v>
      </c>
      <c r="AU656" s="247" t="s">
        <v>88</v>
      </c>
      <c r="AV656" s="14" t="s">
        <v>88</v>
      </c>
      <c r="AW656" s="14" t="s">
        <v>37</v>
      </c>
      <c r="AX656" s="14" t="s">
        <v>78</v>
      </c>
      <c r="AY656" s="247" t="s">
        <v>178</v>
      </c>
    </row>
    <row r="657" s="15" customFormat="1">
      <c r="A657" s="15"/>
      <c r="B657" s="248"/>
      <c r="C657" s="249"/>
      <c r="D657" s="228" t="s">
        <v>192</v>
      </c>
      <c r="E657" s="250" t="s">
        <v>19</v>
      </c>
      <c r="F657" s="251" t="s">
        <v>195</v>
      </c>
      <c r="G657" s="249"/>
      <c r="H657" s="252">
        <v>0.14999999999999999</v>
      </c>
      <c r="I657" s="253"/>
      <c r="J657" s="249"/>
      <c r="K657" s="249"/>
      <c r="L657" s="254"/>
      <c r="M657" s="255"/>
      <c r="N657" s="256"/>
      <c r="O657" s="256"/>
      <c r="P657" s="256"/>
      <c r="Q657" s="256"/>
      <c r="R657" s="256"/>
      <c r="S657" s="256"/>
      <c r="T657" s="257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58" t="s">
        <v>192</v>
      </c>
      <c r="AU657" s="258" t="s">
        <v>88</v>
      </c>
      <c r="AV657" s="15" t="s">
        <v>184</v>
      </c>
      <c r="AW657" s="15" t="s">
        <v>37</v>
      </c>
      <c r="AX657" s="15" t="s">
        <v>86</v>
      </c>
      <c r="AY657" s="258" t="s">
        <v>178</v>
      </c>
    </row>
    <row r="658" s="2" customFormat="1" ht="24.15" customHeight="1">
      <c r="A658" s="41"/>
      <c r="B658" s="42"/>
      <c r="C658" s="208" t="s">
        <v>839</v>
      </c>
      <c r="D658" s="208" t="s">
        <v>180</v>
      </c>
      <c r="E658" s="209" t="s">
        <v>840</v>
      </c>
      <c r="F658" s="210" t="s">
        <v>841</v>
      </c>
      <c r="G658" s="211" t="s">
        <v>107</v>
      </c>
      <c r="H658" s="212">
        <v>1200</v>
      </c>
      <c r="I658" s="213"/>
      <c r="J658" s="214">
        <f>ROUND(I658*H658,2)</f>
        <v>0</v>
      </c>
      <c r="K658" s="210" t="s">
        <v>183</v>
      </c>
      <c r="L658" s="47"/>
      <c r="M658" s="215" t="s">
        <v>19</v>
      </c>
      <c r="N658" s="216" t="s">
        <v>49</v>
      </c>
      <c r="O658" s="87"/>
      <c r="P658" s="217">
        <f>O658*H658</f>
        <v>0</v>
      </c>
      <c r="Q658" s="217">
        <v>0</v>
      </c>
      <c r="R658" s="217">
        <f>Q658*H658</f>
        <v>0</v>
      </c>
      <c r="S658" s="217">
        <v>0</v>
      </c>
      <c r="T658" s="218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9" t="s">
        <v>184</v>
      </c>
      <c r="AT658" s="219" t="s">
        <v>180</v>
      </c>
      <c r="AU658" s="219" t="s">
        <v>88</v>
      </c>
      <c r="AY658" s="20" t="s">
        <v>178</v>
      </c>
      <c r="BE658" s="220">
        <f>IF(N658="základní",J658,0)</f>
        <v>0</v>
      </c>
      <c r="BF658" s="220">
        <f>IF(N658="snížená",J658,0)</f>
        <v>0</v>
      </c>
      <c r="BG658" s="220">
        <f>IF(N658="zákl. přenesená",J658,0)</f>
        <v>0</v>
      </c>
      <c r="BH658" s="220">
        <f>IF(N658="sníž. přenesená",J658,0)</f>
        <v>0</v>
      </c>
      <c r="BI658" s="220">
        <f>IF(N658="nulová",J658,0)</f>
        <v>0</v>
      </c>
      <c r="BJ658" s="20" t="s">
        <v>86</v>
      </c>
      <c r="BK658" s="220">
        <f>ROUND(I658*H658,2)</f>
        <v>0</v>
      </c>
      <c r="BL658" s="20" t="s">
        <v>184</v>
      </c>
      <c r="BM658" s="219" t="s">
        <v>842</v>
      </c>
    </row>
    <row r="659" s="2" customFormat="1">
      <c r="A659" s="41"/>
      <c r="B659" s="42"/>
      <c r="C659" s="43"/>
      <c r="D659" s="221" t="s">
        <v>186</v>
      </c>
      <c r="E659" s="43"/>
      <c r="F659" s="222" t="s">
        <v>843</v>
      </c>
      <c r="G659" s="43"/>
      <c r="H659" s="43"/>
      <c r="I659" s="223"/>
      <c r="J659" s="43"/>
      <c r="K659" s="43"/>
      <c r="L659" s="47"/>
      <c r="M659" s="224"/>
      <c r="N659" s="225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186</v>
      </c>
      <c r="AU659" s="20" t="s">
        <v>88</v>
      </c>
    </row>
    <row r="660" s="2" customFormat="1" ht="44.25" customHeight="1">
      <c r="A660" s="41"/>
      <c r="B660" s="42"/>
      <c r="C660" s="208" t="s">
        <v>844</v>
      </c>
      <c r="D660" s="208" t="s">
        <v>180</v>
      </c>
      <c r="E660" s="209" t="s">
        <v>845</v>
      </c>
      <c r="F660" s="210" t="s">
        <v>846</v>
      </c>
      <c r="G660" s="211" t="s">
        <v>107</v>
      </c>
      <c r="H660" s="212">
        <v>1200</v>
      </c>
      <c r="I660" s="213"/>
      <c r="J660" s="214">
        <f>ROUND(I660*H660,2)</f>
        <v>0</v>
      </c>
      <c r="K660" s="210" t="s">
        <v>183</v>
      </c>
      <c r="L660" s="47"/>
      <c r="M660" s="215" t="s">
        <v>19</v>
      </c>
      <c r="N660" s="216" t="s">
        <v>49</v>
      </c>
      <c r="O660" s="87"/>
      <c r="P660" s="217">
        <f>O660*H660</f>
        <v>0</v>
      </c>
      <c r="Q660" s="217">
        <v>0</v>
      </c>
      <c r="R660" s="217">
        <f>Q660*H660</f>
        <v>0</v>
      </c>
      <c r="S660" s="217">
        <v>0</v>
      </c>
      <c r="T660" s="218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9" t="s">
        <v>184</v>
      </c>
      <c r="AT660" s="219" t="s">
        <v>180</v>
      </c>
      <c r="AU660" s="219" t="s">
        <v>88</v>
      </c>
      <c r="AY660" s="20" t="s">
        <v>178</v>
      </c>
      <c r="BE660" s="220">
        <f>IF(N660="základní",J660,0)</f>
        <v>0</v>
      </c>
      <c r="BF660" s="220">
        <f>IF(N660="snížená",J660,0)</f>
        <v>0</v>
      </c>
      <c r="BG660" s="220">
        <f>IF(N660="zákl. přenesená",J660,0)</f>
        <v>0</v>
      </c>
      <c r="BH660" s="220">
        <f>IF(N660="sníž. přenesená",J660,0)</f>
        <v>0</v>
      </c>
      <c r="BI660" s="220">
        <f>IF(N660="nulová",J660,0)</f>
        <v>0</v>
      </c>
      <c r="BJ660" s="20" t="s">
        <v>86</v>
      </c>
      <c r="BK660" s="220">
        <f>ROUND(I660*H660,2)</f>
        <v>0</v>
      </c>
      <c r="BL660" s="20" t="s">
        <v>184</v>
      </c>
      <c r="BM660" s="219" t="s">
        <v>847</v>
      </c>
    </row>
    <row r="661" s="2" customFormat="1">
      <c r="A661" s="41"/>
      <c r="B661" s="42"/>
      <c r="C661" s="43"/>
      <c r="D661" s="221" t="s">
        <v>186</v>
      </c>
      <c r="E661" s="43"/>
      <c r="F661" s="222" t="s">
        <v>848</v>
      </c>
      <c r="G661" s="43"/>
      <c r="H661" s="43"/>
      <c r="I661" s="223"/>
      <c r="J661" s="43"/>
      <c r="K661" s="43"/>
      <c r="L661" s="47"/>
      <c r="M661" s="224"/>
      <c r="N661" s="225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186</v>
      </c>
      <c r="AU661" s="20" t="s">
        <v>88</v>
      </c>
    </row>
    <row r="662" s="2" customFormat="1" ht="24.15" customHeight="1">
      <c r="A662" s="41"/>
      <c r="B662" s="42"/>
      <c r="C662" s="208" t="s">
        <v>849</v>
      </c>
      <c r="D662" s="208" t="s">
        <v>180</v>
      </c>
      <c r="E662" s="209" t="s">
        <v>850</v>
      </c>
      <c r="F662" s="210" t="s">
        <v>851</v>
      </c>
      <c r="G662" s="211" t="s">
        <v>299</v>
      </c>
      <c r="H662" s="212">
        <v>1</v>
      </c>
      <c r="I662" s="213"/>
      <c r="J662" s="214">
        <f>ROUND(I662*H662,2)</f>
        <v>0</v>
      </c>
      <c r="K662" s="210" t="s">
        <v>19</v>
      </c>
      <c r="L662" s="47"/>
      <c r="M662" s="215" t="s">
        <v>19</v>
      </c>
      <c r="N662" s="216" t="s">
        <v>49</v>
      </c>
      <c r="O662" s="87"/>
      <c r="P662" s="217">
        <f>O662*H662</f>
        <v>0</v>
      </c>
      <c r="Q662" s="217">
        <v>0</v>
      </c>
      <c r="R662" s="217">
        <f>Q662*H662</f>
        <v>0</v>
      </c>
      <c r="S662" s="217">
        <v>0</v>
      </c>
      <c r="T662" s="218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9" t="s">
        <v>184</v>
      </c>
      <c r="AT662" s="219" t="s">
        <v>180</v>
      </c>
      <c r="AU662" s="219" t="s">
        <v>88</v>
      </c>
      <c r="AY662" s="20" t="s">
        <v>178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20" t="s">
        <v>86</v>
      </c>
      <c r="BK662" s="220">
        <f>ROUND(I662*H662,2)</f>
        <v>0</v>
      </c>
      <c r="BL662" s="20" t="s">
        <v>184</v>
      </c>
      <c r="BM662" s="219" t="s">
        <v>852</v>
      </c>
    </row>
    <row r="663" s="13" customFormat="1">
      <c r="A663" s="13"/>
      <c r="B663" s="226"/>
      <c r="C663" s="227"/>
      <c r="D663" s="228" t="s">
        <v>192</v>
      </c>
      <c r="E663" s="229" t="s">
        <v>19</v>
      </c>
      <c r="F663" s="230" t="s">
        <v>243</v>
      </c>
      <c r="G663" s="227"/>
      <c r="H663" s="229" t="s">
        <v>19</v>
      </c>
      <c r="I663" s="231"/>
      <c r="J663" s="227"/>
      <c r="K663" s="227"/>
      <c r="L663" s="232"/>
      <c r="M663" s="233"/>
      <c r="N663" s="234"/>
      <c r="O663" s="234"/>
      <c r="P663" s="234"/>
      <c r="Q663" s="234"/>
      <c r="R663" s="234"/>
      <c r="S663" s="234"/>
      <c r="T663" s="23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6" t="s">
        <v>192</v>
      </c>
      <c r="AU663" s="236" t="s">
        <v>88</v>
      </c>
      <c r="AV663" s="13" t="s">
        <v>86</v>
      </c>
      <c r="AW663" s="13" t="s">
        <v>37</v>
      </c>
      <c r="AX663" s="13" t="s">
        <v>78</v>
      </c>
      <c r="AY663" s="236" t="s">
        <v>178</v>
      </c>
    </row>
    <row r="664" s="13" customFormat="1">
      <c r="A664" s="13"/>
      <c r="B664" s="226"/>
      <c r="C664" s="227"/>
      <c r="D664" s="228" t="s">
        <v>192</v>
      </c>
      <c r="E664" s="229" t="s">
        <v>19</v>
      </c>
      <c r="F664" s="230" t="s">
        <v>193</v>
      </c>
      <c r="G664" s="227"/>
      <c r="H664" s="229" t="s">
        <v>19</v>
      </c>
      <c r="I664" s="231"/>
      <c r="J664" s="227"/>
      <c r="K664" s="227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192</v>
      </c>
      <c r="AU664" s="236" t="s">
        <v>88</v>
      </c>
      <c r="AV664" s="13" t="s">
        <v>86</v>
      </c>
      <c r="AW664" s="13" t="s">
        <v>37</v>
      </c>
      <c r="AX664" s="13" t="s">
        <v>78</v>
      </c>
      <c r="AY664" s="236" t="s">
        <v>178</v>
      </c>
    </row>
    <row r="665" s="14" customFormat="1">
      <c r="A665" s="14"/>
      <c r="B665" s="237"/>
      <c r="C665" s="238"/>
      <c r="D665" s="228" t="s">
        <v>192</v>
      </c>
      <c r="E665" s="239" t="s">
        <v>19</v>
      </c>
      <c r="F665" s="240" t="s">
        <v>853</v>
      </c>
      <c r="G665" s="238"/>
      <c r="H665" s="241">
        <v>1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7" t="s">
        <v>192</v>
      </c>
      <c r="AU665" s="247" t="s">
        <v>88</v>
      </c>
      <c r="AV665" s="14" t="s">
        <v>88</v>
      </c>
      <c r="AW665" s="14" t="s">
        <v>37</v>
      </c>
      <c r="AX665" s="14" t="s">
        <v>78</v>
      </c>
      <c r="AY665" s="247" t="s">
        <v>178</v>
      </c>
    </row>
    <row r="666" s="15" customFormat="1">
      <c r="A666" s="15"/>
      <c r="B666" s="248"/>
      <c r="C666" s="249"/>
      <c r="D666" s="228" t="s">
        <v>192</v>
      </c>
      <c r="E666" s="250" t="s">
        <v>19</v>
      </c>
      <c r="F666" s="251" t="s">
        <v>195</v>
      </c>
      <c r="G666" s="249"/>
      <c r="H666" s="252">
        <v>1</v>
      </c>
      <c r="I666" s="253"/>
      <c r="J666" s="249"/>
      <c r="K666" s="249"/>
      <c r="L666" s="254"/>
      <c r="M666" s="255"/>
      <c r="N666" s="256"/>
      <c r="O666" s="256"/>
      <c r="P666" s="256"/>
      <c r="Q666" s="256"/>
      <c r="R666" s="256"/>
      <c r="S666" s="256"/>
      <c r="T666" s="257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8" t="s">
        <v>192</v>
      </c>
      <c r="AU666" s="258" t="s">
        <v>88</v>
      </c>
      <c r="AV666" s="15" t="s">
        <v>184</v>
      </c>
      <c r="AW666" s="15" t="s">
        <v>37</v>
      </c>
      <c r="AX666" s="15" t="s">
        <v>86</v>
      </c>
      <c r="AY666" s="258" t="s">
        <v>178</v>
      </c>
    </row>
    <row r="667" s="12" customFormat="1" ht="22.8" customHeight="1">
      <c r="A667" s="12"/>
      <c r="B667" s="192"/>
      <c r="C667" s="193"/>
      <c r="D667" s="194" t="s">
        <v>77</v>
      </c>
      <c r="E667" s="206" t="s">
        <v>854</v>
      </c>
      <c r="F667" s="206" t="s">
        <v>855</v>
      </c>
      <c r="G667" s="193"/>
      <c r="H667" s="193"/>
      <c r="I667" s="196"/>
      <c r="J667" s="207">
        <f>BK667</f>
        <v>0</v>
      </c>
      <c r="K667" s="193"/>
      <c r="L667" s="198"/>
      <c r="M667" s="199"/>
      <c r="N667" s="200"/>
      <c r="O667" s="200"/>
      <c r="P667" s="201">
        <f>SUM(P668:P692)</f>
        <v>0</v>
      </c>
      <c r="Q667" s="200"/>
      <c r="R667" s="201">
        <f>SUM(R668:R692)</f>
        <v>0</v>
      </c>
      <c r="S667" s="200"/>
      <c r="T667" s="202">
        <f>SUM(T668:T692)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03" t="s">
        <v>86</v>
      </c>
      <c r="AT667" s="204" t="s">
        <v>77</v>
      </c>
      <c r="AU667" s="204" t="s">
        <v>86</v>
      </c>
      <c r="AY667" s="203" t="s">
        <v>178</v>
      </c>
      <c r="BK667" s="205">
        <f>SUM(BK668:BK692)</f>
        <v>0</v>
      </c>
    </row>
    <row r="668" s="2" customFormat="1" ht="37.8" customHeight="1">
      <c r="A668" s="41"/>
      <c r="B668" s="42"/>
      <c r="C668" s="208" t="s">
        <v>856</v>
      </c>
      <c r="D668" s="208" t="s">
        <v>180</v>
      </c>
      <c r="E668" s="209" t="s">
        <v>857</v>
      </c>
      <c r="F668" s="210" t="s">
        <v>858</v>
      </c>
      <c r="G668" s="211" t="s">
        <v>356</v>
      </c>
      <c r="H668" s="212">
        <v>476.51999999999998</v>
      </c>
      <c r="I668" s="213"/>
      <c r="J668" s="214">
        <f>ROUND(I668*H668,2)</f>
        <v>0</v>
      </c>
      <c r="K668" s="210" t="s">
        <v>183</v>
      </c>
      <c r="L668" s="47"/>
      <c r="M668" s="215" t="s">
        <v>19</v>
      </c>
      <c r="N668" s="216" t="s">
        <v>49</v>
      </c>
      <c r="O668" s="87"/>
      <c r="P668" s="217">
        <f>O668*H668</f>
        <v>0</v>
      </c>
      <c r="Q668" s="217">
        <v>0</v>
      </c>
      <c r="R668" s="217">
        <f>Q668*H668</f>
        <v>0</v>
      </c>
      <c r="S668" s="217">
        <v>0</v>
      </c>
      <c r="T668" s="218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19" t="s">
        <v>184</v>
      </c>
      <c r="AT668" s="219" t="s">
        <v>180</v>
      </c>
      <c r="AU668" s="219" t="s">
        <v>88</v>
      </c>
      <c r="AY668" s="20" t="s">
        <v>178</v>
      </c>
      <c r="BE668" s="220">
        <f>IF(N668="základní",J668,0)</f>
        <v>0</v>
      </c>
      <c r="BF668" s="220">
        <f>IF(N668="snížená",J668,0)</f>
        <v>0</v>
      </c>
      <c r="BG668" s="220">
        <f>IF(N668="zákl. přenesená",J668,0)</f>
        <v>0</v>
      </c>
      <c r="BH668" s="220">
        <f>IF(N668="sníž. přenesená",J668,0)</f>
        <v>0</v>
      </c>
      <c r="BI668" s="220">
        <f>IF(N668="nulová",J668,0)</f>
        <v>0</v>
      </c>
      <c r="BJ668" s="20" t="s">
        <v>86</v>
      </c>
      <c r="BK668" s="220">
        <f>ROUND(I668*H668,2)</f>
        <v>0</v>
      </c>
      <c r="BL668" s="20" t="s">
        <v>184</v>
      </c>
      <c r="BM668" s="219" t="s">
        <v>859</v>
      </c>
    </row>
    <row r="669" s="2" customFormat="1">
      <c r="A669" s="41"/>
      <c r="B669" s="42"/>
      <c r="C669" s="43"/>
      <c r="D669" s="221" t="s">
        <v>186</v>
      </c>
      <c r="E669" s="43"/>
      <c r="F669" s="222" t="s">
        <v>860</v>
      </c>
      <c r="G669" s="43"/>
      <c r="H669" s="43"/>
      <c r="I669" s="223"/>
      <c r="J669" s="43"/>
      <c r="K669" s="43"/>
      <c r="L669" s="47"/>
      <c r="M669" s="224"/>
      <c r="N669" s="225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186</v>
      </c>
      <c r="AU669" s="20" t="s">
        <v>88</v>
      </c>
    </row>
    <row r="670" s="2" customFormat="1" ht="44.25" customHeight="1">
      <c r="A670" s="41"/>
      <c r="B670" s="42"/>
      <c r="C670" s="208" t="s">
        <v>861</v>
      </c>
      <c r="D670" s="208" t="s">
        <v>180</v>
      </c>
      <c r="E670" s="209" t="s">
        <v>862</v>
      </c>
      <c r="F670" s="210" t="s">
        <v>863</v>
      </c>
      <c r="G670" s="211" t="s">
        <v>356</v>
      </c>
      <c r="H670" s="212">
        <v>9530.3999999999996</v>
      </c>
      <c r="I670" s="213"/>
      <c r="J670" s="214">
        <f>ROUND(I670*H670,2)</f>
        <v>0</v>
      </c>
      <c r="K670" s="210" t="s">
        <v>183</v>
      </c>
      <c r="L670" s="47"/>
      <c r="M670" s="215" t="s">
        <v>19</v>
      </c>
      <c r="N670" s="216" t="s">
        <v>49</v>
      </c>
      <c r="O670" s="87"/>
      <c r="P670" s="217">
        <f>O670*H670</f>
        <v>0</v>
      </c>
      <c r="Q670" s="217">
        <v>0</v>
      </c>
      <c r="R670" s="217">
        <f>Q670*H670</f>
        <v>0</v>
      </c>
      <c r="S670" s="217">
        <v>0</v>
      </c>
      <c r="T670" s="218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9" t="s">
        <v>184</v>
      </c>
      <c r="AT670" s="219" t="s">
        <v>180</v>
      </c>
      <c r="AU670" s="219" t="s">
        <v>88</v>
      </c>
      <c r="AY670" s="20" t="s">
        <v>178</v>
      </c>
      <c r="BE670" s="220">
        <f>IF(N670="základní",J670,0)</f>
        <v>0</v>
      </c>
      <c r="BF670" s="220">
        <f>IF(N670="snížená",J670,0)</f>
        <v>0</v>
      </c>
      <c r="BG670" s="220">
        <f>IF(N670="zákl. přenesená",J670,0)</f>
        <v>0</v>
      </c>
      <c r="BH670" s="220">
        <f>IF(N670="sníž. přenesená",J670,0)</f>
        <v>0</v>
      </c>
      <c r="BI670" s="220">
        <f>IF(N670="nulová",J670,0)</f>
        <v>0</v>
      </c>
      <c r="BJ670" s="20" t="s">
        <v>86</v>
      </c>
      <c r="BK670" s="220">
        <f>ROUND(I670*H670,2)</f>
        <v>0</v>
      </c>
      <c r="BL670" s="20" t="s">
        <v>184</v>
      </c>
      <c r="BM670" s="219" t="s">
        <v>864</v>
      </c>
    </row>
    <row r="671" s="2" customFormat="1">
      <c r="A671" s="41"/>
      <c r="B671" s="42"/>
      <c r="C671" s="43"/>
      <c r="D671" s="221" t="s">
        <v>186</v>
      </c>
      <c r="E671" s="43"/>
      <c r="F671" s="222" t="s">
        <v>865</v>
      </c>
      <c r="G671" s="43"/>
      <c r="H671" s="43"/>
      <c r="I671" s="223"/>
      <c r="J671" s="43"/>
      <c r="K671" s="43"/>
      <c r="L671" s="47"/>
      <c r="M671" s="224"/>
      <c r="N671" s="225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186</v>
      </c>
      <c r="AU671" s="20" t="s">
        <v>88</v>
      </c>
    </row>
    <row r="672" s="14" customFormat="1">
      <c r="A672" s="14"/>
      <c r="B672" s="237"/>
      <c r="C672" s="238"/>
      <c r="D672" s="228" t="s">
        <v>192</v>
      </c>
      <c r="E672" s="238"/>
      <c r="F672" s="240" t="s">
        <v>866</v>
      </c>
      <c r="G672" s="238"/>
      <c r="H672" s="241">
        <v>9530.3999999999996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7" t="s">
        <v>192</v>
      </c>
      <c r="AU672" s="247" t="s">
        <v>88</v>
      </c>
      <c r="AV672" s="14" t="s">
        <v>88</v>
      </c>
      <c r="AW672" s="14" t="s">
        <v>4</v>
      </c>
      <c r="AX672" s="14" t="s">
        <v>86</v>
      </c>
      <c r="AY672" s="247" t="s">
        <v>178</v>
      </c>
    </row>
    <row r="673" s="2" customFormat="1" ht="37.8" customHeight="1">
      <c r="A673" s="41"/>
      <c r="B673" s="42"/>
      <c r="C673" s="208" t="s">
        <v>867</v>
      </c>
      <c r="D673" s="208" t="s">
        <v>180</v>
      </c>
      <c r="E673" s="209" t="s">
        <v>868</v>
      </c>
      <c r="F673" s="210" t="s">
        <v>869</v>
      </c>
      <c r="G673" s="211" t="s">
        <v>356</v>
      </c>
      <c r="H673" s="212">
        <v>476.51999999999998</v>
      </c>
      <c r="I673" s="213"/>
      <c r="J673" s="214">
        <f>ROUND(I673*H673,2)</f>
        <v>0</v>
      </c>
      <c r="K673" s="210" t="s">
        <v>183</v>
      </c>
      <c r="L673" s="47"/>
      <c r="M673" s="215" t="s">
        <v>19</v>
      </c>
      <c r="N673" s="216" t="s">
        <v>49</v>
      </c>
      <c r="O673" s="87"/>
      <c r="P673" s="217">
        <f>O673*H673</f>
        <v>0</v>
      </c>
      <c r="Q673" s="217">
        <v>0</v>
      </c>
      <c r="R673" s="217">
        <f>Q673*H673</f>
        <v>0</v>
      </c>
      <c r="S673" s="217">
        <v>0</v>
      </c>
      <c r="T673" s="218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9" t="s">
        <v>184</v>
      </c>
      <c r="AT673" s="219" t="s">
        <v>180</v>
      </c>
      <c r="AU673" s="219" t="s">
        <v>88</v>
      </c>
      <c r="AY673" s="20" t="s">
        <v>178</v>
      </c>
      <c r="BE673" s="220">
        <f>IF(N673="základní",J673,0)</f>
        <v>0</v>
      </c>
      <c r="BF673" s="220">
        <f>IF(N673="snížená",J673,0)</f>
        <v>0</v>
      </c>
      <c r="BG673" s="220">
        <f>IF(N673="zákl. přenesená",J673,0)</f>
        <v>0</v>
      </c>
      <c r="BH673" s="220">
        <f>IF(N673="sníž. přenesená",J673,0)</f>
        <v>0</v>
      </c>
      <c r="BI673" s="220">
        <f>IF(N673="nulová",J673,0)</f>
        <v>0</v>
      </c>
      <c r="BJ673" s="20" t="s">
        <v>86</v>
      </c>
      <c r="BK673" s="220">
        <f>ROUND(I673*H673,2)</f>
        <v>0</v>
      </c>
      <c r="BL673" s="20" t="s">
        <v>184</v>
      </c>
      <c r="BM673" s="219" t="s">
        <v>870</v>
      </c>
    </row>
    <row r="674" s="2" customFormat="1">
      <c r="A674" s="41"/>
      <c r="B674" s="42"/>
      <c r="C674" s="43"/>
      <c r="D674" s="221" t="s">
        <v>186</v>
      </c>
      <c r="E674" s="43"/>
      <c r="F674" s="222" t="s">
        <v>871</v>
      </c>
      <c r="G674" s="43"/>
      <c r="H674" s="43"/>
      <c r="I674" s="223"/>
      <c r="J674" s="43"/>
      <c r="K674" s="43"/>
      <c r="L674" s="47"/>
      <c r="M674" s="224"/>
      <c r="N674" s="225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186</v>
      </c>
      <c r="AU674" s="20" t="s">
        <v>88</v>
      </c>
    </row>
    <row r="675" s="2" customFormat="1" ht="44.25" customHeight="1">
      <c r="A675" s="41"/>
      <c r="B675" s="42"/>
      <c r="C675" s="208" t="s">
        <v>872</v>
      </c>
      <c r="D675" s="208" t="s">
        <v>180</v>
      </c>
      <c r="E675" s="209" t="s">
        <v>873</v>
      </c>
      <c r="F675" s="210" t="s">
        <v>874</v>
      </c>
      <c r="G675" s="211" t="s">
        <v>356</v>
      </c>
      <c r="H675" s="212">
        <v>43.731000000000002</v>
      </c>
      <c r="I675" s="213"/>
      <c r="J675" s="214">
        <f>ROUND(I675*H675,2)</f>
        <v>0</v>
      </c>
      <c r="K675" s="210" t="s">
        <v>183</v>
      </c>
      <c r="L675" s="47"/>
      <c r="M675" s="215" t="s">
        <v>19</v>
      </c>
      <c r="N675" s="216" t="s">
        <v>49</v>
      </c>
      <c r="O675" s="87"/>
      <c r="P675" s="217">
        <f>O675*H675</f>
        <v>0</v>
      </c>
      <c r="Q675" s="217">
        <v>0</v>
      </c>
      <c r="R675" s="217">
        <f>Q675*H675</f>
        <v>0</v>
      </c>
      <c r="S675" s="217">
        <v>0</v>
      </c>
      <c r="T675" s="218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19" t="s">
        <v>184</v>
      </c>
      <c r="AT675" s="219" t="s">
        <v>180</v>
      </c>
      <c r="AU675" s="219" t="s">
        <v>88</v>
      </c>
      <c r="AY675" s="20" t="s">
        <v>178</v>
      </c>
      <c r="BE675" s="220">
        <f>IF(N675="základní",J675,0)</f>
        <v>0</v>
      </c>
      <c r="BF675" s="220">
        <f>IF(N675="snížená",J675,0)</f>
        <v>0</v>
      </c>
      <c r="BG675" s="220">
        <f>IF(N675="zákl. přenesená",J675,0)</f>
        <v>0</v>
      </c>
      <c r="BH675" s="220">
        <f>IF(N675="sníž. přenesená",J675,0)</f>
        <v>0</v>
      </c>
      <c r="BI675" s="220">
        <f>IF(N675="nulová",J675,0)</f>
        <v>0</v>
      </c>
      <c r="BJ675" s="20" t="s">
        <v>86</v>
      </c>
      <c r="BK675" s="220">
        <f>ROUND(I675*H675,2)</f>
        <v>0</v>
      </c>
      <c r="BL675" s="20" t="s">
        <v>184</v>
      </c>
      <c r="BM675" s="219" t="s">
        <v>875</v>
      </c>
    </row>
    <row r="676" s="2" customFormat="1">
      <c r="A676" s="41"/>
      <c r="B676" s="42"/>
      <c r="C676" s="43"/>
      <c r="D676" s="221" t="s">
        <v>186</v>
      </c>
      <c r="E676" s="43"/>
      <c r="F676" s="222" t="s">
        <v>876</v>
      </c>
      <c r="G676" s="43"/>
      <c r="H676" s="43"/>
      <c r="I676" s="223"/>
      <c r="J676" s="43"/>
      <c r="K676" s="43"/>
      <c r="L676" s="47"/>
      <c r="M676" s="224"/>
      <c r="N676" s="225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186</v>
      </c>
      <c r="AU676" s="20" t="s">
        <v>88</v>
      </c>
    </row>
    <row r="677" s="2" customFormat="1" ht="44.25" customHeight="1">
      <c r="A677" s="41"/>
      <c r="B677" s="42"/>
      <c r="C677" s="208" t="s">
        <v>877</v>
      </c>
      <c r="D677" s="208" t="s">
        <v>180</v>
      </c>
      <c r="E677" s="209" t="s">
        <v>878</v>
      </c>
      <c r="F677" s="210" t="s">
        <v>879</v>
      </c>
      <c r="G677" s="211" t="s">
        <v>356</v>
      </c>
      <c r="H677" s="212">
        <v>14.892</v>
      </c>
      <c r="I677" s="213"/>
      <c r="J677" s="214">
        <f>ROUND(I677*H677,2)</f>
        <v>0</v>
      </c>
      <c r="K677" s="210" t="s">
        <v>183</v>
      </c>
      <c r="L677" s="47"/>
      <c r="M677" s="215" t="s">
        <v>19</v>
      </c>
      <c r="N677" s="216" t="s">
        <v>49</v>
      </c>
      <c r="O677" s="87"/>
      <c r="P677" s="217">
        <f>O677*H677</f>
        <v>0</v>
      </c>
      <c r="Q677" s="217">
        <v>0</v>
      </c>
      <c r="R677" s="217">
        <f>Q677*H677</f>
        <v>0</v>
      </c>
      <c r="S677" s="217">
        <v>0</v>
      </c>
      <c r="T677" s="218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9" t="s">
        <v>184</v>
      </c>
      <c r="AT677" s="219" t="s">
        <v>180</v>
      </c>
      <c r="AU677" s="219" t="s">
        <v>88</v>
      </c>
      <c r="AY677" s="20" t="s">
        <v>178</v>
      </c>
      <c r="BE677" s="220">
        <f>IF(N677="základní",J677,0)</f>
        <v>0</v>
      </c>
      <c r="BF677" s="220">
        <f>IF(N677="snížená",J677,0)</f>
        <v>0</v>
      </c>
      <c r="BG677" s="220">
        <f>IF(N677="zákl. přenesená",J677,0)</f>
        <v>0</v>
      </c>
      <c r="BH677" s="220">
        <f>IF(N677="sníž. přenesená",J677,0)</f>
        <v>0</v>
      </c>
      <c r="BI677" s="220">
        <f>IF(N677="nulová",J677,0)</f>
        <v>0</v>
      </c>
      <c r="BJ677" s="20" t="s">
        <v>86</v>
      </c>
      <c r="BK677" s="220">
        <f>ROUND(I677*H677,2)</f>
        <v>0</v>
      </c>
      <c r="BL677" s="20" t="s">
        <v>184</v>
      </c>
      <c r="BM677" s="219" t="s">
        <v>880</v>
      </c>
    </row>
    <row r="678" s="2" customFormat="1">
      <c r="A678" s="41"/>
      <c r="B678" s="42"/>
      <c r="C678" s="43"/>
      <c r="D678" s="221" t="s">
        <v>186</v>
      </c>
      <c r="E678" s="43"/>
      <c r="F678" s="222" t="s">
        <v>881</v>
      </c>
      <c r="G678" s="43"/>
      <c r="H678" s="43"/>
      <c r="I678" s="223"/>
      <c r="J678" s="43"/>
      <c r="K678" s="43"/>
      <c r="L678" s="47"/>
      <c r="M678" s="224"/>
      <c r="N678" s="225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186</v>
      </c>
      <c r="AU678" s="20" t="s">
        <v>88</v>
      </c>
    </row>
    <row r="679" s="2" customFormat="1" ht="37.8" customHeight="1">
      <c r="A679" s="41"/>
      <c r="B679" s="42"/>
      <c r="C679" s="208" t="s">
        <v>882</v>
      </c>
      <c r="D679" s="208" t="s">
        <v>180</v>
      </c>
      <c r="E679" s="209" t="s">
        <v>883</v>
      </c>
      <c r="F679" s="210" t="s">
        <v>884</v>
      </c>
      <c r="G679" s="211" t="s">
        <v>356</v>
      </c>
      <c r="H679" s="212">
        <v>11.101000000000001</v>
      </c>
      <c r="I679" s="213"/>
      <c r="J679" s="214">
        <f>ROUND(I679*H679,2)</f>
        <v>0</v>
      </c>
      <c r="K679" s="210" t="s">
        <v>183</v>
      </c>
      <c r="L679" s="47"/>
      <c r="M679" s="215" t="s">
        <v>19</v>
      </c>
      <c r="N679" s="216" t="s">
        <v>49</v>
      </c>
      <c r="O679" s="87"/>
      <c r="P679" s="217">
        <f>O679*H679</f>
        <v>0</v>
      </c>
      <c r="Q679" s="217">
        <v>0</v>
      </c>
      <c r="R679" s="217">
        <f>Q679*H679</f>
        <v>0</v>
      </c>
      <c r="S679" s="217">
        <v>0</v>
      </c>
      <c r="T679" s="218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9" t="s">
        <v>184</v>
      </c>
      <c r="AT679" s="219" t="s">
        <v>180</v>
      </c>
      <c r="AU679" s="219" t="s">
        <v>88</v>
      </c>
      <c r="AY679" s="20" t="s">
        <v>178</v>
      </c>
      <c r="BE679" s="220">
        <f>IF(N679="základní",J679,0)</f>
        <v>0</v>
      </c>
      <c r="BF679" s="220">
        <f>IF(N679="snížená",J679,0)</f>
        <v>0</v>
      </c>
      <c r="BG679" s="220">
        <f>IF(N679="zákl. přenesená",J679,0)</f>
        <v>0</v>
      </c>
      <c r="BH679" s="220">
        <f>IF(N679="sníž. přenesená",J679,0)</f>
        <v>0</v>
      </c>
      <c r="BI679" s="220">
        <f>IF(N679="nulová",J679,0)</f>
        <v>0</v>
      </c>
      <c r="BJ679" s="20" t="s">
        <v>86</v>
      </c>
      <c r="BK679" s="220">
        <f>ROUND(I679*H679,2)</f>
        <v>0</v>
      </c>
      <c r="BL679" s="20" t="s">
        <v>184</v>
      </c>
      <c r="BM679" s="219" t="s">
        <v>885</v>
      </c>
    </row>
    <row r="680" s="2" customFormat="1">
      <c r="A680" s="41"/>
      <c r="B680" s="42"/>
      <c r="C680" s="43"/>
      <c r="D680" s="221" t="s">
        <v>186</v>
      </c>
      <c r="E680" s="43"/>
      <c r="F680" s="222" t="s">
        <v>886</v>
      </c>
      <c r="G680" s="43"/>
      <c r="H680" s="43"/>
      <c r="I680" s="223"/>
      <c r="J680" s="43"/>
      <c r="K680" s="43"/>
      <c r="L680" s="47"/>
      <c r="M680" s="224"/>
      <c r="N680" s="225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186</v>
      </c>
      <c r="AU680" s="20" t="s">
        <v>88</v>
      </c>
    </row>
    <row r="681" s="2" customFormat="1" ht="44.25" customHeight="1">
      <c r="A681" s="41"/>
      <c r="B681" s="42"/>
      <c r="C681" s="208" t="s">
        <v>887</v>
      </c>
      <c r="D681" s="208" t="s">
        <v>180</v>
      </c>
      <c r="E681" s="209" t="s">
        <v>888</v>
      </c>
      <c r="F681" s="210" t="s">
        <v>889</v>
      </c>
      <c r="G681" s="211" t="s">
        <v>356</v>
      </c>
      <c r="H681" s="212">
        <v>24.242999999999999</v>
      </c>
      <c r="I681" s="213"/>
      <c r="J681" s="214">
        <f>ROUND(I681*H681,2)</f>
        <v>0</v>
      </c>
      <c r="K681" s="210" t="s">
        <v>183</v>
      </c>
      <c r="L681" s="47"/>
      <c r="M681" s="215" t="s">
        <v>19</v>
      </c>
      <c r="N681" s="216" t="s">
        <v>49</v>
      </c>
      <c r="O681" s="87"/>
      <c r="P681" s="217">
        <f>O681*H681</f>
        <v>0</v>
      </c>
      <c r="Q681" s="217">
        <v>0</v>
      </c>
      <c r="R681" s="217">
        <f>Q681*H681</f>
        <v>0</v>
      </c>
      <c r="S681" s="217">
        <v>0</v>
      </c>
      <c r="T681" s="218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9" t="s">
        <v>184</v>
      </c>
      <c r="AT681" s="219" t="s">
        <v>180</v>
      </c>
      <c r="AU681" s="219" t="s">
        <v>88</v>
      </c>
      <c r="AY681" s="20" t="s">
        <v>178</v>
      </c>
      <c r="BE681" s="220">
        <f>IF(N681="základní",J681,0)</f>
        <v>0</v>
      </c>
      <c r="BF681" s="220">
        <f>IF(N681="snížená",J681,0)</f>
        <v>0</v>
      </c>
      <c r="BG681" s="220">
        <f>IF(N681="zákl. přenesená",J681,0)</f>
        <v>0</v>
      </c>
      <c r="BH681" s="220">
        <f>IF(N681="sníž. přenesená",J681,0)</f>
        <v>0</v>
      </c>
      <c r="BI681" s="220">
        <f>IF(N681="nulová",J681,0)</f>
        <v>0</v>
      </c>
      <c r="BJ681" s="20" t="s">
        <v>86</v>
      </c>
      <c r="BK681" s="220">
        <f>ROUND(I681*H681,2)</f>
        <v>0</v>
      </c>
      <c r="BL681" s="20" t="s">
        <v>184</v>
      </c>
      <c r="BM681" s="219" t="s">
        <v>890</v>
      </c>
    </row>
    <row r="682" s="2" customFormat="1">
      <c r="A682" s="41"/>
      <c r="B682" s="42"/>
      <c r="C682" s="43"/>
      <c r="D682" s="221" t="s">
        <v>186</v>
      </c>
      <c r="E682" s="43"/>
      <c r="F682" s="222" t="s">
        <v>891</v>
      </c>
      <c r="G682" s="43"/>
      <c r="H682" s="43"/>
      <c r="I682" s="223"/>
      <c r="J682" s="43"/>
      <c r="K682" s="43"/>
      <c r="L682" s="47"/>
      <c r="M682" s="224"/>
      <c r="N682" s="225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186</v>
      </c>
      <c r="AU682" s="20" t="s">
        <v>88</v>
      </c>
    </row>
    <row r="683" s="2" customFormat="1" ht="24.15" customHeight="1">
      <c r="A683" s="41"/>
      <c r="B683" s="42"/>
      <c r="C683" s="208" t="s">
        <v>892</v>
      </c>
      <c r="D683" s="208" t="s">
        <v>180</v>
      </c>
      <c r="E683" s="209" t="s">
        <v>893</v>
      </c>
      <c r="F683" s="210" t="s">
        <v>894</v>
      </c>
      <c r="G683" s="211" t="s">
        <v>356</v>
      </c>
      <c r="H683" s="212">
        <v>-7.577</v>
      </c>
      <c r="I683" s="213"/>
      <c r="J683" s="214">
        <f>ROUND(I683*H683,2)</f>
        <v>0</v>
      </c>
      <c r="K683" s="210" t="s">
        <v>19</v>
      </c>
      <c r="L683" s="47"/>
      <c r="M683" s="215" t="s">
        <v>19</v>
      </c>
      <c r="N683" s="216" t="s">
        <v>49</v>
      </c>
      <c r="O683" s="87"/>
      <c r="P683" s="217">
        <f>O683*H683</f>
        <v>0</v>
      </c>
      <c r="Q683" s="217">
        <v>0</v>
      </c>
      <c r="R683" s="217">
        <f>Q683*H683</f>
        <v>0</v>
      </c>
      <c r="S683" s="217">
        <v>0</v>
      </c>
      <c r="T683" s="218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19" t="s">
        <v>184</v>
      </c>
      <c r="AT683" s="219" t="s">
        <v>180</v>
      </c>
      <c r="AU683" s="219" t="s">
        <v>88</v>
      </c>
      <c r="AY683" s="20" t="s">
        <v>178</v>
      </c>
      <c r="BE683" s="220">
        <f>IF(N683="základní",J683,0)</f>
        <v>0</v>
      </c>
      <c r="BF683" s="220">
        <f>IF(N683="snížená",J683,0)</f>
        <v>0</v>
      </c>
      <c r="BG683" s="220">
        <f>IF(N683="zákl. přenesená",J683,0)</f>
        <v>0</v>
      </c>
      <c r="BH683" s="220">
        <f>IF(N683="sníž. přenesená",J683,0)</f>
        <v>0</v>
      </c>
      <c r="BI683" s="220">
        <f>IF(N683="nulová",J683,0)</f>
        <v>0</v>
      </c>
      <c r="BJ683" s="20" t="s">
        <v>86</v>
      </c>
      <c r="BK683" s="220">
        <f>ROUND(I683*H683,2)</f>
        <v>0</v>
      </c>
      <c r="BL683" s="20" t="s">
        <v>184</v>
      </c>
      <c r="BM683" s="219" t="s">
        <v>895</v>
      </c>
    </row>
    <row r="684" s="14" customFormat="1">
      <c r="A684" s="14"/>
      <c r="B684" s="237"/>
      <c r="C684" s="238"/>
      <c r="D684" s="228" t="s">
        <v>192</v>
      </c>
      <c r="E684" s="239" t="s">
        <v>19</v>
      </c>
      <c r="F684" s="240" t="s">
        <v>896</v>
      </c>
      <c r="G684" s="238"/>
      <c r="H684" s="241">
        <v>-6.6459999999999999</v>
      </c>
      <c r="I684" s="242"/>
      <c r="J684" s="238"/>
      <c r="K684" s="238"/>
      <c r="L684" s="243"/>
      <c r="M684" s="244"/>
      <c r="N684" s="245"/>
      <c r="O684" s="245"/>
      <c r="P684" s="245"/>
      <c r="Q684" s="245"/>
      <c r="R684" s="245"/>
      <c r="S684" s="245"/>
      <c r="T684" s="246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7" t="s">
        <v>192</v>
      </c>
      <c r="AU684" s="247" t="s">
        <v>88</v>
      </c>
      <c r="AV684" s="14" t="s">
        <v>88</v>
      </c>
      <c r="AW684" s="14" t="s">
        <v>37</v>
      </c>
      <c r="AX684" s="14" t="s">
        <v>78</v>
      </c>
      <c r="AY684" s="247" t="s">
        <v>178</v>
      </c>
    </row>
    <row r="685" s="14" customFormat="1">
      <c r="A685" s="14"/>
      <c r="B685" s="237"/>
      <c r="C685" s="238"/>
      <c r="D685" s="228" t="s">
        <v>192</v>
      </c>
      <c r="E685" s="239" t="s">
        <v>19</v>
      </c>
      <c r="F685" s="240" t="s">
        <v>897</v>
      </c>
      <c r="G685" s="238"/>
      <c r="H685" s="241">
        <v>-0.93100000000000005</v>
      </c>
      <c r="I685" s="242"/>
      <c r="J685" s="238"/>
      <c r="K685" s="238"/>
      <c r="L685" s="243"/>
      <c r="M685" s="244"/>
      <c r="N685" s="245"/>
      <c r="O685" s="245"/>
      <c r="P685" s="245"/>
      <c r="Q685" s="245"/>
      <c r="R685" s="245"/>
      <c r="S685" s="245"/>
      <c r="T685" s="24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7" t="s">
        <v>192</v>
      </c>
      <c r="AU685" s="247" t="s">
        <v>88</v>
      </c>
      <c r="AV685" s="14" t="s">
        <v>88</v>
      </c>
      <c r="AW685" s="14" t="s">
        <v>37</v>
      </c>
      <c r="AX685" s="14" t="s">
        <v>78</v>
      </c>
      <c r="AY685" s="247" t="s">
        <v>178</v>
      </c>
    </row>
    <row r="686" s="15" customFormat="1">
      <c r="A686" s="15"/>
      <c r="B686" s="248"/>
      <c r="C686" s="249"/>
      <c r="D686" s="228" t="s">
        <v>192</v>
      </c>
      <c r="E686" s="250" t="s">
        <v>19</v>
      </c>
      <c r="F686" s="251" t="s">
        <v>195</v>
      </c>
      <c r="G686" s="249"/>
      <c r="H686" s="252">
        <v>-7.577</v>
      </c>
      <c r="I686" s="253"/>
      <c r="J686" s="249"/>
      <c r="K686" s="249"/>
      <c r="L686" s="254"/>
      <c r="M686" s="255"/>
      <c r="N686" s="256"/>
      <c r="O686" s="256"/>
      <c r="P686" s="256"/>
      <c r="Q686" s="256"/>
      <c r="R686" s="256"/>
      <c r="S686" s="256"/>
      <c r="T686" s="257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8" t="s">
        <v>192</v>
      </c>
      <c r="AU686" s="258" t="s">
        <v>88</v>
      </c>
      <c r="AV686" s="15" t="s">
        <v>184</v>
      </c>
      <c r="AW686" s="15" t="s">
        <v>37</v>
      </c>
      <c r="AX686" s="15" t="s">
        <v>86</v>
      </c>
      <c r="AY686" s="258" t="s">
        <v>178</v>
      </c>
    </row>
    <row r="687" s="2" customFormat="1" ht="44.25" customHeight="1">
      <c r="A687" s="41"/>
      <c r="B687" s="42"/>
      <c r="C687" s="208" t="s">
        <v>898</v>
      </c>
      <c r="D687" s="208" t="s">
        <v>180</v>
      </c>
      <c r="E687" s="209" t="s">
        <v>899</v>
      </c>
      <c r="F687" s="210" t="s">
        <v>900</v>
      </c>
      <c r="G687" s="211" t="s">
        <v>356</v>
      </c>
      <c r="H687" s="212">
        <v>165.328</v>
      </c>
      <c r="I687" s="213"/>
      <c r="J687" s="214">
        <f>ROUND(I687*H687,2)</f>
        <v>0</v>
      </c>
      <c r="K687" s="210" t="s">
        <v>183</v>
      </c>
      <c r="L687" s="47"/>
      <c r="M687" s="215" t="s">
        <v>19</v>
      </c>
      <c r="N687" s="216" t="s">
        <v>49</v>
      </c>
      <c r="O687" s="87"/>
      <c r="P687" s="217">
        <f>O687*H687</f>
        <v>0</v>
      </c>
      <c r="Q687" s="217">
        <v>0</v>
      </c>
      <c r="R687" s="217">
        <f>Q687*H687</f>
        <v>0</v>
      </c>
      <c r="S687" s="217">
        <v>0</v>
      </c>
      <c r="T687" s="218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19" t="s">
        <v>184</v>
      </c>
      <c r="AT687" s="219" t="s">
        <v>180</v>
      </c>
      <c r="AU687" s="219" t="s">
        <v>88</v>
      </c>
      <c r="AY687" s="20" t="s">
        <v>178</v>
      </c>
      <c r="BE687" s="220">
        <f>IF(N687="základní",J687,0)</f>
        <v>0</v>
      </c>
      <c r="BF687" s="220">
        <f>IF(N687="snížená",J687,0)</f>
        <v>0</v>
      </c>
      <c r="BG687" s="220">
        <f>IF(N687="zákl. přenesená",J687,0)</f>
        <v>0</v>
      </c>
      <c r="BH687" s="220">
        <f>IF(N687="sníž. přenesená",J687,0)</f>
        <v>0</v>
      </c>
      <c r="BI687" s="220">
        <f>IF(N687="nulová",J687,0)</f>
        <v>0</v>
      </c>
      <c r="BJ687" s="20" t="s">
        <v>86</v>
      </c>
      <c r="BK687" s="220">
        <f>ROUND(I687*H687,2)</f>
        <v>0</v>
      </c>
      <c r="BL687" s="20" t="s">
        <v>184</v>
      </c>
      <c r="BM687" s="219" t="s">
        <v>901</v>
      </c>
    </row>
    <row r="688" s="2" customFormat="1">
      <c r="A688" s="41"/>
      <c r="B688" s="42"/>
      <c r="C688" s="43"/>
      <c r="D688" s="221" t="s">
        <v>186</v>
      </c>
      <c r="E688" s="43"/>
      <c r="F688" s="222" t="s">
        <v>902</v>
      </c>
      <c r="G688" s="43"/>
      <c r="H688" s="43"/>
      <c r="I688" s="223"/>
      <c r="J688" s="43"/>
      <c r="K688" s="43"/>
      <c r="L688" s="47"/>
      <c r="M688" s="224"/>
      <c r="N688" s="225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186</v>
      </c>
      <c r="AU688" s="20" t="s">
        <v>88</v>
      </c>
    </row>
    <row r="689" s="2" customFormat="1" ht="44.25" customHeight="1">
      <c r="A689" s="41"/>
      <c r="B689" s="42"/>
      <c r="C689" s="208" t="s">
        <v>903</v>
      </c>
      <c r="D689" s="208" t="s">
        <v>180</v>
      </c>
      <c r="E689" s="209" t="s">
        <v>904</v>
      </c>
      <c r="F689" s="210" t="s">
        <v>905</v>
      </c>
      <c r="G689" s="211" t="s">
        <v>356</v>
      </c>
      <c r="H689" s="212">
        <v>185.30000000000001</v>
      </c>
      <c r="I689" s="213"/>
      <c r="J689" s="214">
        <f>ROUND(I689*H689,2)</f>
        <v>0</v>
      </c>
      <c r="K689" s="210" t="s">
        <v>183</v>
      </c>
      <c r="L689" s="47"/>
      <c r="M689" s="215" t="s">
        <v>19</v>
      </c>
      <c r="N689" s="216" t="s">
        <v>49</v>
      </c>
      <c r="O689" s="87"/>
      <c r="P689" s="217">
        <f>O689*H689</f>
        <v>0</v>
      </c>
      <c r="Q689" s="217">
        <v>0</v>
      </c>
      <c r="R689" s="217">
        <f>Q689*H689</f>
        <v>0</v>
      </c>
      <c r="S689" s="217">
        <v>0</v>
      </c>
      <c r="T689" s="218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19" t="s">
        <v>184</v>
      </c>
      <c r="AT689" s="219" t="s">
        <v>180</v>
      </c>
      <c r="AU689" s="219" t="s">
        <v>88</v>
      </c>
      <c r="AY689" s="20" t="s">
        <v>178</v>
      </c>
      <c r="BE689" s="220">
        <f>IF(N689="základní",J689,0)</f>
        <v>0</v>
      </c>
      <c r="BF689" s="220">
        <f>IF(N689="snížená",J689,0)</f>
        <v>0</v>
      </c>
      <c r="BG689" s="220">
        <f>IF(N689="zákl. přenesená",J689,0)</f>
        <v>0</v>
      </c>
      <c r="BH689" s="220">
        <f>IF(N689="sníž. přenesená",J689,0)</f>
        <v>0</v>
      </c>
      <c r="BI689" s="220">
        <f>IF(N689="nulová",J689,0)</f>
        <v>0</v>
      </c>
      <c r="BJ689" s="20" t="s">
        <v>86</v>
      </c>
      <c r="BK689" s="220">
        <f>ROUND(I689*H689,2)</f>
        <v>0</v>
      </c>
      <c r="BL689" s="20" t="s">
        <v>184</v>
      </c>
      <c r="BM689" s="219" t="s">
        <v>906</v>
      </c>
    </row>
    <row r="690" s="2" customFormat="1">
      <c r="A690" s="41"/>
      <c r="B690" s="42"/>
      <c r="C690" s="43"/>
      <c r="D690" s="221" t="s">
        <v>186</v>
      </c>
      <c r="E690" s="43"/>
      <c r="F690" s="222" t="s">
        <v>907</v>
      </c>
      <c r="G690" s="43"/>
      <c r="H690" s="43"/>
      <c r="I690" s="223"/>
      <c r="J690" s="43"/>
      <c r="K690" s="43"/>
      <c r="L690" s="47"/>
      <c r="M690" s="224"/>
      <c r="N690" s="225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186</v>
      </c>
      <c r="AU690" s="20" t="s">
        <v>88</v>
      </c>
    </row>
    <row r="691" s="2" customFormat="1" ht="44.25" customHeight="1">
      <c r="A691" s="41"/>
      <c r="B691" s="42"/>
      <c r="C691" s="208" t="s">
        <v>908</v>
      </c>
      <c r="D691" s="208" t="s">
        <v>180</v>
      </c>
      <c r="E691" s="209" t="s">
        <v>909</v>
      </c>
      <c r="F691" s="210" t="s">
        <v>910</v>
      </c>
      <c r="G691" s="211" t="s">
        <v>356</v>
      </c>
      <c r="H691" s="212">
        <v>11.492000000000001</v>
      </c>
      <c r="I691" s="213"/>
      <c r="J691" s="214">
        <f>ROUND(I691*H691,2)</f>
        <v>0</v>
      </c>
      <c r="K691" s="210" t="s">
        <v>183</v>
      </c>
      <c r="L691" s="47"/>
      <c r="M691" s="215" t="s">
        <v>19</v>
      </c>
      <c r="N691" s="216" t="s">
        <v>49</v>
      </c>
      <c r="O691" s="87"/>
      <c r="P691" s="217">
        <f>O691*H691</f>
        <v>0</v>
      </c>
      <c r="Q691" s="217">
        <v>0</v>
      </c>
      <c r="R691" s="217">
        <f>Q691*H691</f>
        <v>0</v>
      </c>
      <c r="S691" s="217">
        <v>0</v>
      </c>
      <c r="T691" s="218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19" t="s">
        <v>184</v>
      </c>
      <c r="AT691" s="219" t="s">
        <v>180</v>
      </c>
      <c r="AU691" s="219" t="s">
        <v>88</v>
      </c>
      <c r="AY691" s="20" t="s">
        <v>178</v>
      </c>
      <c r="BE691" s="220">
        <f>IF(N691="základní",J691,0)</f>
        <v>0</v>
      </c>
      <c r="BF691" s="220">
        <f>IF(N691="snížená",J691,0)</f>
        <v>0</v>
      </c>
      <c r="BG691" s="220">
        <f>IF(N691="zákl. přenesená",J691,0)</f>
        <v>0</v>
      </c>
      <c r="BH691" s="220">
        <f>IF(N691="sníž. přenesená",J691,0)</f>
        <v>0</v>
      </c>
      <c r="BI691" s="220">
        <f>IF(N691="nulová",J691,0)</f>
        <v>0</v>
      </c>
      <c r="BJ691" s="20" t="s">
        <v>86</v>
      </c>
      <c r="BK691" s="220">
        <f>ROUND(I691*H691,2)</f>
        <v>0</v>
      </c>
      <c r="BL691" s="20" t="s">
        <v>184</v>
      </c>
      <c r="BM691" s="219" t="s">
        <v>911</v>
      </c>
    </row>
    <row r="692" s="2" customFormat="1">
      <c r="A692" s="41"/>
      <c r="B692" s="42"/>
      <c r="C692" s="43"/>
      <c r="D692" s="221" t="s">
        <v>186</v>
      </c>
      <c r="E692" s="43"/>
      <c r="F692" s="222" t="s">
        <v>912</v>
      </c>
      <c r="G692" s="43"/>
      <c r="H692" s="43"/>
      <c r="I692" s="223"/>
      <c r="J692" s="43"/>
      <c r="K692" s="43"/>
      <c r="L692" s="47"/>
      <c r="M692" s="224"/>
      <c r="N692" s="225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186</v>
      </c>
      <c r="AU692" s="20" t="s">
        <v>88</v>
      </c>
    </row>
    <row r="693" s="12" customFormat="1" ht="22.8" customHeight="1">
      <c r="A693" s="12"/>
      <c r="B693" s="192"/>
      <c r="C693" s="193"/>
      <c r="D693" s="194" t="s">
        <v>77</v>
      </c>
      <c r="E693" s="206" t="s">
        <v>913</v>
      </c>
      <c r="F693" s="206" t="s">
        <v>914</v>
      </c>
      <c r="G693" s="193"/>
      <c r="H693" s="193"/>
      <c r="I693" s="196"/>
      <c r="J693" s="207">
        <f>BK693</f>
        <v>0</v>
      </c>
      <c r="K693" s="193"/>
      <c r="L693" s="198"/>
      <c r="M693" s="199"/>
      <c r="N693" s="200"/>
      <c r="O693" s="200"/>
      <c r="P693" s="201">
        <f>SUM(P694:P695)</f>
        <v>0</v>
      </c>
      <c r="Q693" s="200"/>
      <c r="R693" s="201">
        <f>SUM(R694:R695)</f>
        <v>0</v>
      </c>
      <c r="S693" s="200"/>
      <c r="T693" s="202">
        <f>SUM(T694:T695)</f>
        <v>0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03" t="s">
        <v>86</v>
      </c>
      <c r="AT693" s="204" t="s">
        <v>77</v>
      </c>
      <c r="AU693" s="204" t="s">
        <v>86</v>
      </c>
      <c r="AY693" s="203" t="s">
        <v>178</v>
      </c>
      <c r="BK693" s="205">
        <f>SUM(BK694:BK695)</f>
        <v>0</v>
      </c>
    </row>
    <row r="694" s="2" customFormat="1" ht="66.75" customHeight="1">
      <c r="A694" s="41"/>
      <c r="B694" s="42"/>
      <c r="C694" s="208" t="s">
        <v>915</v>
      </c>
      <c r="D694" s="208" t="s">
        <v>180</v>
      </c>
      <c r="E694" s="209" t="s">
        <v>916</v>
      </c>
      <c r="F694" s="210" t="s">
        <v>917</v>
      </c>
      <c r="G694" s="211" t="s">
        <v>356</v>
      </c>
      <c r="H694" s="212">
        <v>84.375</v>
      </c>
      <c r="I694" s="213"/>
      <c r="J694" s="214">
        <f>ROUND(I694*H694,2)</f>
        <v>0</v>
      </c>
      <c r="K694" s="210" t="s">
        <v>183</v>
      </c>
      <c r="L694" s="47"/>
      <c r="M694" s="215" t="s">
        <v>19</v>
      </c>
      <c r="N694" s="216" t="s">
        <v>49</v>
      </c>
      <c r="O694" s="87"/>
      <c r="P694" s="217">
        <f>O694*H694</f>
        <v>0</v>
      </c>
      <c r="Q694" s="217">
        <v>0</v>
      </c>
      <c r="R694" s="217">
        <f>Q694*H694</f>
        <v>0</v>
      </c>
      <c r="S694" s="217">
        <v>0</v>
      </c>
      <c r="T694" s="218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9" t="s">
        <v>184</v>
      </c>
      <c r="AT694" s="219" t="s">
        <v>180</v>
      </c>
      <c r="AU694" s="219" t="s">
        <v>88</v>
      </c>
      <c r="AY694" s="20" t="s">
        <v>178</v>
      </c>
      <c r="BE694" s="220">
        <f>IF(N694="základní",J694,0)</f>
        <v>0</v>
      </c>
      <c r="BF694" s="220">
        <f>IF(N694="snížená",J694,0)</f>
        <v>0</v>
      </c>
      <c r="BG694" s="220">
        <f>IF(N694="zákl. přenesená",J694,0)</f>
        <v>0</v>
      </c>
      <c r="BH694" s="220">
        <f>IF(N694="sníž. přenesená",J694,0)</f>
        <v>0</v>
      </c>
      <c r="BI694" s="220">
        <f>IF(N694="nulová",J694,0)</f>
        <v>0</v>
      </c>
      <c r="BJ694" s="20" t="s">
        <v>86</v>
      </c>
      <c r="BK694" s="220">
        <f>ROUND(I694*H694,2)</f>
        <v>0</v>
      </c>
      <c r="BL694" s="20" t="s">
        <v>184</v>
      </c>
      <c r="BM694" s="219" t="s">
        <v>918</v>
      </c>
    </row>
    <row r="695" s="2" customFormat="1">
      <c r="A695" s="41"/>
      <c r="B695" s="42"/>
      <c r="C695" s="43"/>
      <c r="D695" s="221" t="s">
        <v>186</v>
      </c>
      <c r="E695" s="43"/>
      <c r="F695" s="222" t="s">
        <v>919</v>
      </c>
      <c r="G695" s="43"/>
      <c r="H695" s="43"/>
      <c r="I695" s="223"/>
      <c r="J695" s="43"/>
      <c r="K695" s="43"/>
      <c r="L695" s="47"/>
      <c r="M695" s="224"/>
      <c r="N695" s="225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186</v>
      </c>
      <c r="AU695" s="20" t="s">
        <v>88</v>
      </c>
    </row>
    <row r="696" s="12" customFormat="1" ht="25.92" customHeight="1">
      <c r="A696" s="12"/>
      <c r="B696" s="192"/>
      <c r="C696" s="193"/>
      <c r="D696" s="194" t="s">
        <v>77</v>
      </c>
      <c r="E696" s="195" t="s">
        <v>920</v>
      </c>
      <c r="F696" s="195" t="s">
        <v>921</v>
      </c>
      <c r="G696" s="193"/>
      <c r="H696" s="193"/>
      <c r="I696" s="196"/>
      <c r="J696" s="197">
        <f>BK696</f>
        <v>0</v>
      </c>
      <c r="K696" s="193"/>
      <c r="L696" s="198"/>
      <c r="M696" s="199"/>
      <c r="N696" s="200"/>
      <c r="O696" s="200"/>
      <c r="P696" s="201">
        <f>P697+P720+P968+P1060+P1091+P1109+P1125+P1140+P1225+P1231+P1299+P1505+P1517</f>
        <v>0</v>
      </c>
      <c r="Q696" s="200"/>
      <c r="R696" s="201">
        <f>R697+R720+R968+R1060+R1091+R1109+R1125+R1140+R1225+R1231+R1299+R1505+R1517</f>
        <v>69.749154050874409</v>
      </c>
      <c r="S696" s="200"/>
      <c r="T696" s="202">
        <f>T697+T720+T968+T1060+T1091+T1109+T1125+T1140+T1225+T1231+T1299+T1505+T1517</f>
        <v>131.04502445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03" t="s">
        <v>88</v>
      </c>
      <c r="AT696" s="204" t="s">
        <v>77</v>
      </c>
      <c r="AU696" s="204" t="s">
        <v>78</v>
      </c>
      <c r="AY696" s="203" t="s">
        <v>178</v>
      </c>
      <c r="BK696" s="205">
        <f>BK697+BK720+BK968+BK1060+BK1091+BK1109+BK1125+BK1140+BK1225+BK1231+BK1299+BK1505+BK1517</f>
        <v>0</v>
      </c>
    </row>
    <row r="697" s="12" customFormat="1" ht="22.8" customHeight="1">
      <c r="A697" s="12"/>
      <c r="B697" s="192"/>
      <c r="C697" s="193"/>
      <c r="D697" s="194" t="s">
        <v>77</v>
      </c>
      <c r="E697" s="206" t="s">
        <v>922</v>
      </c>
      <c r="F697" s="206" t="s">
        <v>923</v>
      </c>
      <c r="G697" s="193"/>
      <c r="H697" s="193"/>
      <c r="I697" s="196"/>
      <c r="J697" s="207">
        <f>BK697</f>
        <v>0</v>
      </c>
      <c r="K697" s="193"/>
      <c r="L697" s="198"/>
      <c r="M697" s="199"/>
      <c r="N697" s="200"/>
      <c r="O697" s="200"/>
      <c r="P697" s="201">
        <f>SUM(P698:P719)</f>
        <v>0</v>
      </c>
      <c r="Q697" s="200"/>
      <c r="R697" s="201">
        <f>SUM(R698:R719)</f>
        <v>1.0959696000000001</v>
      </c>
      <c r="S697" s="200"/>
      <c r="T697" s="202">
        <f>SUM(T698:T719)</f>
        <v>0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203" t="s">
        <v>88</v>
      </c>
      <c r="AT697" s="204" t="s">
        <v>77</v>
      </c>
      <c r="AU697" s="204" t="s">
        <v>86</v>
      </c>
      <c r="AY697" s="203" t="s">
        <v>178</v>
      </c>
      <c r="BK697" s="205">
        <f>SUM(BK698:BK719)</f>
        <v>0</v>
      </c>
    </row>
    <row r="698" s="2" customFormat="1" ht="37.8" customHeight="1">
      <c r="A698" s="41"/>
      <c r="B698" s="42"/>
      <c r="C698" s="208" t="s">
        <v>924</v>
      </c>
      <c r="D698" s="208" t="s">
        <v>180</v>
      </c>
      <c r="E698" s="209" t="s">
        <v>925</v>
      </c>
      <c r="F698" s="210" t="s">
        <v>926</v>
      </c>
      <c r="G698" s="211" t="s">
        <v>107</v>
      </c>
      <c r="H698" s="212">
        <v>138.38</v>
      </c>
      <c r="I698" s="213"/>
      <c r="J698" s="214">
        <f>ROUND(I698*H698,2)</f>
        <v>0</v>
      </c>
      <c r="K698" s="210" t="s">
        <v>183</v>
      </c>
      <c r="L698" s="47"/>
      <c r="M698" s="215" t="s">
        <v>19</v>
      </c>
      <c r="N698" s="216" t="s">
        <v>49</v>
      </c>
      <c r="O698" s="87"/>
      <c r="P698" s="217">
        <f>O698*H698</f>
        <v>0</v>
      </c>
      <c r="Q698" s="217">
        <v>0</v>
      </c>
      <c r="R698" s="217">
        <f>Q698*H698</f>
        <v>0</v>
      </c>
      <c r="S698" s="217">
        <v>0</v>
      </c>
      <c r="T698" s="218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19" t="s">
        <v>282</v>
      </c>
      <c r="AT698" s="219" t="s">
        <v>180</v>
      </c>
      <c r="AU698" s="219" t="s">
        <v>88</v>
      </c>
      <c r="AY698" s="20" t="s">
        <v>178</v>
      </c>
      <c r="BE698" s="220">
        <f>IF(N698="základní",J698,0)</f>
        <v>0</v>
      </c>
      <c r="BF698" s="220">
        <f>IF(N698="snížená",J698,0)</f>
        <v>0</v>
      </c>
      <c r="BG698" s="220">
        <f>IF(N698="zákl. přenesená",J698,0)</f>
        <v>0</v>
      </c>
      <c r="BH698" s="220">
        <f>IF(N698="sníž. přenesená",J698,0)</f>
        <v>0</v>
      </c>
      <c r="BI698" s="220">
        <f>IF(N698="nulová",J698,0)</f>
        <v>0</v>
      </c>
      <c r="BJ698" s="20" t="s">
        <v>86</v>
      </c>
      <c r="BK698" s="220">
        <f>ROUND(I698*H698,2)</f>
        <v>0</v>
      </c>
      <c r="BL698" s="20" t="s">
        <v>282</v>
      </c>
      <c r="BM698" s="219" t="s">
        <v>927</v>
      </c>
    </row>
    <row r="699" s="2" customFormat="1">
      <c r="A699" s="41"/>
      <c r="B699" s="42"/>
      <c r="C699" s="43"/>
      <c r="D699" s="221" t="s">
        <v>186</v>
      </c>
      <c r="E699" s="43"/>
      <c r="F699" s="222" t="s">
        <v>928</v>
      </c>
      <c r="G699" s="43"/>
      <c r="H699" s="43"/>
      <c r="I699" s="223"/>
      <c r="J699" s="43"/>
      <c r="K699" s="43"/>
      <c r="L699" s="47"/>
      <c r="M699" s="224"/>
      <c r="N699" s="225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186</v>
      </c>
      <c r="AU699" s="20" t="s">
        <v>88</v>
      </c>
    </row>
    <row r="700" s="14" customFormat="1">
      <c r="A700" s="14"/>
      <c r="B700" s="237"/>
      <c r="C700" s="238"/>
      <c r="D700" s="228" t="s">
        <v>192</v>
      </c>
      <c r="E700" s="239" t="s">
        <v>19</v>
      </c>
      <c r="F700" s="240" t="s">
        <v>105</v>
      </c>
      <c r="G700" s="238"/>
      <c r="H700" s="241">
        <v>138.38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7" t="s">
        <v>192</v>
      </c>
      <c r="AU700" s="247" t="s">
        <v>88</v>
      </c>
      <c r="AV700" s="14" t="s">
        <v>88</v>
      </c>
      <c r="AW700" s="14" t="s">
        <v>37</v>
      </c>
      <c r="AX700" s="14" t="s">
        <v>78</v>
      </c>
      <c r="AY700" s="247" t="s">
        <v>178</v>
      </c>
    </row>
    <row r="701" s="15" customFormat="1">
      <c r="A701" s="15"/>
      <c r="B701" s="248"/>
      <c r="C701" s="249"/>
      <c r="D701" s="228" t="s">
        <v>192</v>
      </c>
      <c r="E701" s="250" t="s">
        <v>109</v>
      </c>
      <c r="F701" s="251" t="s">
        <v>195</v>
      </c>
      <c r="G701" s="249"/>
      <c r="H701" s="252">
        <v>138.38</v>
      </c>
      <c r="I701" s="253"/>
      <c r="J701" s="249"/>
      <c r="K701" s="249"/>
      <c r="L701" s="254"/>
      <c r="M701" s="255"/>
      <c r="N701" s="256"/>
      <c r="O701" s="256"/>
      <c r="P701" s="256"/>
      <c r="Q701" s="256"/>
      <c r="R701" s="256"/>
      <c r="S701" s="256"/>
      <c r="T701" s="257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58" t="s">
        <v>192</v>
      </c>
      <c r="AU701" s="258" t="s">
        <v>88</v>
      </c>
      <c r="AV701" s="15" t="s">
        <v>184</v>
      </c>
      <c r="AW701" s="15" t="s">
        <v>37</v>
      </c>
      <c r="AX701" s="15" t="s">
        <v>86</v>
      </c>
      <c r="AY701" s="258" t="s">
        <v>178</v>
      </c>
    </row>
    <row r="702" s="2" customFormat="1" ht="16.5" customHeight="1">
      <c r="A702" s="41"/>
      <c r="B702" s="42"/>
      <c r="C702" s="259" t="s">
        <v>929</v>
      </c>
      <c r="D702" s="259" t="s">
        <v>303</v>
      </c>
      <c r="E702" s="260" t="s">
        <v>930</v>
      </c>
      <c r="F702" s="261" t="s">
        <v>931</v>
      </c>
      <c r="G702" s="262" t="s">
        <v>932</v>
      </c>
      <c r="H702" s="263">
        <v>41.514000000000003</v>
      </c>
      <c r="I702" s="264"/>
      <c r="J702" s="265">
        <f>ROUND(I702*H702,2)</f>
        <v>0</v>
      </c>
      <c r="K702" s="261" t="s">
        <v>183</v>
      </c>
      <c r="L702" s="266"/>
      <c r="M702" s="267" t="s">
        <v>19</v>
      </c>
      <c r="N702" s="268" t="s">
        <v>49</v>
      </c>
      <c r="O702" s="87"/>
      <c r="P702" s="217">
        <f>O702*H702</f>
        <v>0</v>
      </c>
      <c r="Q702" s="217">
        <v>0.001</v>
      </c>
      <c r="R702" s="217">
        <f>Q702*H702</f>
        <v>0.041514000000000002</v>
      </c>
      <c r="S702" s="217">
        <v>0</v>
      </c>
      <c r="T702" s="218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9" t="s">
        <v>375</v>
      </c>
      <c r="AT702" s="219" t="s">
        <v>303</v>
      </c>
      <c r="AU702" s="219" t="s">
        <v>88</v>
      </c>
      <c r="AY702" s="20" t="s">
        <v>178</v>
      </c>
      <c r="BE702" s="220">
        <f>IF(N702="základní",J702,0)</f>
        <v>0</v>
      </c>
      <c r="BF702" s="220">
        <f>IF(N702="snížená",J702,0)</f>
        <v>0</v>
      </c>
      <c r="BG702" s="220">
        <f>IF(N702="zákl. přenesená",J702,0)</f>
        <v>0</v>
      </c>
      <c r="BH702" s="220">
        <f>IF(N702="sníž. přenesená",J702,0)</f>
        <v>0</v>
      </c>
      <c r="BI702" s="220">
        <f>IF(N702="nulová",J702,0)</f>
        <v>0</v>
      </c>
      <c r="BJ702" s="20" t="s">
        <v>86</v>
      </c>
      <c r="BK702" s="220">
        <f>ROUND(I702*H702,2)</f>
        <v>0</v>
      </c>
      <c r="BL702" s="20" t="s">
        <v>282</v>
      </c>
      <c r="BM702" s="219" t="s">
        <v>933</v>
      </c>
    </row>
    <row r="703" s="14" customFormat="1">
      <c r="A703" s="14"/>
      <c r="B703" s="237"/>
      <c r="C703" s="238"/>
      <c r="D703" s="228" t="s">
        <v>192</v>
      </c>
      <c r="E703" s="239" t="s">
        <v>19</v>
      </c>
      <c r="F703" s="240" t="s">
        <v>109</v>
      </c>
      <c r="G703" s="238"/>
      <c r="H703" s="241">
        <v>138.38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7" t="s">
        <v>192</v>
      </c>
      <c r="AU703" s="247" t="s">
        <v>88</v>
      </c>
      <c r="AV703" s="14" t="s">
        <v>88</v>
      </c>
      <c r="AW703" s="14" t="s">
        <v>37</v>
      </c>
      <c r="AX703" s="14" t="s">
        <v>78</v>
      </c>
      <c r="AY703" s="247" t="s">
        <v>178</v>
      </c>
    </row>
    <row r="704" s="15" customFormat="1">
      <c r="A704" s="15"/>
      <c r="B704" s="248"/>
      <c r="C704" s="249"/>
      <c r="D704" s="228" t="s">
        <v>192</v>
      </c>
      <c r="E704" s="250" t="s">
        <v>19</v>
      </c>
      <c r="F704" s="251" t="s">
        <v>195</v>
      </c>
      <c r="G704" s="249"/>
      <c r="H704" s="252">
        <v>138.38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8" t="s">
        <v>192</v>
      </c>
      <c r="AU704" s="258" t="s">
        <v>88</v>
      </c>
      <c r="AV704" s="15" t="s">
        <v>184</v>
      </c>
      <c r="AW704" s="15" t="s">
        <v>37</v>
      </c>
      <c r="AX704" s="15" t="s">
        <v>86</v>
      </c>
      <c r="AY704" s="258" t="s">
        <v>178</v>
      </c>
    </row>
    <row r="705" s="14" customFormat="1">
      <c r="A705" s="14"/>
      <c r="B705" s="237"/>
      <c r="C705" s="238"/>
      <c r="D705" s="228" t="s">
        <v>192</v>
      </c>
      <c r="E705" s="238"/>
      <c r="F705" s="240" t="s">
        <v>934</v>
      </c>
      <c r="G705" s="238"/>
      <c r="H705" s="241">
        <v>41.514000000000003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7" t="s">
        <v>192</v>
      </c>
      <c r="AU705" s="247" t="s">
        <v>88</v>
      </c>
      <c r="AV705" s="14" t="s">
        <v>88</v>
      </c>
      <c r="AW705" s="14" t="s">
        <v>4</v>
      </c>
      <c r="AX705" s="14" t="s">
        <v>86</v>
      </c>
      <c r="AY705" s="247" t="s">
        <v>178</v>
      </c>
    </row>
    <row r="706" s="2" customFormat="1" ht="24.15" customHeight="1">
      <c r="A706" s="41"/>
      <c r="B706" s="42"/>
      <c r="C706" s="208" t="s">
        <v>935</v>
      </c>
      <c r="D706" s="208" t="s">
        <v>180</v>
      </c>
      <c r="E706" s="209" t="s">
        <v>936</v>
      </c>
      <c r="F706" s="210" t="s">
        <v>937</v>
      </c>
      <c r="G706" s="211" t="s">
        <v>107</v>
      </c>
      <c r="H706" s="212">
        <v>138.38</v>
      </c>
      <c r="I706" s="213"/>
      <c r="J706" s="214">
        <f>ROUND(I706*H706,2)</f>
        <v>0</v>
      </c>
      <c r="K706" s="210" t="s">
        <v>183</v>
      </c>
      <c r="L706" s="47"/>
      <c r="M706" s="215" t="s">
        <v>19</v>
      </c>
      <c r="N706" s="216" t="s">
        <v>49</v>
      </c>
      <c r="O706" s="87"/>
      <c r="P706" s="217">
        <f>O706*H706</f>
        <v>0</v>
      </c>
      <c r="Q706" s="217">
        <v>0.00040000000000000002</v>
      </c>
      <c r="R706" s="217">
        <f>Q706*H706</f>
        <v>0.055351999999999998</v>
      </c>
      <c r="S706" s="217">
        <v>0</v>
      </c>
      <c r="T706" s="218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9" t="s">
        <v>282</v>
      </c>
      <c r="AT706" s="219" t="s">
        <v>180</v>
      </c>
      <c r="AU706" s="219" t="s">
        <v>88</v>
      </c>
      <c r="AY706" s="20" t="s">
        <v>178</v>
      </c>
      <c r="BE706" s="220">
        <f>IF(N706="základní",J706,0)</f>
        <v>0</v>
      </c>
      <c r="BF706" s="220">
        <f>IF(N706="snížená",J706,0)</f>
        <v>0</v>
      </c>
      <c r="BG706" s="220">
        <f>IF(N706="zákl. přenesená",J706,0)</f>
        <v>0</v>
      </c>
      <c r="BH706" s="220">
        <f>IF(N706="sníž. přenesená",J706,0)</f>
        <v>0</v>
      </c>
      <c r="BI706" s="220">
        <f>IF(N706="nulová",J706,0)</f>
        <v>0</v>
      </c>
      <c r="BJ706" s="20" t="s">
        <v>86</v>
      </c>
      <c r="BK706" s="220">
        <f>ROUND(I706*H706,2)</f>
        <v>0</v>
      </c>
      <c r="BL706" s="20" t="s">
        <v>282</v>
      </c>
      <c r="BM706" s="219" t="s">
        <v>938</v>
      </c>
    </row>
    <row r="707" s="2" customFormat="1">
      <c r="A707" s="41"/>
      <c r="B707" s="42"/>
      <c r="C707" s="43"/>
      <c r="D707" s="221" t="s">
        <v>186</v>
      </c>
      <c r="E707" s="43"/>
      <c r="F707" s="222" t="s">
        <v>939</v>
      </c>
      <c r="G707" s="43"/>
      <c r="H707" s="43"/>
      <c r="I707" s="223"/>
      <c r="J707" s="43"/>
      <c r="K707" s="43"/>
      <c r="L707" s="47"/>
      <c r="M707" s="224"/>
      <c r="N707" s="225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186</v>
      </c>
      <c r="AU707" s="20" t="s">
        <v>88</v>
      </c>
    </row>
    <row r="708" s="14" customFormat="1">
      <c r="A708" s="14"/>
      <c r="B708" s="237"/>
      <c r="C708" s="238"/>
      <c r="D708" s="228" t="s">
        <v>192</v>
      </c>
      <c r="E708" s="239" t="s">
        <v>19</v>
      </c>
      <c r="F708" s="240" t="s">
        <v>109</v>
      </c>
      <c r="G708" s="238"/>
      <c r="H708" s="241">
        <v>138.38</v>
      </c>
      <c r="I708" s="242"/>
      <c r="J708" s="238"/>
      <c r="K708" s="238"/>
      <c r="L708" s="243"/>
      <c r="M708" s="244"/>
      <c r="N708" s="245"/>
      <c r="O708" s="245"/>
      <c r="P708" s="245"/>
      <c r="Q708" s="245"/>
      <c r="R708" s="245"/>
      <c r="S708" s="245"/>
      <c r="T708" s="24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7" t="s">
        <v>192</v>
      </c>
      <c r="AU708" s="247" t="s">
        <v>88</v>
      </c>
      <c r="AV708" s="14" t="s">
        <v>88</v>
      </c>
      <c r="AW708" s="14" t="s">
        <v>37</v>
      </c>
      <c r="AX708" s="14" t="s">
        <v>78</v>
      </c>
      <c r="AY708" s="247" t="s">
        <v>178</v>
      </c>
    </row>
    <row r="709" s="15" customFormat="1">
      <c r="A709" s="15"/>
      <c r="B709" s="248"/>
      <c r="C709" s="249"/>
      <c r="D709" s="228" t="s">
        <v>192</v>
      </c>
      <c r="E709" s="250" t="s">
        <v>19</v>
      </c>
      <c r="F709" s="251" t="s">
        <v>195</v>
      </c>
      <c r="G709" s="249"/>
      <c r="H709" s="252">
        <v>138.38</v>
      </c>
      <c r="I709" s="253"/>
      <c r="J709" s="249"/>
      <c r="K709" s="249"/>
      <c r="L709" s="254"/>
      <c r="M709" s="255"/>
      <c r="N709" s="256"/>
      <c r="O709" s="256"/>
      <c r="P709" s="256"/>
      <c r="Q709" s="256"/>
      <c r="R709" s="256"/>
      <c r="S709" s="256"/>
      <c r="T709" s="257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58" t="s">
        <v>192</v>
      </c>
      <c r="AU709" s="258" t="s">
        <v>88</v>
      </c>
      <c r="AV709" s="15" t="s">
        <v>184</v>
      </c>
      <c r="AW709" s="15" t="s">
        <v>37</v>
      </c>
      <c r="AX709" s="15" t="s">
        <v>86</v>
      </c>
      <c r="AY709" s="258" t="s">
        <v>178</v>
      </c>
    </row>
    <row r="710" s="2" customFormat="1" ht="49.05" customHeight="1">
      <c r="A710" s="41"/>
      <c r="B710" s="42"/>
      <c r="C710" s="259" t="s">
        <v>940</v>
      </c>
      <c r="D710" s="259" t="s">
        <v>303</v>
      </c>
      <c r="E710" s="260" t="s">
        <v>941</v>
      </c>
      <c r="F710" s="261" t="s">
        <v>942</v>
      </c>
      <c r="G710" s="262" t="s">
        <v>107</v>
      </c>
      <c r="H710" s="263">
        <v>166.05600000000001</v>
      </c>
      <c r="I710" s="264"/>
      <c r="J710" s="265">
        <f>ROUND(I710*H710,2)</f>
        <v>0</v>
      </c>
      <c r="K710" s="261" t="s">
        <v>183</v>
      </c>
      <c r="L710" s="266"/>
      <c r="M710" s="267" t="s">
        <v>19</v>
      </c>
      <c r="N710" s="268" t="s">
        <v>49</v>
      </c>
      <c r="O710" s="87"/>
      <c r="P710" s="217">
        <f>O710*H710</f>
        <v>0</v>
      </c>
      <c r="Q710" s="217">
        <v>0.0054000000000000003</v>
      </c>
      <c r="R710" s="217">
        <f>Q710*H710</f>
        <v>0.89670240000000012</v>
      </c>
      <c r="S710" s="217">
        <v>0</v>
      </c>
      <c r="T710" s="218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9" t="s">
        <v>375</v>
      </c>
      <c r="AT710" s="219" t="s">
        <v>303</v>
      </c>
      <c r="AU710" s="219" t="s">
        <v>88</v>
      </c>
      <c r="AY710" s="20" t="s">
        <v>178</v>
      </c>
      <c r="BE710" s="220">
        <f>IF(N710="základní",J710,0)</f>
        <v>0</v>
      </c>
      <c r="BF710" s="220">
        <f>IF(N710="snížená",J710,0)</f>
        <v>0</v>
      </c>
      <c r="BG710" s="220">
        <f>IF(N710="zákl. přenesená",J710,0)</f>
        <v>0</v>
      </c>
      <c r="BH710" s="220">
        <f>IF(N710="sníž. přenesená",J710,0)</f>
        <v>0</v>
      </c>
      <c r="BI710" s="220">
        <f>IF(N710="nulová",J710,0)</f>
        <v>0</v>
      </c>
      <c r="BJ710" s="20" t="s">
        <v>86</v>
      </c>
      <c r="BK710" s="220">
        <f>ROUND(I710*H710,2)</f>
        <v>0</v>
      </c>
      <c r="BL710" s="20" t="s">
        <v>282</v>
      </c>
      <c r="BM710" s="219" t="s">
        <v>943</v>
      </c>
    </row>
    <row r="711" s="14" customFormat="1">
      <c r="A711" s="14"/>
      <c r="B711" s="237"/>
      <c r="C711" s="238"/>
      <c r="D711" s="228" t="s">
        <v>192</v>
      </c>
      <c r="E711" s="239" t="s">
        <v>19</v>
      </c>
      <c r="F711" s="240" t="s">
        <v>109</v>
      </c>
      <c r="G711" s="238"/>
      <c r="H711" s="241">
        <v>138.38</v>
      </c>
      <c r="I711" s="242"/>
      <c r="J711" s="238"/>
      <c r="K711" s="238"/>
      <c r="L711" s="243"/>
      <c r="M711" s="244"/>
      <c r="N711" s="245"/>
      <c r="O711" s="245"/>
      <c r="P711" s="245"/>
      <c r="Q711" s="245"/>
      <c r="R711" s="245"/>
      <c r="S711" s="245"/>
      <c r="T711" s="24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7" t="s">
        <v>192</v>
      </c>
      <c r="AU711" s="247" t="s">
        <v>88</v>
      </c>
      <c r="AV711" s="14" t="s">
        <v>88</v>
      </c>
      <c r="AW711" s="14" t="s">
        <v>37</v>
      </c>
      <c r="AX711" s="14" t="s">
        <v>78</v>
      </c>
      <c r="AY711" s="247" t="s">
        <v>178</v>
      </c>
    </row>
    <row r="712" s="15" customFormat="1">
      <c r="A712" s="15"/>
      <c r="B712" s="248"/>
      <c r="C712" s="249"/>
      <c r="D712" s="228" t="s">
        <v>192</v>
      </c>
      <c r="E712" s="250" t="s">
        <v>19</v>
      </c>
      <c r="F712" s="251" t="s">
        <v>195</v>
      </c>
      <c r="G712" s="249"/>
      <c r="H712" s="252">
        <v>138.38</v>
      </c>
      <c r="I712" s="253"/>
      <c r="J712" s="249"/>
      <c r="K712" s="249"/>
      <c r="L712" s="254"/>
      <c r="M712" s="255"/>
      <c r="N712" s="256"/>
      <c r="O712" s="256"/>
      <c r="P712" s="256"/>
      <c r="Q712" s="256"/>
      <c r="R712" s="256"/>
      <c r="S712" s="256"/>
      <c r="T712" s="257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58" t="s">
        <v>192</v>
      </c>
      <c r="AU712" s="258" t="s">
        <v>88</v>
      </c>
      <c r="AV712" s="15" t="s">
        <v>184</v>
      </c>
      <c r="AW712" s="15" t="s">
        <v>37</v>
      </c>
      <c r="AX712" s="15" t="s">
        <v>86</v>
      </c>
      <c r="AY712" s="258" t="s">
        <v>178</v>
      </c>
    </row>
    <row r="713" s="14" customFormat="1">
      <c r="A713" s="14"/>
      <c r="B713" s="237"/>
      <c r="C713" s="238"/>
      <c r="D713" s="228" t="s">
        <v>192</v>
      </c>
      <c r="E713" s="238"/>
      <c r="F713" s="240" t="s">
        <v>944</v>
      </c>
      <c r="G713" s="238"/>
      <c r="H713" s="241">
        <v>166.05600000000001</v>
      </c>
      <c r="I713" s="242"/>
      <c r="J713" s="238"/>
      <c r="K713" s="238"/>
      <c r="L713" s="243"/>
      <c r="M713" s="244"/>
      <c r="N713" s="245"/>
      <c r="O713" s="245"/>
      <c r="P713" s="245"/>
      <c r="Q713" s="245"/>
      <c r="R713" s="245"/>
      <c r="S713" s="245"/>
      <c r="T713" s="24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7" t="s">
        <v>192</v>
      </c>
      <c r="AU713" s="247" t="s">
        <v>88</v>
      </c>
      <c r="AV713" s="14" t="s">
        <v>88</v>
      </c>
      <c r="AW713" s="14" t="s">
        <v>4</v>
      </c>
      <c r="AX713" s="14" t="s">
        <v>86</v>
      </c>
      <c r="AY713" s="247" t="s">
        <v>178</v>
      </c>
    </row>
    <row r="714" s="2" customFormat="1" ht="55.5" customHeight="1">
      <c r="A714" s="41"/>
      <c r="B714" s="42"/>
      <c r="C714" s="208" t="s">
        <v>945</v>
      </c>
      <c r="D714" s="208" t="s">
        <v>180</v>
      </c>
      <c r="E714" s="209" t="s">
        <v>946</v>
      </c>
      <c r="F714" s="210" t="s">
        <v>947</v>
      </c>
      <c r="G714" s="211" t="s">
        <v>107</v>
      </c>
      <c r="H714" s="212">
        <v>138.38</v>
      </c>
      <c r="I714" s="213"/>
      <c r="J714" s="214">
        <f>ROUND(I714*H714,2)</f>
        <v>0</v>
      </c>
      <c r="K714" s="210" t="s">
        <v>183</v>
      </c>
      <c r="L714" s="47"/>
      <c r="M714" s="215" t="s">
        <v>19</v>
      </c>
      <c r="N714" s="216" t="s">
        <v>49</v>
      </c>
      <c r="O714" s="87"/>
      <c r="P714" s="217">
        <f>O714*H714</f>
        <v>0</v>
      </c>
      <c r="Q714" s="217">
        <v>0.00073999999999999999</v>
      </c>
      <c r="R714" s="217">
        <f>Q714*H714</f>
        <v>0.1024012</v>
      </c>
      <c r="S714" s="217">
        <v>0</v>
      </c>
      <c r="T714" s="218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19" t="s">
        <v>282</v>
      </c>
      <c r="AT714" s="219" t="s">
        <v>180</v>
      </c>
      <c r="AU714" s="219" t="s">
        <v>88</v>
      </c>
      <c r="AY714" s="20" t="s">
        <v>178</v>
      </c>
      <c r="BE714" s="220">
        <f>IF(N714="základní",J714,0)</f>
        <v>0</v>
      </c>
      <c r="BF714" s="220">
        <f>IF(N714="snížená",J714,0)</f>
        <v>0</v>
      </c>
      <c r="BG714" s="220">
        <f>IF(N714="zákl. přenesená",J714,0)</f>
        <v>0</v>
      </c>
      <c r="BH714" s="220">
        <f>IF(N714="sníž. přenesená",J714,0)</f>
        <v>0</v>
      </c>
      <c r="BI714" s="220">
        <f>IF(N714="nulová",J714,0)</f>
        <v>0</v>
      </c>
      <c r="BJ714" s="20" t="s">
        <v>86</v>
      </c>
      <c r="BK714" s="220">
        <f>ROUND(I714*H714,2)</f>
        <v>0</v>
      </c>
      <c r="BL714" s="20" t="s">
        <v>282</v>
      </c>
      <c r="BM714" s="219" t="s">
        <v>948</v>
      </c>
    </row>
    <row r="715" s="2" customFormat="1">
      <c r="A715" s="41"/>
      <c r="B715" s="42"/>
      <c r="C715" s="43"/>
      <c r="D715" s="221" t="s">
        <v>186</v>
      </c>
      <c r="E715" s="43"/>
      <c r="F715" s="222" t="s">
        <v>949</v>
      </c>
      <c r="G715" s="43"/>
      <c r="H715" s="43"/>
      <c r="I715" s="223"/>
      <c r="J715" s="43"/>
      <c r="K715" s="43"/>
      <c r="L715" s="47"/>
      <c r="M715" s="224"/>
      <c r="N715" s="225"/>
      <c r="O715" s="87"/>
      <c r="P715" s="87"/>
      <c r="Q715" s="87"/>
      <c r="R715" s="87"/>
      <c r="S715" s="87"/>
      <c r="T715" s="88"/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T715" s="20" t="s">
        <v>186</v>
      </c>
      <c r="AU715" s="20" t="s">
        <v>88</v>
      </c>
    </row>
    <row r="716" s="14" customFormat="1">
      <c r="A716" s="14"/>
      <c r="B716" s="237"/>
      <c r="C716" s="238"/>
      <c r="D716" s="228" t="s">
        <v>192</v>
      </c>
      <c r="E716" s="239" t="s">
        <v>19</v>
      </c>
      <c r="F716" s="240" t="s">
        <v>105</v>
      </c>
      <c r="G716" s="238"/>
      <c r="H716" s="241">
        <v>138.38</v>
      </c>
      <c r="I716" s="242"/>
      <c r="J716" s="238"/>
      <c r="K716" s="238"/>
      <c r="L716" s="243"/>
      <c r="M716" s="244"/>
      <c r="N716" s="245"/>
      <c r="O716" s="245"/>
      <c r="P716" s="245"/>
      <c r="Q716" s="245"/>
      <c r="R716" s="245"/>
      <c r="S716" s="245"/>
      <c r="T716" s="246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7" t="s">
        <v>192</v>
      </c>
      <c r="AU716" s="247" t="s">
        <v>88</v>
      </c>
      <c r="AV716" s="14" t="s">
        <v>88</v>
      </c>
      <c r="AW716" s="14" t="s">
        <v>37</v>
      </c>
      <c r="AX716" s="14" t="s">
        <v>78</v>
      </c>
      <c r="AY716" s="247" t="s">
        <v>178</v>
      </c>
    </row>
    <row r="717" s="15" customFormat="1">
      <c r="A717" s="15"/>
      <c r="B717" s="248"/>
      <c r="C717" s="249"/>
      <c r="D717" s="228" t="s">
        <v>192</v>
      </c>
      <c r="E717" s="250" t="s">
        <v>19</v>
      </c>
      <c r="F717" s="251" t="s">
        <v>195</v>
      </c>
      <c r="G717" s="249"/>
      <c r="H717" s="252">
        <v>138.38</v>
      </c>
      <c r="I717" s="253"/>
      <c r="J717" s="249"/>
      <c r="K717" s="249"/>
      <c r="L717" s="254"/>
      <c r="M717" s="255"/>
      <c r="N717" s="256"/>
      <c r="O717" s="256"/>
      <c r="P717" s="256"/>
      <c r="Q717" s="256"/>
      <c r="R717" s="256"/>
      <c r="S717" s="256"/>
      <c r="T717" s="257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58" t="s">
        <v>192</v>
      </c>
      <c r="AU717" s="258" t="s">
        <v>88</v>
      </c>
      <c r="AV717" s="15" t="s">
        <v>184</v>
      </c>
      <c r="AW717" s="15" t="s">
        <v>37</v>
      </c>
      <c r="AX717" s="15" t="s">
        <v>86</v>
      </c>
      <c r="AY717" s="258" t="s">
        <v>178</v>
      </c>
    </row>
    <row r="718" s="2" customFormat="1" ht="49.05" customHeight="1">
      <c r="A718" s="41"/>
      <c r="B718" s="42"/>
      <c r="C718" s="208" t="s">
        <v>950</v>
      </c>
      <c r="D718" s="208" t="s">
        <v>180</v>
      </c>
      <c r="E718" s="209" t="s">
        <v>951</v>
      </c>
      <c r="F718" s="210" t="s">
        <v>952</v>
      </c>
      <c r="G718" s="211" t="s">
        <v>953</v>
      </c>
      <c r="H718" s="280"/>
      <c r="I718" s="213"/>
      <c r="J718" s="214">
        <f>ROUND(I718*H718,2)</f>
        <v>0</v>
      </c>
      <c r="K718" s="210" t="s">
        <v>183</v>
      </c>
      <c r="L718" s="47"/>
      <c r="M718" s="215" t="s">
        <v>19</v>
      </c>
      <c r="N718" s="216" t="s">
        <v>49</v>
      </c>
      <c r="O718" s="87"/>
      <c r="P718" s="217">
        <f>O718*H718</f>
        <v>0</v>
      </c>
      <c r="Q718" s="217">
        <v>0</v>
      </c>
      <c r="R718" s="217">
        <f>Q718*H718</f>
        <v>0</v>
      </c>
      <c r="S718" s="217">
        <v>0</v>
      </c>
      <c r="T718" s="218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19" t="s">
        <v>282</v>
      </c>
      <c r="AT718" s="219" t="s">
        <v>180</v>
      </c>
      <c r="AU718" s="219" t="s">
        <v>88</v>
      </c>
      <c r="AY718" s="20" t="s">
        <v>178</v>
      </c>
      <c r="BE718" s="220">
        <f>IF(N718="základní",J718,0)</f>
        <v>0</v>
      </c>
      <c r="BF718" s="220">
        <f>IF(N718="snížená",J718,0)</f>
        <v>0</v>
      </c>
      <c r="BG718" s="220">
        <f>IF(N718="zákl. přenesená",J718,0)</f>
        <v>0</v>
      </c>
      <c r="BH718" s="220">
        <f>IF(N718="sníž. přenesená",J718,0)</f>
        <v>0</v>
      </c>
      <c r="BI718" s="220">
        <f>IF(N718="nulová",J718,0)</f>
        <v>0</v>
      </c>
      <c r="BJ718" s="20" t="s">
        <v>86</v>
      </c>
      <c r="BK718" s="220">
        <f>ROUND(I718*H718,2)</f>
        <v>0</v>
      </c>
      <c r="BL718" s="20" t="s">
        <v>282</v>
      </c>
      <c r="BM718" s="219" t="s">
        <v>954</v>
      </c>
    </row>
    <row r="719" s="2" customFormat="1">
      <c r="A719" s="41"/>
      <c r="B719" s="42"/>
      <c r="C719" s="43"/>
      <c r="D719" s="221" t="s">
        <v>186</v>
      </c>
      <c r="E719" s="43"/>
      <c r="F719" s="222" t="s">
        <v>955</v>
      </c>
      <c r="G719" s="43"/>
      <c r="H719" s="43"/>
      <c r="I719" s="223"/>
      <c r="J719" s="43"/>
      <c r="K719" s="43"/>
      <c r="L719" s="47"/>
      <c r="M719" s="224"/>
      <c r="N719" s="225"/>
      <c r="O719" s="87"/>
      <c r="P719" s="87"/>
      <c r="Q719" s="87"/>
      <c r="R719" s="87"/>
      <c r="S719" s="87"/>
      <c r="T719" s="88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T719" s="20" t="s">
        <v>186</v>
      </c>
      <c r="AU719" s="20" t="s">
        <v>88</v>
      </c>
    </row>
    <row r="720" s="12" customFormat="1" ht="22.8" customHeight="1">
      <c r="A720" s="12"/>
      <c r="B720" s="192"/>
      <c r="C720" s="193"/>
      <c r="D720" s="194" t="s">
        <v>77</v>
      </c>
      <c r="E720" s="206" t="s">
        <v>956</v>
      </c>
      <c r="F720" s="206" t="s">
        <v>957</v>
      </c>
      <c r="G720" s="193"/>
      <c r="H720" s="193"/>
      <c r="I720" s="196"/>
      <c r="J720" s="207">
        <f>BK720</f>
        <v>0</v>
      </c>
      <c r="K720" s="193"/>
      <c r="L720" s="198"/>
      <c r="M720" s="199"/>
      <c r="N720" s="200"/>
      <c r="O720" s="200"/>
      <c r="P720" s="201">
        <f>SUM(P721:P967)</f>
        <v>0</v>
      </c>
      <c r="Q720" s="200"/>
      <c r="R720" s="201">
        <f>SUM(R721:R967)</f>
        <v>43.406359850000008</v>
      </c>
      <c r="S720" s="200"/>
      <c r="T720" s="202">
        <f>SUM(T721:T967)</f>
        <v>14.8918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03" t="s">
        <v>88</v>
      </c>
      <c r="AT720" s="204" t="s">
        <v>77</v>
      </c>
      <c r="AU720" s="204" t="s">
        <v>86</v>
      </c>
      <c r="AY720" s="203" t="s">
        <v>178</v>
      </c>
      <c r="BK720" s="205">
        <f>SUM(BK721:BK967)</f>
        <v>0</v>
      </c>
    </row>
    <row r="721" s="2" customFormat="1" ht="37.8" customHeight="1">
      <c r="A721" s="41"/>
      <c r="B721" s="42"/>
      <c r="C721" s="208" t="s">
        <v>958</v>
      </c>
      <c r="D721" s="208" t="s">
        <v>180</v>
      </c>
      <c r="E721" s="209" t="s">
        <v>959</v>
      </c>
      <c r="F721" s="210" t="s">
        <v>960</v>
      </c>
      <c r="G721" s="211" t="s">
        <v>107</v>
      </c>
      <c r="H721" s="212">
        <v>1049.8</v>
      </c>
      <c r="I721" s="213"/>
      <c r="J721" s="214">
        <f>ROUND(I721*H721,2)</f>
        <v>0</v>
      </c>
      <c r="K721" s="210" t="s">
        <v>183</v>
      </c>
      <c r="L721" s="47"/>
      <c r="M721" s="215" t="s">
        <v>19</v>
      </c>
      <c r="N721" s="216" t="s">
        <v>49</v>
      </c>
      <c r="O721" s="87"/>
      <c r="P721" s="217">
        <f>O721*H721</f>
        <v>0</v>
      </c>
      <c r="Q721" s="217">
        <v>0</v>
      </c>
      <c r="R721" s="217">
        <f>Q721*H721</f>
        <v>0</v>
      </c>
      <c r="S721" s="217">
        <v>0</v>
      </c>
      <c r="T721" s="218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19" t="s">
        <v>282</v>
      </c>
      <c r="AT721" s="219" t="s">
        <v>180</v>
      </c>
      <c r="AU721" s="219" t="s">
        <v>88</v>
      </c>
      <c r="AY721" s="20" t="s">
        <v>178</v>
      </c>
      <c r="BE721" s="220">
        <f>IF(N721="základní",J721,0)</f>
        <v>0</v>
      </c>
      <c r="BF721" s="220">
        <f>IF(N721="snížená",J721,0)</f>
        <v>0</v>
      </c>
      <c r="BG721" s="220">
        <f>IF(N721="zákl. přenesená",J721,0)</f>
        <v>0</v>
      </c>
      <c r="BH721" s="220">
        <f>IF(N721="sníž. přenesená",J721,0)</f>
        <v>0</v>
      </c>
      <c r="BI721" s="220">
        <f>IF(N721="nulová",J721,0)</f>
        <v>0</v>
      </c>
      <c r="BJ721" s="20" t="s">
        <v>86</v>
      </c>
      <c r="BK721" s="220">
        <f>ROUND(I721*H721,2)</f>
        <v>0</v>
      </c>
      <c r="BL721" s="20" t="s">
        <v>282</v>
      </c>
      <c r="BM721" s="219" t="s">
        <v>961</v>
      </c>
    </row>
    <row r="722" s="2" customFormat="1">
      <c r="A722" s="41"/>
      <c r="B722" s="42"/>
      <c r="C722" s="43"/>
      <c r="D722" s="221" t="s">
        <v>186</v>
      </c>
      <c r="E722" s="43"/>
      <c r="F722" s="222" t="s">
        <v>962</v>
      </c>
      <c r="G722" s="43"/>
      <c r="H722" s="43"/>
      <c r="I722" s="223"/>
      <c r="J722" s="43"/>
      <c r="K722" s="43"/>
      <c r="L722" s="47"/>
      <c r="M722" s="224"/>
      <c r="N722" s="225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186</v>
      </c>
      <c r="AU722" s="20" t="s">
        <v>88</v>
      </c>
    </row>
    <row r="723" s="13" customFormat="1">
      <c r="A723" s="13"/>
      <c r="B723" s="226"/>
      <c r="C723" s="227"/>
      <c r="D723" s="228" t="s">
        <v>192</v>
      </c>
      <c r="E723" s="229" t="s">
        <v>19</v>
      </c>
      <c r="F723" s="230" t="s">
        <v>659</v>
      </c>
      <c r="G723" s="227"/>
      <c r="H723" s="229" t="s">
        <v>19</v>
      </c>
      <c r="I723" s="231"/>
      <c r="J723" s="227"/>
      <c r="K723" s="227"/>
      <c r="L723" s="232"/>
      <c r="M723" s="233"/>
      <c r="N723" s="234"/>
      <c r="O723" s="234"/>
      <c r="P723" s="234"/>
      <c r="Q723" s="234"/>
      <c r="R723" s="234"/>
      <c r="S723" s="234"/>
      <c r="T723" s="23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6" t="s">
        <v>192</v>
      </c>
      <c r="AU723" s="236" t="s">
        <v>88</v>
      </c>
      <c r="AV723" s="13" t="s">
        <v>86</v>
      </c>
      <c r="AW723" s="13" t="s">
        <v>37</v>
      </c>
      <c r="AX723" s="13" t="s">
        <v>78</v>
      </c>
      <c r="AY723" s="236" t="s">
        <v>178</v>
      </c>
    </row>
    <row r="724" s="13" customFormat="1">
      <c r="A724" s="13"/>
      <c r="B724" s="226"/>
      <c r="C724" s="227"/>
      <c r="D724" s="228" t="s">
        <v>192</v>
      </c>
      <c r="E724" s="229" t="s">
        <v>19</v>
      </c>
      <c r="F724" s="230" t="s">
        <v>287</v>
      </c>
      <c r="G724" s="227"/>
      <c r="H724" s="229" t="s">
        <v>19</v>
      </c>
      <c r="I724" s="231"/>
      <c r="J724" s="227"/>
      <c r="K724" s="227"/>
      <c r="L724" s="232"/>
      <c r="M724" s="233"/>
      <c r="N724" s="234"/>
      <c r="O724" s="234"/>
      <c r="P724" s="234"/>
      <c r="Q724" s="234"/>
      <c r="R724" s="234"/>
      <c r="S724" s="234"/>
      <c r="T724" s="23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6" t="s">
        <v>192</v>
      </c>
      <c r="AU724" s="236" t="s">
        <v>88</v>
      </c>
      <c r="AV724" s="13" t="s">
        <v>86</v>
      </c>
      <c r="AW724" s="13" t="s">
        <v>37</v>
      </c>
      <c r="AX724" s="13" t="s">
        <v>78</v>
      </c>
      <c r="AY724" s="236" t="s">
        <v>178</v>
      </c>
    </row>
    <row r="725" s="13" customFormat="1">
      <c r="A725" s="13"/>
      <c r="B725" s="226"/>
      <c r="C725" s="227"/>
      <c r="D725" s="228" t="s">
        <v>192</v>
      </c>
      <c r="E725" s="229" t="s">
        <v>19</v>
      </c>
      <c r="F725" s="230" t="s">
        <v>269</v>
      </c>
      <c r="G725" s="227"/>
      <c r="H725" s="229" t="s">
        <v>19</v>
      </c>
      <c r="I725" s="231"/>
      <c r="J725" s="227"/>
      <c r="K725" s="227"/>
      <c r="L725" s="232"/>
      <c r="M725" s="233"/>
      <c r="N725" s="234"/>
      <c r="O725" s="234"/>
      <c r="P725" s="234"/>
      <c r="Q725" s="234"/>
      <c r="R725" s="234"/>
      <c r="S725" s="234"/>
      <c r="T725" s="235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6" t="s">
        <v>192</v>
      </c>
      <c r="AU725" s="236" t="s">
        <v>88</v>
      </c>
      <c r="AV725" s="13" t="s">
        <v>86</v>
      </c>
      <c r="AW725" s="13" t="s">
        <v>37</v>
      </c>
      <c r="AX725" s="13" t="s">
        <v>78</v>
      </c>
      <c r="AY725" s="236" t="s">
        <v>178</v>
      </c>
    </row>
    <row r="726" s="14" customFormat="1">
      <c r="A726" s="14"/>
      <c r="B726" s="237"/>
      <c r="C726" s="238"/>
      <c r="D726" s="228" t="s">
        <v>192</v>
      </c>
      <c r="E726" s="239" t="s">
        <v>19</v>
      </c>
      <c r="F726" s="240" t="s">
        <v>963</v>
      </c>
      <c r="G726" s="238"/>
      <c r="H726" s="241">
        <v>166.59999999999999</v>
      </c>
      <c r="I726" s="242"/>
      <c r="J726" s="238"/>
      <c r="K726" s="238"/>
      <c r="L726" s="243"/>
      <c r="M726" s="244"/>
      <c r="N726" s="245"/>
      <c r="O726" s="245"/>
      <c r="P726" s="245"/>
      <c r="Q726" s="245"/>
      <c r="R726" s="245"/>
      <c r="S726" s="245"/>
      <c r="T726" s="246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7" t="s">
        <v>192</v>
      </c>
      <c r="AU726" s="247" t="s">
        <v>88</v>
      </c>
      <c r="AV726" s="14" t="s">
        <v>88</v>
      </c>
      <c r="AW726" s="14" t="s">
        <v>37</v>
      </c>
      <c r="AX726" s="14" t="s">
        <v>78</v>
      </c>
      <c r="AY726" s="247" t="s">
        <v>178</v>
      </c>
    </row>
    <row r="727" s="14" customFormat="1">
      <c r="A727" s="14"/>
      <c r="B727" s="237"/>
      <c r="C727" s="238"/>
      <c r="D727" s="228" t="s">
        <v>192</v>
      </c>
      <c r="E727" s="239" t="s">
        <v>19</v>
      </c>
      <c r="F727" s="240" t="s">
        <v>964</v>
      </c>
      <c r="G727" s="238"/>
      <c r="H727" s="241">
        <v>135.15000000000001</v>
      </c>
      <c r="I727" s="242"/>
      <c r="J727" s="238"/>
      <c r="K727" s="238"/>
      <c r="L727" s="243"/>
      <c r="M727" s="244"/>
      <c r="N727" s="245"/>
      <c r="O727" s="245"/>
      <c r="P727" s="245"/>
      <c r="Q727" s="245"/>
      <c r="R727" s="245"/>
      <c r="S727" s="245"/>
      <c r="T727" s="246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7" t="s">
        <v>192</v>
      </c>
      <c r="AU727" s="247" t="s">
        <v>88</v>
      </c>
      <c r="AV727" s="14" t="s">
        <v>88</v>
      </c>
      <c r="AW727" s="14" t="s">
        <v>37</v>
      </c>
      <c r="AX727" s="14" t="s">
        <v>78</v>
      </c>
      <c r="AY727" s="247" t="s">
        <v>178</v>
      </c>
    </row>
    <row r="728" s="14" customFormat="1">
      <c r="A728" s="14"/>
      <c r="B728" s="237"/>
      <c r="C728" s="238"/>
      <c r="D728" s="228" t="s">
        <v>192</v>
      </c>
      <c r="E728" s="239" t="s">
        <v>19</v>
      </c>
      <c r="F728" s="240" t="s">
        <v>965</v>
      </c>
      <c r="G728" s="238"/>
      <c r="H728" s="241">
        <v>140.05000000000001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7" t="s">
        <v>192</v>
      </c>
      <c r="AU728" s="247" t="s">
        <v>88</v>
      </c>
      <c r="AV728" s="14" t="s">
        <v>88</v>
      </c>
      <c r="AW728" s="14" t="s">
        <v>37</v>
      </c>
      <c r="AX728" s="14" t="s">
        <v>78</v>
      </c>
      <c r="AY728" s="247" t="s">
        <v>178</v>
      </c>
    </row>
    <row r="729" s="14" customFormat="1">
      <c r="A729" s="14"/>
      <c r="B729" s="237"/>
      <c r="C729" s="238"/>
      <c r="D729" s="228" t="s">
        <v>192</v>
      </c>
      <c r="E729" s="239" t="s">
        <v>19</v>
      </c>
      <c r="F729" s="240" t="s">
        <v>966</v>
      </c>
      <c r="G729" s="238"/>
      <c r="H729" s="241">
        <v>608</v>
      </c>
      <c r="I729" s="242"/>
      <c r="J729" s="238"/>
      <c r="K729" s="238"/>
      <c r="L729" s="243"/>
      <c r="M729" s="244"/>
      <c r="N729" s="245"/>
      <c r="O729" s="245"/>
      <c r="P729" s="245"/>
      <c r="Q729" s="245"/>
      <c r="R729" s="245"/>
      <c r="S729" s="245"/>
      <c r="T729" s="24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7" t="s">
        <v>192</v>
      </c>
      <c r="AU729" s="247" t="s">
        <v>88</v>
      </c>
      <c r="AV729" s="14" t="s">
        <v>88</v>
      </c>
      <c r="AW729" s="14" t="s">
        <v>37</v>
      </c>
      <c r="AX729" s="14" t="s">
        <v>78</v>
      </c>
      <c r="AY729" s="247" t="s">
        <v>178</v>
      </c>
    </row>
    <row r="730" s="15" customFormat="1">
      <c r="A730" s="15"/>
      <c r="B730" s="248"/>
      <c r="C730" s="249"/>
      <c r="D730" s="228" t="s">
        <v>192</v>
      </c>
      <c r="E730" s="250" t="s">
        <v>19</v>
      </c>
      <c r="F730" s="251" t="s">
        <v>195</v>
      </c>
      <c r="G730" s="249"/>
      <c r="H730" s="252">
        <v>1049.8</v>
      </c>
      <c r="I730" s="253"/>
      <c r="J730" s="249"/>
      <c r="K730" s="249"/>
      <c r="L730" s="254"/>
      <c r="M730" s="255"/>
      <c r="N730" s="256"/>
      <c r="O730" s="256"/>
      <c r="P730" s="256"/>
      <c r="Q730" s="256"/>
      <c r="R730" s="256"/>
      <c r="S730" s="256"/>
      <c r="T730" s="257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8" t="s">
        <v>192</v>
      </c>
      <c r="AU730" s="258" t="s">
        <v>88</v>
      </c>
      <c r="AV730" s="15" t="s">
        <v>184</v>
      </c>
      <c r="AW730" s="15" t="s">
        <v>37</v>
      </c>
      <c r="AX730" s="15" t="s">
        <v>86</v>
      </c>
      <c r="AY730" s="258" t="s">
        <v>178</v>
      </c>
    </row>
    <row r="731" s="2" customFormat="1" ht="16.5" customHeight="1">
      <c r="A731" s="41"/>
      <c r="B731" s="42"/>
      <c r="C731" s="259" t="s">
        <v>967</v>
      </c>
      <c r="D731" s="259" t="s">
        <v>303</v>
      </c>
      <c r="E731" s="260" t="s">
        <v>930</v>
      </c>
      <c r="F731" s="261" t="s">
        <v>931</v>
      </c>
      <c r="G731" s="262" t="s">
        <v>932</v>
      </c>
      <c r="H731" s="263">
        <v>182.40000000000001</v>
      </c>
      <c r="I731" s="264"/>
      <c r="J731" s="265">
        <f>ROUND(I731*H731,2)</f>
        <v>0</v>
      </c>
      <c r="K731" s="261" t="s">
        <v>183</v>
      </c>
      <c r="L731" s="266"/>
      <c r="M731" s="267" t="s">
        <v>19</v>
      </c>
      <c r="N731" s="268" t="s">
        <v>49</v>
      </c>
      <c r="O731" s="87"/>
      <c r="P731" s="217">
        <f>O731*H731</f>
        <v>0</v>
      </c>
      <c r="Q731" s="217">
        <v>0.001</v>
      </c>
      <c r="R731" s="217">
        <f>Q731*H731</f>
        <v>0.18240000000000001</v>
      </c>
      <c r="S731" s="217">
        <v>0</v>
      </c>
      <c r="T731" s="218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19" t="s">
        <v>375</v>
      </c>
      <c r="AT731" s="219" t="s">
        <v>303</v>
      </c>
      <c r="AU731" s="219" t="s">
        <v>88</v>
      </c>
      <c r="AY731" s="20" t="s">
        <v>178</v>
      </c>
      <c r="BE731" s="220">
        <f>IF(N731="základní",J731,0)</f>
        <v>0</v>
      </c>
      <c r="BF731" s="220">
        <f>IF(N731="snížená",J731,0)</f>
        <v>0</v>
      </c>
      <c r="BG731" s="220">
        <f>IF(N731="zákl. přenesená",J731,0)</f>
        <v>0</v>
      </c>
      <c r="BH731" s="220">
        <f>IF(N731="sníž. přenesená",J731,0)</f>
        <v>0</v>
      </c>
      <c r="BI731" s="220">
        <f>IF(N731="nulová",J731,0)</f>
        <v>0</v>
      </c>
      <c r="BJ731" s="20" t="s">
        <v>86</v>
      </c>
      <c r="BK731" s="220">
        <f>ROUND(I731*H731,2)</f>
        <v>0</v>
      </c>
      <c r="BL731" s="20" t="s">
        <v>282</v>
      </c>
      <c r="BM731" s="219" t="s">
        <v>968</v>
      </c>
    </row>
    <row r="732" s="13" customFormat="1">
      <c r="A732" s="13"/>
      <c r="B732" s="226"/>
      <c r="C732" s="227"/>
      <c r="D732" s="228" t="s">
        <v>192</v>
      </c>
      <c r="E732" s="229" t="s">
        <v>19</v>
      </c>
      <c r="F732" s="230" t="s">
        <v>659</v>
      </c>
      <c r="G732" s="227"/>
      <c r="H732" s="229" t="s">
        <v>19</v>
      </c>
      <c r="I732" s="231"/>
      <c r="J732" s="227"/>
      <c r="K732" s="227"/>
      <c r="L732" s="232"/>
      <c r="M732" s="233"/>
      <c r="N732" s="234"/>
      <c r="O732" s="234"/>
      <c r="P732" s="234"/>
      <c r="Q732" s="234"/>
      <c r="R732" s="234"/>
      <c r="S732" s="234"/>
      <c r="T732" s="23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6" t="s">
        <v>192</v>
      </c>
      <c r="AU732" s="236" t="s">
        <v>88</v>
      </c>
      <c r="AV732" s="13" t="s">
        <v>86</v>
      </c>
      <c r="AW732" s="13" t="s">
        <v>37</v>
      </c>
      <c r="AX732" s="13" t="s">
        <v>78</v>
      </c>
      <c r="AY732" s="236" t="s">
        <v>178</v>
      </c>
    </row>
    <row r="733" s="13" customFormat="1">
      <c r="A733" s="13"/>
      <c r="B733" s="226"/>
      <c r="C733" s="227"/>
      <c r="D733" s="228" t="s">
        <v>192</v>
      </c>
      <c r="E733" s="229" t="s">
        <v>19</v>
      </c>
      <c r="F733" s="230" t="s">
        <v>287</v>
      </c>
      <c r="G733" s="227"/>
      <c r="H733" s="229" t="s">
        <v>19</v>
      </c>
      <c r="I733" s="231"/>
      <c r="J733" s="227"/>
      <c r="K733" s="227"/>
      <c r="L733" s="232"/>
      <c r="M733" s="233"/>
      <c r="N733" s="234"/>
      <c r="O733" s="234"/>
      <c r="P733" s="234"/>
      <c r="Q733" s="234"/>
      <c r="R733" s="234"/>
      <c r="S733" s="234"/>
      <c r="T733" s="235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6" t="s">
        <v>192</v>
      </c>
      <c r="AU733" s="236" t="s">
        <v>88</v>
      </c>
      <c r="AV733" s="13" t="s">
        <v>86</v>
      </c>
      <c r="AW733" s="13" t="s">
        <v>37</v>
      </c>
      <c r="AX733" s="13" t="s">
        <v>78</v>
      </c>
      <c r="AY733" s="236" t="s">
        <v>178</v>
      </c>
    </row>
    <row r="734" s="13" customFormat="1">
      <c r="A734" s="13"/>
      <c r="B734" s="226"/>
      <c r="C734" s="227"/>
      <c r="D734" s="228" t="s">
        <v>192</v>
      </c>
      <c r="E734" s="229" t="s">
        <v>19</v>
      </c>
      <c r="F734" s="230" t="s">
        <v>269</v>
      </c>
      <c r="G734" s="227"/>
      <c r="H734" s="229" t="s">
        <v>19</v>
      </c>
      <c r="I734" s="231"/>
      <c r="J734" s="227"/>
      <c r="K734" s="227"/>
      <c r="L734" s="232"/>
      <c r="M734" s="233"/>
      <c r="N734" s="234"/>
      <c r="O734" s="234"/>
      <c r="P734" s="234"/>
      <c r="Q734" s="234"/>
      <c r="R734" s="234"/>
      <c r="S734" s="234"/>
      <c r="T734" s="235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6" t="s">
        <v>192</v>
      </c>
      <c r="AU734" s="236" t="s">
        <v>88</v>
      </c>
      <c r="AV734" s="13" t="s">
        <v>86</v>
      </c>
      <c r="AW734" s="13" t="s">
        <v>37</v>
      </c>
      <c r="AX734" s="13" t="s">
        <v>78</v>
      </c>
      <c r="AY734" s="236" t="s">
        <v>178</v>
      </c>
    </row>
    <row r="735" s="14" customFormat="1">
      <c r="A735" s="14"/>
      <c r="B735" s="237"/>
      <c r="C735" s="238"/>
      <c r="D735" s="228" t="s">
        <v>192</v>
      </c>
      <c r="E735" s="239" t="s">
        <v>19</v>
      </c>
      <c r="F735" s="240" t="s">
        <v>969</v>
      </c>
      <c r="G735" s="238"/>
      <c r="H735" s="241">
        <v>182.40000000000001</v>
      </c>
      <c r="I735" s="242"/>
      <c r="J735" s="238"/>
      <c r="K735" s="238"/>
      <c r="L735" s="243"/>
      <c r="M735" s="244"/>
      <c r="N735" s="245"/>
      <c r="O735" s="245"/>
      <c r="P735" s="245"/>
      <c r="Q735" s="245"/>
      <c r="R735" s="245"/>
      <c r="S735" s="245"/>
      <c r="T735" s="246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7" t="s">
        <v>192</v>
      </c>
      <c r="AU735" s="247" t="s">
        <v>88</v>
      </c>
      <c r="AV735" s="14" t="s">
        <v>88</v>
      </c>
      <c r="AW735" s="14" t="s">
        <v>37</v>
      </c>
      <c r="AX735" s="14" t="s">
        <v>78</v>
      </c>
      <c r="AY735" s="247" t="s">
        <v>178</v>
      </c>
    </row>
    <row r="736" s="15" customFormat="1">
      <c r="A736" s="15"/>
      <c r="B736" s="248"/>
      <c r="C736" s="249"/>
      <c r="D736" s="228" t="s">
        <v>192</v>
      </c>
      <c r="E736" s="250" t="s">
        <v>19</v>
      </c>
      <c r="F736" s="251" t="s">
        <v>195</v>
      </c>
      <c r="G736" s="249"/>
      <c r="H736" s="252">
        <v>182.40000000000001</v>
      </c>
      <c r="I736" s="253"/>
      <c r="J736" s="249"/>
      <c r="K736" s="249"/>
      <c r="L736" s="254"/>
      <c r="M736" s="255"/>
      <c r="N736" s="256"/>
      <c r="O736" s="256"/>
      <c r="P736" s="256"/>
      <c r="Q736" s="256"/>
      <c r="R736" s="256"/>
      <c r="S736" s="256"/>
      <c r="T736" s="257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58" t="s">
        <v>192</v>
      </c>
      <c r="AU736" s="258" t="s">
        <v>88</v>
      </c>
      <c r="AV736" s="15" t="s">
        <v>184</v>
      </c>
      <c r="AW736" s="15" t="s">
        <v>37</v>
      </c>
      <c r="AX736" s="15" t="s">
        <v>86</v>
      </c>
      <c r="AY736" s="258" t="s">
        <v>178</v>
      </c>
    </row>
    <row r="737" s="2" customFormat="1" ht="16.5" customHeight="1">
      <c r="A737" s="41"/>
      <c r="B737" s="42"/>
      <c r="C737" s="259" t="s">
        <v>970</v>
      </c>
      <c r="D737" s="259" t="s">
        <v>303</v>
      </c>
      <c r="E737" s="260" t="s">
        <v>971</v>
      </c>
      <c r="F737" s="261" t="s">
        <v>972</v>
      </c>
      <c r="G737" s="262" t="s">
        <v>356</v>
      </c>
      <c r="H737" s="263">
        <v>0.155</v>
      </c>
      <c r="I737" s="264"/>
      <c r="J737" s="265">
        <f>ROUND(I737*H737,2)</f>
        <v>0</v>
      </c>
      <c r="K737" s="261" t="s">
        <v>183</v>
      </c>
      <c r="L737" s="266"/>
      <c r="M737" s="267" t="s">
        <v>19</v>
      </c>
      <c r="N737" s="268" t="s">
        <v>49</v>
      </c>
      <c r="O737" s="87"/>
      <c r="P737" s="217">
        <f>O737*H737</f>
        <v>0</v>
      </c>
      <c r="Q737" s="217">
        <v>1</v>
      </c>
      <c r="R737" s="217">
        <f>Q737*H737</f>
        <v>0.155</v>
      </c>
      <c r="S737" s="217">
        <v>0</v>
      </c>
      <c r="T737" s="218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19" t="s">
        <v>375</v>
      </c>
      <c r="AT737" s="219" t="s">
        <v>303</v>
      </c>
      <c r="AU737" s="219" t="s">
        <v>88</v>
      </c>
      <c r="AY737" s="20" t="s">
        <v>178</v>
      </c>
      <c r="BE737" s="220">
        <f>IF(N737="základní",J737,0)</f>
        <v>0</v>
      </c>
      <c r="BF737" s="220">
        <f>IF(N737="snížená",J737,0)</f>
        <v>0</v>
      </c>
      <c r="BG737" s="220">
        <f>IF(N737="zákl. přenesená",J737,0)</f>
        <v>0</v>
      </c>
      <c r="BH737" s="220">
        <f>IF(N737="sníž. přenesená",J737,0)</f>
        <v>0</v>
      </c>
      <c r="BI737" s="220">
        <f>IF(N737="nulová",J737,0)</f>
        <v>0</v>
      </c>
      <c r="BJ737" s="20" t="s">
        <v>86</v>
      </c>
      <c r="BK737" s="220">
        <f>ROUND(I737*H737,2)</f>
        <v>0</v>
      </c>
      <c r="BL737" s="20" t="s">
        <v>282</v>
      </c>
      <c r="BM737" s="219" t="s">
        <v>973</v>
      </c>
    </row>
    <row r="738" s="13" customFormat="1">
      <c r="A738" s="13"/>
      <c r="B738" s="226"/>
      <c r="C738" s="227"/>
      <c r="D738" s="228" t="s">
        <v>192</v>
      </c>
      <c r="E738" s="229" t="s">
        <v>19</v>
      </c>
      <c r="F738" s="230" t="s">
        <v>659</v>
      </c>
      <c r="G738" s="227"/>
      <c r="H738" s="229" t="s">
        <v>19</v>
      </c>
      <c r="I738" s="231"/>
      <c r="J738" s="227"/>
      <c r="K738" s="227"/>
      <c r="L738" s="232"/>
      <c r="M738" s="233"/>
      <c r="N738" s="234"/>
      <c r="O738" s="234"/>
      <c r="P738" s="234"/>
      <c r="Q738" s="234"/>
      <c r="R738" s="234"/>
      <c r="S738" s="234"/>
      <c r="T738" s="235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6" t="s">
        <v>192</v>
      </c>
      <c r="AU738" s="236" t="s">
        <v>88</v>
      </c>
      <c r="AV738" s="13" t="s">
        <v>86</v>
      </c>
      <c r="AW738" s="13" t="s">
        <v>37</v>
      </c>
      <c r="AX738" s="13" t="s">
        <v>78</v>
      </c>
      <c r="AY738" s="236" t="s">
        <v>178</v>
      </c>
    </row>
    <row r="739" s="13" customFormat="1">
      <c r="A739" s="13"/>
      <c r="B739" s="226"/>
      <c r="C739" s="227"/>
      <c r="D739" s="228" t="s">
        <v>192</v>
      </c>
      <c r="E739" s="229" t="s">
        <v>19</v>
      </c>
      <c r="F739" s="230" t="s">
        <v>287</v>
      </c>
      <c r="G739" s="227"/>
      <c r="H739" s="229" t="s">
        <v>19</v>
      </c>
      <c r="I739" s="231"/>
      <c r="J739" s="227"/>
      <c r="K739" s="227"/>
      <c r="L739" s="232"/>
      <c r="M739" s="233"/>
      <c r="N739" s="234"/>
      <c r="O739" s="234"/>
      <c r="P739" s="234"/>
      <c r="Q739" s="234"/>
      <c r="R739" s="234"/>
      <c r="S739" s="234"/>
      <c r="T739" s="23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6" t="s">
        <v>192</v>
      </c>
      <c r="AU739" s="236" t="s">
        <v>88</v>
      </c>
      <c r="AV739" s="13" t="s">
        <v>86</v>
      </c>
      <c r="AW739" s="13" t="s">
        <v>37</v>
      </c>
      <c r="AX739" s="13" t="s">
        <v>78</v>
      </c>
      <c r="AY739" s="236" t="s">
        <v>178</v>
      </c>
    </row>
    <row r="740" s="13" customFormat="1">
      <c r="A740" s="13"/>
      <c r="B740" s="226"/>
      <c r="C740" s="227"/>
      <c r="D740" s="228" t="s">
        <v>192</v>
      </c>
      <c r="E740" s="229" t="s">
        <v>19</v>
      </c>
      <c r="F740" s="230" t="s">
        <v>269</v>
      </c>
      <c r="G740" s="227"/>
      <c r="H740" s="229" t="s">
        <v>19</v>
      </c>
      <c r="I740" s="231"/>
      <c r="J740" s="227"/>
      <c r="K740" s="227"/>
      <c r="L740" s="232"/>
      <c r="M740" s="233"/>
      <c r="N740" s="234"/>
      <c r="O740" s="234"/>
      <c r="P740" s="234"/>
      <c r="Q740" s="234"/>
      <c r="R740" s="234"/>
      <c r="S740" s="234"/>
      <c r="T740" s="23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6" t="s">
        <v>192</v>
      </c>
      <c r="AU740" s="236" t="s">
        <v>88</v>
      </c>
      <c r="AV740" s="13" t="s">
        <v>86</v>
      </c>
      <c r="AW740" s="13" t="s">
        <v>37</v>
      </c>
      <c r="AX740" s="13" t="s">
        <v>78</v>
      </c>
      <c r="AY740" s="236" t="s">
        <v>178</v>
      </c>
    </row>
    <row r="741" s="14" customFormat="1">
      <c r="A741" s="14"/>
      <c r="B741" s="237"/>
      <c r="C741" s="238"/>
      <c r="D741" s="228" t="s">
        <v>192</v>
      </c>
      <c r="E741" s="239" t="s">
        <v>19</v>
      </c>
      <c r="F741" s="240" t="s">
        <v>963</v>
      </c>
      <c r="G741" s="238"/>
      <c r="H741" s="241">
        <v>166.59999999999999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7" t="s">
        <v>192</v>
      </c>
      <c r="AU741" s="247" t="s">
        <v>88</v>
      </c>
      <c r="AV741" s="14" t="s">
        <v>88</v>
      </c>
      <c r="AW741" s="14" t="s">
        <v>37</v>
      </c>
      <c r="AX741" s="14" t="s">
        <v>78</v>
      </c>
      <c r="AY741" s="247" t="s">
        <v>178</v>
      </c>
    </row>
    <row r="742" s="14" customFormat="1">
      <c r="A742" s="14"/>
      <c r="B742" s="237"/>
      <c r="C742" s="238"/>
      <c r="D742" s="228" t="s">
        <v>192</v>
      </c>
      <c r="E742" s="239" t="s">
        <v>19</v>
      </c>
      <c r="F742" s="240" t="s">
        <v>964</v>
      </c>
      <c r="G742" s="238"/>
      <c r="H742" s="241">
        <v>135.15000000000001</v>
      </c>
      <c r="I742" s="242"/>
      <c r="J742" s="238"/>
      <c r="K742" s="238"/>
      <c r="L742" s="243"/>
      <c r="M742" s="244"/>
      <c r="N742" s="245"/>
      <c r="O742" s="245"/>
      <c r="P742" s="245"/>
      <c r="Q742" s="245"/>
      <c r="R742" s="245"/>
      <c r="S742" s="245"/>
      <c r="T742" s="246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7" t="s">
        <v>192</v>
      </c>
      <c r="AU742" s="247" t="s">
        <v>88</v>
      </c>
      <c r="AV742" s="14" t="s">
        <v>88</v>
      </c>
      <c r="AW742" s="14" t="s">
        <v>37</v>
      </c>
      <c r="AX742" s="14" t="s">
        <v>78</v>
      </c>
      <c r="AY742" s="247" t="s">
        <v>178</v>
      </c>
    </row>
    <row r="743" s="14" customFormat="1">
      <c r="A743" s="14"/>
      <c r="B743" s="237"/>
      <c r="C743" s="238"/>
      <c r="D743" s="228" t="s">
        <v>192</v>
      </c>
      <c r="E743" s="239" t="s">
        <v>19</v>
      </c>
      <c r="F743" s="240" t="s">
        <v>965</v>
      </c>
      <c r="G743" s="238"/>
      <c r="H743" s="241">
        <v>140.05000000000001</v>
      </c>
      <c r="I743" s="242"/>
      <c r="J743" s="238"/>
      <c r="K743" s="238"/>
      <c r="L743" s="243"/>
      <c r="M743" s="244"/>
      <c r="N743" s="245"/>
      <c r="O743" s="245"/>
      <c r="P743" s="245"/>
      <c r="Q743" s="245"/>
      <c r="R743" s="245"/>
      <c r="S743" s="245"/>
      <c r="T743" s="246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7" t="s">
        <v>192</v>
      </c>
      <c r="AU743" s="247" t="s">
        <v>88</v>
      </c>
      <c r="AV743" s="14" t="s">
        <v>88</v>
      </c>
      <c r="AW743" s="14" t="s">
        <v>37</v>
      </c>
      <c r="AX743" s="14" t="s">
        <v>78</v>
      </c>
      <c r="AY743" s="247" t="s">
        <v>178</v>
      </c>
    </row>
    <row r="744" s="15" customFormat="1">
      <c r="A744" s="15"/>
      <c r="B744" s="248"/>
      <c r="C744" s="249"/>
      <c r="D744" s="228" t="s">
        <v>192</v>
      </c>
      <c r="E744" s="250" t="s">
        <v>19</v>
      </c>
      <c r="F744" s="251" t="s">
        <v>195</v>
      </c>
      <c r="G744" s="249"/>
      <c r="H744" s="252">
        <v>441.80000000000001</v>
      </c>
      <c r="I744" s="253"/>
      <c r="J744" s="249"/>
      <c r="K744" s="249"/>
      <c r="L744" s="254"/>
      <c r="M744" s="255"/>
      <c r="N744" s="256"/>
      <c r="O744" s="256"/>
      <c r="P744" s="256"/>
      <c r="Q744" s="256"/>
      <c r="R744" s="256"/>
      <c r="S744" s="256"/>
      <c r="T744" s="257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58" t="s">
        <v>192</v>
      </c>
      <c r="AU744" s="258" t="s">
        <v>88</v>
      </c>
      <c r="AV744" s="15" t="s">
        <v>184</v>
      </c>
      <c r="AW744" s="15" t="s">
        <v>37</v>
      </c>
      <c r="AX744" s="15" t="s">
        <v>86</v>
      </c>
      <c r="AY744" s="258" t="s">
        <v>178</v>
      </c>
    </row>
    <row r="745" s="14" customFormat="1">
      <c r="A745" s="14"/>
      <c r="B745" s="237"/>
      <c r="C745" s="238"/>
      <c r="D745" s="228" t="s">
        <v>192</v>
      </c>
      <c r="E745" s="238"/>
      <c r="F745" s="240" t="s">
        <v>974</v>
      </c>
      <c r="G745" s="238"/>
      <c r="H745" s="241">
        <v>0.155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7" t="s">
        <v>192</v>
      </c>
      <c r="AU745" s="247" t="s">
        <v>88</v>
      </c>
      <c r="AV745" s="14" t="s">
        <v>88</v>
      </c>
      <c r="AW745" s="14" t="s">
        <v>4</v>
      </c>
      <c r="AX745" s="14" t="s">
        <v>86</v>
      </c>
      <c r="AY745" s="247" t="s">
        <v>178</v>
      </c>
    </row>
    <row r="746" s="2" customFormat="1" ht="33" customHeight="1">
      <c r="A746" s="41"/>
      <c r="B746" s="42"/>
      <c r="C746" s="208" t="s">
        <v>975</v>
      </c>
      <c r="D746" s="208" t="s">
        <v>180</v>
      </c>
      <c r="E746" s="209" t="s">
        <v>976</v>
      </c>
      <c r="F746" s="210" t="s">
        <v>977</v>
      </c>
      <c r="G746" s="211" t="s">
        <v>107</v>
      </c>
      <c r="H746" s="212">
        <v>1049.8</v>
      </c>
      <c r="I746" s="213"/>
      <c r="J746" s="214">
        <f>ROUND(I746*H746,2)</f>
        <v>0</v>
      </c>
      <c r="K746" s="210" t="s">
        <v>183</v>
      </c>
      <c r="L746" s="47"/>
      <c r="M746" s="215" t="s">
        <v>19</v>
      </c>
      <c r="N746" s="216" t="s">
        <v>49</v>
      </c>
      <c r="O746" s="87"/>
      <c r="P746" s="217">
        <f>O746*H746</f>
        <v>0</v>
      </c>
      <c r="Q746" s="217">
        <v>0</v>
      </c>
      <c r="R746" s="217">
        <f>Q746*H746</f>
        <v>0</v>
      </c>
      <c r="S746" s="217">
        <v>0</v>
      </c>
      <c r="T746" s="218">
        <f>S746*H746</f>
        <v>0</v>
      </c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R746" s="219" t="s">
        <v>282</v>
      </c>
      <c r="AT746" s="219" t="s">
        <v>180</v>
      </c>
      <c r="AU746" s="219" t="s">
        <v>88</v>
      </c>
      <c r="AY746" s="20" t="s">
        <v>178</v>
      </c>
      <c r="BE746" s="220">
        <f>IF(N746="základní",J746,0)</f>
        <v>0</v>
      </c>
      <c r="BF746" s="220">
        <f>IF(N746="snížená",J746,0)</f>
        <v>0</v>
      </c>
      <c r="BG746" s="220">
        <f>IF(N746="zákl. přenesená",J746,0)</f>
        <v>0</v>
      </c>
      <c r="BH746" s="220">
        <f>IF(N746="sníž. přenesená",J746,0)</f>
        <v>0</v>
      </c>
      <c r="BI746" s="220">
        <f>IF(N746="nulová",J746,0)</f>
        <v>0</v>
      </c>
      <c r="BJ746" s="20" t="s">
        <v>86</v>
      </c>
      <c r="BK746" s="220">
        <f>ROUND(I746*H746,2)</f>
        <v>0</v>
      </c>
      <c r="BL746" s="20" t="s">
        <v>282</v>
      </c>
      <c r="BM746" s="219" t="s">
        <v>978</v>
      </c>
    </row>
    <row r="747" s="2" customFormat="1">
      <c r="A747" s="41"/>
      <c r="B747" s="42"/>
      <c r="C747" s="43"/>
      <c r="D747" s="221" t="s">
        <v>186</v>
      </c>
      <c r="E747" s="43"/>
      <c r="F747" s="222" t="s">
        <v>979</v>
      </c>
      <c r="G747" s="43"/>
      <c r="H747" s="43"/>
      <c r="I747" s="223"/>
      <c r="J747" s="43"/>
      <c r="K747" s="43"/>
      <c r="L747" s="47"/>
      <c r="M747" s="224"/>
      <c r="N747" s="225"/>
      <c r="O747" s="87"/>
      <c r="P747" s="87"/>
      <c r="Q747" s="87"/>
      <c r="R747" s="87"/>
      <c r="S747" s="87"/>
      <c r="T747" s="88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T747" s="20" t="s">
        <v>186</v>
      </c>
      <c r="AU747" s="20" t="s">
        <v>88</v>
      </c>
    </row>
    <row r="748" s="13" customFormat="1">
      <c r="A748" s="13"/>
      <c r="B748" s="226"/>
      <c r="C748" s="227"/>
      <c r="D748" s="228" t="s">
        <v>192</v>
      </c>
      <c r="E748" s="229" t="s">
        <v>19</v>
      </c>
      <c r="F748" s="230" t="s">
        <v>659</v>
      </c>
      <c r="G748" s="227"/>
      <c r="H748" s="229" t="s">
        <v>19</v>
      </c>
      <c r="I748" s="231"/>
      <c r="J748" s="227"/>
      <c r="K748" s="227"/>
      <c r="L748" s="232"/>
      <c r="M748" s="233"/>
      <c r="N748" s="234"/>
      <c r="O748" s="234"/>
      <c r="P748" s="234"/>
      <c r="Q748" s="234"/>
      <c r="R748" s="234"/>
      <c r="S748" s="234"/>
      <c r="T748" s="235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6" t="s">
        <v>192</v>
      </c>
      <c r="AU748" s="236" t="s">
        <v>88</v>
      </c>
      <c r="AV748" s="13" t="s">
        <v>86</v>
      </c>
      <c r="AW748" s="13" t="s">
        <v>37</v>
      </c>
      <c r="AX748" s="13" t="s">
        <v>78</v>
      </c>
      <c r="AY748" s="236" t="s">
        <v>178</v>
      </c>
    </row>
    <row r="749" s="13" customFormat="1">
      <c r="A749" s="13"/>
      <c r="B749" s="226"/>
      <c r="C749" s="227"/>
      <c r="D749" s="228" t="s">
        <v>192</v>
      </c>
      <c r="E749" s="229" t="s">
        <v>19</v>
      </c>
      <c r="F749" s="230" t="s">
        <v>287</v>
      </c>
      <c r="G749" s="227"/>
      <c r="H749" s="229" t="s">
        <v>19</v>
      </c>
      <c r="I749" s="231"/>
      <c r="J749" s="227"/>
      <c r="K749" s="227"/>
      <c r="L749" s="232"/>
      <c r="M749" s="233"/>
      <c r="N749" s="234"/>
      <c r="O749" s="234"/>
      <c r="P749" s="234"/>
      <c r="Q749" s="234"/>
      <c r="R749" s="234"/>
      <c r="S749" s="234"/>
      <c r="T749" s="235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6" t="s">
        <v>192</v>
      </c>
      <c r="AU749" s="236" t="s">
        <v>88</v>
      </c>
      <c r="AV749" s="13" t="s">
        <v>86</v>
      </c>
      <c r="AW749" s="13" t="s">
        <v>37</v>
      </c>
      <c r="AX749" s="13" t="s">
        <v>78</v>
      </c>
      <c r="AY749" s="236" t="s">
        <v>178</v>
      </c>
    </row>
    <row r="750" s="13" customFormat="1">
      <c r="A750" s="13"/>
      <c r="B750" s="226"/>
      <c r="C750" s="227"/>
      <c r="D750" s="228" t="s">
        <v>192</v>
      </c>
      <c r="E750" s="229" t="s">
        <v>19</v>
      </c>
      <c r="F750" s="230" t="s">
        <v>269</v>
      </c>
      <c r="G750" s="227"/>
      <c r="H750" s="229" t="s">
        <v>19</v>
      </c>
      <c r="I750" s="231"/>
      <c r="J750" s="227"/>
      <c r="K750" s="227"/>
      <c r="L750" s="232"/>
      <c r="M750" s="233"/>
      <c r="N750" s="234"/>
      <c r="O750" s="234"/>
      <c r="P750" s="234"/>
      <c r="Q750" s="234"/>
      <c r="R750" s="234"/>
      <c r="S750" s="234"/>
      <c r="T750" s="23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6" t="s">
        <v>192</v>
      </c>
      <c r="AU750" s="236" t="s">
        <v>88</v>
      </c>
      <c r="AV750" s="13" t="s">
        <v>86</v>
      </c>
      <c r="AW750" s="13" t="s">
        <v>37</v>
      </c>
      <c r="AX750" s="13" t="s">
        <v>78</v>
      </c>
      <c r="AY750" s="236" t="s">
        <v>178</v>
      </c>
    </row>
    <row r="751" s="14" customFormat="1">
      <c r="A751" s="14"/>
      <c r="B751" s="237"/>
      <c r="C751" s="238"/>
      <c r="D751" s="228" t="s">
        <v>192</v>
      </c>
      <c r="E751" s="239" t="s">
        <v>19</v>
      </c>
      <c r="F751" s="240" t="s">
        <v>963</v>
      </c>
      <c r="G751" s="238"/>
      <c r="H751" s="241">
        <v>166.59999999999999</v>
      </c>
      <c r="I751" s="242"/>
      <c r="J751" s="238"/>
      <c r="K751" s="238"/>
      <c r="L751" s="243"/>
      <c r="M751" s="244"/>
      <c r="N751" s="245"/>
      <c r="O751" s="245"/>
      <c r="P751" s="245"/>
      <c r="Q751" s="245"/>
      <c r="R751" s="245"/>
      <c r="S751" s="245"/>
      <c r="T751" s="246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7" t="s">
        <v>192</v>
      </c>
      <c r="AU751" s="247" t="s">
        <v>88</v>
      </c>
      <c r="AV751" s="14" t="s">
        <v>88</v>
      </c>
      <c r="AW751" s="14" t="s">
        <v>37</v>
      </c>
      <c r="AX751" s="14" t="s">
        <v>78</v>
      </c>
      <c r="AY751" s="247" t="s">
        <v>178</v>
      </c>
    </row>
    <row r="752" s="14" customFormat="1">
      <c r="A752" s="14"/>
      <c r="B752" s="237"/>
      <c r="C752" s="238"/>
      <c r="D752" s="228" t="s">
        <v>192</v>
      </c>
      <c r="E752" s="239" t="s">
        <v>19</v>
      </c>
      <c r="F752" s="240" t="s">
        <v>964</v>
      </c>
      <c r="G752" s="238"/>
      <c r="H752" s="241">
        <v>135.15000000000001</v>
      </c>
      <c r="I752" s="242"/>
      <c r="J752" s="238"/>
      <c r="K752" s="238"/>
      <c r="L752" s="243"/>
      <c r="M752" s="244"/>
      <c r="N752" s="245"/>
      <c r="O752" s="245"/>
      <c r="P752" s="245"/>
      <c r="Q752" s="245"/>
      <c r="R752" s="245"/>
      <c r="S752" s="245"/>
      <c r="T752" s="246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7" t="s">
        <v>192</v>
      </c>
      <c r="AU752" s="247" t="s">
        <v>88</v>
      </c>
      <c r="AV752" s="14" t="s">
        <v>88</v>
      </c>
      <c r="AW752" s="14" t="s">
        <v>37</v>
      </c>
      <c r="AX752" s="14" t="s">
        <v>78</v>
      </c>
      <c r="AY752" s="247" t="s">
        <v>178</v>
      </c>
    </row>
    <row r="753" s="14" customFormat="1">
      <c r="A753" s="14"/>
      <c r="B753" s="237"/>
      <c r="C753" s="238"/>
      <c r="D753" s="228" t="s">
        <v>192</v>
      </c>
      <c r="E753" s="239" t="s">
        <v>19</v>
      </c>
      <c r="F753" s="240" t="s">
        <v>965</v>
      </c>
      <c r="G753" s="238"/>
      <c r="H753" s="241">
        <v>140.05000000000001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7" t="s">
        <v>192</v>
      </c>
      <c r="AU753" s="247" t="s">
        <v>88</v>
      </c>
      <c r="AV753" s="14" t="s">
        <v>88</v>
      </c>
      <c r="AW753" s="14" t="s">
        <v>37</v>
      </c>
      <c r="AX753" s="14" t="s">
        <v>78</v>
      </c>
      <c r="AY753" s="247" t="s">
        <v>178</v>
      </c>
    </row>
    <row r="754" s="14" customFormat="1">
      <c r="A754" s="14"/>
      <c r="B754" s="237"/>
      <c r="C754" s="238"/>
      <c r="D754" s="228" t="s">
        <v>192</v>
      </c>
      <c r="E754" s="239" t="s">
        <v>19</v>
      </c>
      <c r="F754" s="240" t="s">
        <v>966</v>
      </c>
      <c r="G754" s="238"/>
      <c r="H754" s="241">
        <v>608</v>
      </c>
      <c r="I754" s="242"/>
      <c r="J754" s="238"/>
      <c r="K754" s="238"/>
      <c r="L754" s="243"/>
      <c r="M754" s="244"/>
      <c r="N754" s="245"/>
      <c r="O754" s="245"/>
      <c r="P754" s="245"/>
      <c r="Q754" s="245"/>
      <c r="R754" s="245"/>
      <c r="S754" s="245"/>
      <c r="T754" s="24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7" t="s">
        <v>192</v>
      </c>
      <c r="AU754" s="247" t="s">
        <v>88</v>
      </c>
      <c r="AV754" s="14" t="s">
        <v>88</v>
      </c>
      <c r="AW754" s="14" t="s">
        <v>37</v>
      </c>
      <c r="AX754" s="14" t="s">
        <v>78</v>
      </c>
      <c r="AY754" s="247" t="s">
        <v>178</v>
      </c>
    </row>
    <row r="755" s="15" customFormat="1">
      <c r="A755" s="15"/>
      <c r="B755" s="248"/>
      <c r="C755" s="249"/>
      <c r="D755" s="228" t="s">
        <v>192</v>
      </c>
      <c r="E755" s="250" t="s">
        <v>19</v>
      </c>
      <c r="F755" s="251" t="s">
        <v>195</v>
      </c>
      <c r="G755" s="249"/>
      <c r="H755" s="252">
        <v>1049.8</v>
      </c>
      <c r="I755" s="253"/>
      <c r="J755" s="249"/>
      <c r="K755" s="249"/>
      <c r="L755" s="254"/>
      <c r="M755" s="255"/>
      <c r="N755" s="256"/>
      <c r="O755" s="256"/>
      <c r="P755" s="256"/>
      <c r="Q755" s="256"/>
      <c r="R755" s="256"/>
      <c r="S755" s="256"/>
      <c r="T755" s="257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58" t="s">
        <v>192</v>
      </c>
      <c r="AU755" s="258" t="s">
        <v>88</v>
      </c>
      <c r="AV755" s="15" t="s">
        <v>184</v>
      </c>
      <c r="AW755" s="15" t="s">
        <v>37</v>
      </c>
      <c r="AX755" s="15" t="s">
        <v>86</v>
      </c>
      <c r="AY755" s="258" t="s">
        <v>178</v>
      </c>
    </row>
    <row r="756" s="2" customFormat="1" ht="49.05" customHeight="1">
      <c r="A756" s="41"/>
      <c r="B756" s="42"/>
      <c r="C756" s="259" t="s">
        <v>980</v>
      </c>
      <c r="D756" s="259" t="s">
        <v>303</v>
      </c>
      <c r="E756" s="260" t="s">
        <v>981</v>
      </c>
      <c r="F756" s="261" t="s">
        <v>982</v>
      </c>
      <c r="G756" s="262" t="s">
        <v>107</v>
      </c>
      <c r="H756" s="263">
        <v>708.62400000000002</v>
      </c>
      <c r="I756" s="264"/>
      <c r="J756" s="265">
        <f>ROUND(I756*H756,2)</f>
        <v>0</v>
      </c>
      <c r="K756" s="261" t="s">
        <v>183</v>
      </c>
      <c r="L756" s="266"/>
      <c r="M756" s="267" t="s">
        <v>19</v>
      </c>
      <c r="N756" s="268" t="s">
        <v>49</v>
      </c>
      <c r="O756" s="87"/>
      <c r="P756" s="217">
        <f>O756*H756</f>
        <v>0</v>
      </c>
      <c r="Q756" s="217">
        <v>0.0047999999999999996</v>
      </c>
      <c r="R756" s="217">
        <f>Q756*H756</f>
        <v>3.4013951999999996</v>
      </c>
      <c r="S756" s="217">
        <v>0</v>
      </c>
      <c r="T756" s="218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19" t="s">
        <v>375</v>
      </c>
      <c r="AT756" s="219" t="s">
        <v>303</v>
      </c>
      <c r="AU756" s="219" t="s">
        <v>88</v>
      </c>
      <c r="AY756" s="20" t="s">
        <v>178</v>
      </c>
      <c r="BE756" s="220">
        <f>IF(N756="základní",J756,0)</f>
        <v>0</v>
      </c>
      <c r="BF756" s="220">
        <f>IF(N756="snížená",J756,0)</f>
        <v>0</v>
      </c>
      <c r="BG756" s="220">
        <f>IF(N756="zákl. přenesená",J756,0)</f>
        <v>0</v>
      </c>
      <c r="BH756" s="220">
        <f>IF(N756="sníž. přenesená",J756,0)</f>
        <v>0</v>
      </c>
      <c r="BI756" s="220">
        <f>IF(N756="nulová",J756,0)</f>
        <v>0</v>
      </c>
      <c r="BJ756" s="20" t="s">
        <v>86</v>
      </c>
      <c r="BK756" s="220">
        <f>ROUND(I756*H756,2)</f>
        <v>0</v>
      </c>
      <c r="BL756" s="20" t="s">
        <v>282</v>
      </c>
      <c r="BM756" s="219" t="s">
        <v>983</v>
      </c>
    </row>
    <row r="757" s="13" customFormat="1">
      <c r="A757" s="13"/>
      <c r="B757" s="226"/>
      <c r="C757" s="227"/>
      <c r="D757" s="228" t="s">
        <v>192</v>
      </c>
      <c r="E757" s="229" t="s">
        <v>19</v>
      </c>
      <c r="F757" s="230" t="s">
        <v>659</v>
      </c>
      <c r="G757" s="227"/>
      <c r="H757" s="229" t="s">
        <v>19</v>
      </c>
      <c r="I757" s="231"/>
      <c r="J757" s="227"/>
      <c r="K757" s="227"/>
      <c r="L757" s="232"/>
      <c r="M757" s="233"/>
      <c r="N757" s="234"/>
      <c r="O757" s="234"/>
      <c r="P757" s="234"/>
      <c r="Q757" s="234"/>
      <c r="R757" s="234"/>
      <c r="S757" s="234"/>
      <c r="T757" s="23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6" t="s">
        <v>192</v>
      </c>
      <c r="AU757" s="236" t="s">
        <v>88</v>
      </c>
      <c r="AV757" s="13" t="s">
        <v>86</v>
      </c>
      <c r="AW757" s="13" t="s">
        <v>37</v>
      </c>
      <c r="AX757" s="13" t="s">
        <v>78</v>
      </c>
      <c r="AY757" s="236" t="s">
        <v>178</v>
      </c>
    </row>
    <row r="758" s="13" customFormat="1">
      <c r="A758" s="13"/>
      <c r="B758" s="226"/>
      <c r="C758" s="227"/>
      <c r="D758" s="228" t="s">
        <v>192</v>
      </c>
      <c r="E758" s="229" t="s">
        <v>19</v>
      </c>
      <c r="F758" s="230" t="s">
        <v>287</v>
      </c>
      <c r="G758" s="227"/>
      <c r="H758" s="229" t="s">
        <v>19</v>
      </c>
      <c r="I758" s="231"/>
      <c r="J758" s="227"/>
      <c r="K758" s="227"/>
      <c r="L758" s="232"/>
      <c r="M758" s="233"/>
      <c r="N758" s="234"/>
      <c r="O758" s="234"/>
      <c r="P758" s="234"/>
      <c r="Q758" s="234"/>
      <c r="R758" s="234"/>
      <c r="S758" s="234"/>
      <c r="T758" s="23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6" t="s">
        <v>192</v>
      </c>
      <c r="AU758" s="236" t="s">
        <v>88</v>
      </c>
      <c r="AV758" s="13" t="s">
        <v>86</v>
      </c>
      <c r="AW758" s="13" t="s">
        <v>37</v>
      </c>
      <c r="AX758" s="13" t="s">
        <v>78</v>
      </c>
      <c r="AY758" s="236" t="s">
        <v>178</v>
      </c>
    </row>
    <row r="759" s="13" customFormat="1">
      <c r="A759" s="13"/>
      <c r="B759" s="226"/>
      <c r="C759" s="227"/>
      <c r="D759" s="228" t="s">
        <v>192</v>
      </c>
      <c r="E759" s="229" t="s">
        <v>19</v>
      </c>
      <c r="F759" s="230" t="s">
        <v>269</v>
      </c>
      <c r="G759" s="227"/>
      <c r="H759" s="229" t="s">
        <v>19</v>
      </c>
      <c r="I759" s="231"/>
      <c r="J759" s="227"/>
      <c r="K759" s="227"/>
      <c r="L759" s="232"/>
      <c r="M759" s="233"/>
      <c r="N759" s="234"/>
      <c r="O759" s="234"/>
      <c r="P759" s="234"/>
      <c r="Q759" s="234"/>
      <c r="R759" s="234"/>
      <c r="S759" s="234"/>
      <c r="T759" s="235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6" t="s">
        <v>192</v>
      </c>
      <c r="AU759" s="236" t="s">
        <v>88</v>
      </c>
      <c r="AV759" s="13" t="s">
        <v>86</v>
      </c>
      <c r="AW759" s="13" t="s">
        <v>37</v>
      </c>
      <c r="AX759" s="13" t="s">
        <v>78</v>
      </c>
      <c r="AY759" s="236" t="s">
        <v>178</v>
      </c>
    </row>
    <row r="760" s="14" customFormat="1">
      <c r="A760" s="14"/>
      <c r="B760" s="237"/>
      <c r="C760" s="238"/>
      <c r="D760" s="228" t="s">
        <v>192</v>
      </c>
      <c r="E760" s="239" t="s">
        <v>19</v>
      </c>
      <c r="F760" s="240" t="s">
        <v>966</v>
      </c>
      <c r="G760" s="238"/>
      <c r="H760" s="241">
        <v>608</v>
      </c>
      <c r="I760" s="242"/>
      <c r="J760" s="238"/>
      <c r="K760" s="238"/>
      <c r="L760" s="243"/>
      <c r="M760" s="244"/>
      <c r="N760" s="245"/>
      <c r="O760" s="245"/>
      <c r="P760" s="245"/>
      <c r="Q760" s="245"/>
      <c r="R760" s="245"/>
      <c r="S760" s="245"/>
      <c r="T760" s="24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7" t="s">
        <v>192</v>
      </c>
      <c r="AU760" s="247" t="s">
        <v>88</v>
      </c>
      <c r="AV760" s="14" t="s">
        <v>88</v>
      </c>
      <c r="AW760" s="14" t="s">
        <v>37</v>
      </c>
      <c r="AX760" s="14" t="s">
        <v>78</v>
      </c>
      <c r="AY760" s="247" t="s">
        <v>178</v>
      </c>
    </row>
    <row r="761" s="15" customFormat="1">
      <c r="A761" s="15"/>
      <c r="B761" s="248"/>
      <c r="C761" s="249"/>
      <c r="D761" s="228" t="s">
        <v>192</v>
      </c>
      <c r="E761" s="250" t="s">
        <v>19</v>
      </c>
      <c r="F761" s="251" t="s">
        <v>195</v>
      </c>
      <c r="G761" s="249"/>
      <c r="H761" s="252">
        <v>608</v>
      </c>
      <c r="I761" s="253"/>
      <c r="J761" s="249"/>
      <c r="K761" s="249"/>
      <c r="L761" s="254"/>
      <c r="M761" s="255"/>
      <c r="N761" s="256"/>
      <c r="O761" s="256"/>
      <c r="P761" s="256"/>
      <c r="Q761" s="256"/>
      <c r="R761" s="256"/>
      <c r="S761" s="256"/>
      <c r="T761" s="257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8" t="s">
        <v>192</v>
      </c>
      <c r="AU761" s="258" t="s">
        <v>88</v>
      </c>
      <c r="AV761" s="15" t="s">
        <v>184</v>
      </c>
      <c r="AW761" s="15" t="s">
        <v>37</v>
      </c>
      <c r="AX761" s="15" t="s">
        <v>86</v>
      </c>
      <c r="AY761" s="258" t="s">
        <v>178</v>
      </c>
    </row>
    <row r="762" s="14" customFormat="1">
      <c r="A762" s="14"/>
      <c r="B762" s="237"/>
      <c r="C762" s="238"/>
      <c r="D762" s="228" t="s">
        <v>192</v>
      </c>
      <c r="E762" s="238"/>
      <c r="F762" s="240" t="s">
        <v>984</v>
      </c>
      <c r="G762" s="238"/>
      <c r="H762" s="241">
        <v>708.62400000000002</v>
      </c>
      <c r="I762" s="242"/>
      <c r="J762" s="238"/>
      <c r="K762" s="238"/>
      <c r="L762" s="243"/>
      <c r="M762" s="244"/>
      <c r="N762" s="245"/>
      <c r="O762" s="245"/>
      <c r="P762" s="245"/>
      <c r="Q762" s="245"/>
      <c r="R762" s="245"/>
      <c r="S762" s="245"/>
      <c r="T762" s="246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7" t="s">
        <v>192</v>
      </c>
      <c r="AU762" s="247" t="s">
        <v>88</v>
      </c>
      <c r="AV762" s="14" t="s">
        <v>88</v>
      </c>
      <c r="AW762" s="14" t="s">
        <v>4</v>
      </c>
      <c r="AX762" s="14" t="s">
        <v>86</v>
      </c>
      <c r="AY762" s="247" t="s">
        <v>178</v>
      </c>
    </row>
    <row r="763" s="2" customFormat="1" ht="49.05" customHeight="1">
      <c r="A763" s="41"/>
      <c r="B763" s="42"/>
      <c r="C763" s="259" t="s">
        <v>985</v>
      </c>
      <c r="D763" s="259" t="s">
        <v>303</v>
      </c>
      <c r="E763" s="260" t="s">
        <v>986</v>
      </c>
      <c r="F763" s="261" t="s">
        <v>987</v>
      </c>
      <c r="G763" s="262" t="s">
        <v>107</v>
      </c>
      <c r="H763" s="263">
        <v>514.697</v>
      </c>
      <c r="I763" s="264"/>
      <c r="J763" s="265">
        <f>ROUND(I763*H763,2)</f>
        <v>0</v>
      </c>
      <c r="K763" s="261" t="s">
        <v>183</v>
      </c>
      <c r="L763" s="266"/>
      <c r="M763" s="267" t="s">
        <v>19</v>
      </c>
      <c r="N763" s="268" t="s">
        <v>49</v>
      </c>
      <c r="O763" s="87"/>
      <c r="P763" s="217">
        <f>O763*H763</f>
        <v>0</v>
      </c>
      <c r="Q763" s="217">
        <v>0.0043</v>
      </c>
      <c r="R763" s="217">
        <f>Q763*H763</f>
        <v>2.2131970999999999</v>
      </c>
      <c r="S763" s="217">
        <v>0</v>
      </c>
      <c r="T763" s="218">
        <f>S763*H763</f>
        <v>0</v>
      </c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R763" s="219" t="s">
        <v>375</v>
      </c>
      <c r="AT763" s="219" t="s">
        <v>303</v>
      </c>
      <c r="AU763" s="219" t="s">
        <v>88</v>
      </c>
      <c r="AY763" s="20" t="s">
        <v>178</v>
      </c>
      <c r="BE763" s="220">
        <f>IF(N763="základní",J763,0)</f>
        <v>0</v>
      </c>
      <c r="BF763" s="220">
        <f>IF(N763="snížená",J763,0)</f>
        <v>0</v>
      </c>
      <c r="BG763" s="220">
        <f>IF(N763="zákl. přenesená",J763,0)</f>
        <v>0</v>
      </c>
      <c r="BH763" s="220">
        <f>IF(N763="sníž. přenesená",J763,0)</f>
        <v>0</v>
      </c>
      <c r="BI763" s="220">
        <f>IF(N763="nulová",J763,0)</f>
        <v>0</v>
      </c>
      <c r="BJ763" s="20" t="s">
        <v>86</v>
      </c>
      <c r="BK763" s="220">
        <f>ROUND(I763*H763,2)</f>
        <v>0</v>
      </c>
      <c r="BL763" s="20" t="s">
        <v>282</v>
      </c>
      <c r="BM763" s="219" t="s">
        <v>988</v>
      </c>
    </row>
    <row r="764" s="13" customFormat="1">
      <c r="A764" s="13"/>
      <c r="B764" s="226"/>
      <c r="C764" s="227"/>
      <c r="D764" s="228" t="s">
        <v>192</v>
      </c>
      <c r="E764" s="229" t="s">
        <v>19</v>
      </c>
      <c r="F764" s="230" t="s">
        <v>659</v>
      </c>
      <c r="G764" s="227"/>
      <c r="H764" s="229" t="s">
        <v>19</v>
      </c>
      <c r="I764" s="231"/>
      <c r="J764" s="227"/>
      <c r="K764" s="227"/>
      <c r="L764" s="232"/>
      <c r="M764" s="233"/>
      <c r="N764" s="234"/>
      <c r="O764" s="234"/>
      <c r="P764" s="234"/>
      <c r="Q764" s="234"/>
      <c r="R764" s="234"/>
      <c r="S764" s="234"/>
      <c r="T764" s="235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6" t="s">
        <v>192</v>
      </c>
      <c r="AU764" s="236" t="s">
        <v>88</v>
      </c>
      <c r="AV764" s="13" t="s">
        <v>86</v>
      </c>
      <c r="AW764" s="13" t="s">
        <v>37</v>
      </c>
      <c r="AX764" s="13" t="s">
        <v>78</v>
      </c>
      <c r="AY764" s="236" t="s">
        <v>178</v>
      </c>
    </row>
    <row r="765" s="13" customFormat="1">
      <c r="A765" s="13"/>
      <c r="B765" s="226"/>
      <c r="C765" s="227"/>
      <c r="D765" s="228" t="s">
        <v>192</v>
      </c>
      <c r="E765" s="229" t="s">
        <v>19</v>
      </c>
      <c r="F765" s="230" t="s">
        <v>287</v>
      </c>
      <c r="G765" s="227"/>
      <c r="H765" s="229" t="s">
        <v>19</v>
      </c>
      <c r="I765" s="231"/>
      <c r="J765" s="227"/>
      <c r="K765" s="227"/>
      <c r="L765" s="232"/>
      <c r="M765" s="233"/>
      <c r="N765" s="234"/>
      <c r="O765" s="234"/>
      <c r="P765" s="234"/>
      <c r="Q765" s="234"/>
      <c r="R765" s="234"/>
      <c r="S765" s="234"/>
      <c r="T765" s="235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6" t="s">
        <v>192</v>
      </c>
      <c r="AU765" s="236" t="s">
        <v>88</v>
      </c>
      <c r="AV765" s="13" t="s">
        <v>86</v>
      </c>
      <c r="AW765" s="13" t="s">
        <v>37</v>
      </c>
      <c r="AX765" s="13" t="s">
        <v>78</v>
      </c>
      <c r="AY765" s="236" t="s">
        <v>178</v>
      </c>
    </row>
    <row r="766" s="13" customFormat="1">
      <c r="A766" s="13"/>
      <c r="B766" s="226"/>
      <c r="C766" s="227"/>
      <c r="D766" s="228" t="s">
        <v>192</v>
      </c>
      <c r="E766" s="229" t="s">
        <v>19</v>
      </c>
      <c r="F766" s="230" t="s">
        <v>269</v>
      </c>
      <c r="G766" s="227"/>
      <c r="H766" s="229" t="s">
        <v>19</v>
      </c>
      <c r="I766" s="231"/>
      <c r="J766" s="227"/>
      <c r="K766" s="227"/>
      <c r="L766" s="232"/>
      <c r="M766" s="233"/>
      <c r="N766" s="234"/>
      <c r="O766" s="234"/>
      <c r="P766" s="234"/>
      <c r="Q766" s="234"/>
      <c r="R766" s="234"/>
      <c r="S766" s="234"/>
      <c r="T766" s="235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6" t="s">
        <v>192</v>
      </c>
      <c r="AU766" s="236" t="s">
        <v>88</v>
      </c>
      <c r="AV766" s="13" t="s">
        <v>86</v>
      </c>
      <c r="AW766" s="13" t="s">
        <v>37</v>
      </c>
      <c r="AX766" s="13" t="s">
        <v>78</v>
      </c>
      <c r="AY766" s="236" t="s">
        <v>178</v>
      </c>
    </row>
    <row r="767" s="14" customFormat="1">
      <c r="A767" s="14"/>
      <c r="B767" s="237"/>
      <c r="C767" s="238"/>
      <c r="D767" s="228" t="s">
        <v>192</v>
      </c>
      <c r="E767" s="239" t="s">
        <v>19</v>
      </c>
      <c r="F767" s="240" t="s">
        <v>963</v>
      </c>
      <c r="G767" s="238"/>
      <c r="H767" s="241">
        <v>166.59999999999999</v>
      </c>
      <c r="I767" s="242"/>
      <c r="J767" s="238"/>
      <c r="K767" s="238"/>
      <c r="L767" s="243"/>
      <c r="M767" s="244"/>
      <c r="N767" s="245"/>
      <c r="O767" s="245"/>
      <c r="P767" s="245"/>
      <c r="Q767" s="245"/>
      <c r="R767" s="245"/>
      <c r="S767" s="245"/>
      <c r="T767" s="246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7" t="s">
        <v>192</v>
      </c>
      <c r="AU767" s="247" t="s">
        <v>88</v>
      </c>
      <c r="AV767" s="14" t="s">
        <v>88</v>
      </c>
      <c r="AW767" s="14" t="s">
        <v>37</v>
      </c>
      <c r="AX767" s="14" t="s">
        <v>78</v>
      </c>
      <c r="AY767" s="247" t="s">
        <v>178</v>
      </c>
    </row>
    <row r="768" s="14" customFormat="1">
      <c r="A768" s="14"/>
      <c r="B768" s="237"/>
      <c r="C768" s="238"/>
      <c r="D768" s="228" t="s">
        <v>192</v>
      </c>
      <c r="E768" s="239" t="s">
        <v>19</v>
      </c>
      <c r="F768" s="240" t="s">
        <v>964</v>
      </c>
      <c r="G768" s="238"/>
      <c r="H768" s="241">
        <v>135.15000000000001</v>
      </c>
      <c r="I768" s="242"/>
      <c r="J768" s="238"/>
      <c r="K768" s="238"/>
      <c r="L768" s="243"/>
      <c r="M768" s="244"/>
      <c r="N768" s="245"/>
      <c r="O768" s="245"/>
      <c r="P768" s="245"/>
      <c r="Q768" s="245"/>
      <c r="R768" s="245"/>
      <c r="S768" s="245"/>
      <c r="T768" s="24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7" t="s">
        <v>192</v>
      </c>
      <c r="AU768" s="247" t="s">
        <v>88</v>
      </c>
      <c r="AV768" s="14" t="s">
        <v>88</v>
      </c>
      <c r="AW768" s="14" t="s">
        <v>37</v>
      </c>
      <c r="AX768" s="14" t="s">
        <v>78</v>
      </c>
      <c r="AY768" s="247" t="s">
        <v>178</v>
      </c>
    </row>
    <row r="769" s="14" customFormat="1">
      <c r="A769" s="14"/>
      <c r="B769" s="237"/>
      <c r="C769" s="238"/>
      <c r="D769" s="228" t="s">
        <v>192</v>
      </c>
      <c r="E769" s="239" t="s">
        <v>19</v>
      </c>
      <c r="F769" s="240" t="s">
        <v>965</v>
      </c>
      <c r="G769" s="238"/>
      <c r="H769" s="241">
        <v>140.05000000000001</v>
      </c>
      <c r="I769" s="242"/>
      <c r="J769" s="238"/>
      <c r="K769" s="238"/>
      <c r="L769" s="243"/>
      <c r="M769" s="244"/>
      <c r="N769" s="245"/>
      <c r="O769" s="245"/>
      <c r="P769" s="245"/>
      <c r="Q769" s="245"/>
      <c r="R769" s="245"/>
      <c r="S769" s="245"/>
      <c r="T769" s="24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7" t="s">
        <v>192</v>
      </c>
      <c r="AU769" s="247" t="s">
        <v>88</v>
      </c>
      <c r="AV769" s="14" t="s">
        <v>88</v>
      </c>
      <c r="AW769" s="14" t="s">
        <v>37</v>
      </c>
      <c r="AX769" s="14" t="s">
        <v>78</v>
      </c>
      <c r="AY769" s="247" t="s">
        <v>178</v>
      </c>
    </row>
    <row r="770" s="15" customFormat="1">
      <c r="A770" s="15"/>
      <c r="B770" s="248"/>
      <c r="C770" s="249"/>
      <c r="D770" s="228" t="s">
        <v>192</v>
      </c>
      <c r="E770" s="250" t="s">
        <v>19</v>
      </c>
      <c r="F770" s="251" t="s">
        <v>195</v>
      </c>
      <c r="G770" s="249"/>
      <c r="H770" s="252">
        <v>441.80000000000001</v>
      </c>
      <c r="I770" s="253"/>
      <c r="J770" s="249"/>
      <c r="K770" s="249"/>
      <c r="L770" s="254"/>
      <c r="M770" s="255"/>
      <c r="N770" s="256"/>
      <c r="O770" s="256"/>
      <c r="P770" s="256"/>
      <c r="Q770" s="256"/>
      <c r="R770" s="256"/>
      <c r="S770" s="256"/>
      <c r="T770" s="257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58" t="s">
        <v>192</v>
      </c>
      <c r="AU770" s="258" t="s">
        <v>88</v>
      </c>
      <c r="AV770" s="15" t="s">
        <v>184</v>
      </c>
      <c r="AW770" s="15" t="s">
        <v>37</v>
      </c>
      <c r="AX770" s="15" t="s">
        <v>86</v>
      </c>
      <c r="AY770" s="258" t="s">
        <v>178</v>
      </c>
    </row>
    <row r="771" s="14" customFormat="1">
      <c r="A771" s="14"/>
      <c r="B771" s="237"/>
      <c r="C771" s="238"/>
      <c r="D771" s="228" t="s">
        <v>192</v>
      </c>
      <c r="E771" s="238"/>
      <c r="F771" s="240" t="s">
        <v>989</v>
      </c>
      <c r="G771" s="238"/>
      <c r="H771" s="241">
        <v>514.697</v>
      </c>
      <c r="I771" s="242"/>
      <c r="J771" s="238"/>
      <c r="K771" s="238"/>
      <c r="L771" s="243"/>
      <c r="M771" s="244"/>
      <c r="N771" s="245"/>
      <c r="O771" s="245"/>
      <c r="P771" s="245"/>
      <c r="Q771" s="245"/>
      <c r="R771" s="245"/>
      <c r="S771" s="245"/>
      <c r="T771" s="24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7" t="s">
        <v>192</v>
      </c>
      <c r="AU771" s="247" t="s">
        <v>88</v>
      </c>
      <c r="AV771" s="14" t="s">
        <v>88</v>
      </c>
      <c r="AW771" s="14" t="s">
        <v>4</v>
      </c>
      <c r="AX771" s="14" t="s">
        <v>86</v>
      </c>
      <c r="AY771" s="247" t="s">
        <v>178</v>
      </c>
    </row>
    <row r="772" s="2" customFormat="1" ht="33" customHeight="1">
      <c r="A772" s="41"/>
      <c r="B772" s="42"/>
      <c r="C772" s="208" t="s">
        <v>990</v>
      </c>
      <c r="D772" s="208" t="s">
        <v>180</v>
      </c>
      <c r="E772" s="209" t="s">
        <v>991</v>
      </c>
      <c r="F772" s="210" t="s">
        <v>992</v>
      </c>
      <c r="G772" s="211" t="s">
        <v>107</v>
      </c>
      <c r="H772" s="212">
        <v>441.80000000000001</v>
      </c>
      <c r="I772" s="213"/>
      <c r="J772" s="214">
        <f>ROUND(I772*H772,2)</f>
        <v>0</v>
      </c>
      <c r="K772" s="210" t="s">
        <v>183</v>
      </c>
      <c r="L772" s="47"/>
      <c r="M772" s="215" t="s">
        <v>19</v>
      </c>
      <c r="N772" s="216" t="s">
        <v>49</v>
      </c>
      <c r="O772" s="87"/>
      <c r="P772" s="217">
        <f>O772*H772</f>
        <v>0</v>
      </c>
      <c r="Q772" s="217">
        <v>0</v>
      </c>
      <c r="R772" s="217">
        <f>Q772*H772</f>
        <v>0</v>
      </c>
      <c r="S772" s="217">
        <v>0.010999999999999999</v>
      </c>
      <c r="T772" s="218">
        <f>S772*H772</f>
        <v>4.8597999999999999</v>
      </c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R772" s="219" t="s">
        <v>282</v>
      </c>
      <c r="AT772" s="219" t="s">
        <v>180</v>
      </c>
      <c r="AU772" s="219" t="s">
        <v>88</v>
      </c>
      <c r="AY772" s="20" t="s">
        <v>178</v>
      </c>
      <c r="BE772" s="220">
        <f>IF(N772="základní",J772,0)</f>
        <v>0</v>
      </c>
      <c r="BF772" s="220">
        <f>IF(N772="snížená",J772,0)</f>
        <v>0</v>
      </c>
      <c r="BG772" s="220">
        <f>IF(N772="zákl. přenesená",J772,0)</f>
        <v>0</v>
      </c>
      <c r="BH772" s="220">
        <f>IF(N772="sníž. přenesená",J772,0)</f>
        <v>0</v>
      </c>
      <c r="BI772" s="220">
        <f>IF(N772="nulová",J772,0)</f>
        <v>0</v>
      </c>
      <c r="BJ772" s="20" t="s">
        <v>86</v>
      </c>
      <c r="BK772" s="220">
        <f>ROUND(I772*H772,2)</f>
        <v>0</v>
      </c>
      <c r="BL772" s="20" t="s">
        <v>282</v>
      </c>
      <c r="BM772" s="219" t="s">
        <v>993</v>
      </c>
    </row>
    <row r="773" s="2" customFormat="1">
      <c r="A773" s="41"/>
      <c r="B773" s="42"/>
      <c r="C773" s="43"/>
      <c r="D773" s="221" t="s">
        <v>186</v>
      </c>
      <c r="E773" s="43"/>
      <c r="F773" s="222" t="s">
        <v>994</v>
      </c>
      <c r="G773" s="43"/>
      <c r="H773" s="43"/>
      <c r="I773" s="223"/>
      <c r="J773" s="43"/>
      <c r="K773" s="43"/>
      <c r="L773" s="47"/>
      <c r="M773" s="224"/>
      <c r="N773" s="225"/>
      <c r="O773" s="87"/>
      <c r="P773" s="87"/>
      <c r="Q773" s="87"/>
      <c r="R773" s="87"/>
      <c r="S773" s="87"/>
      <c r="T773" s="88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T773" s="20" t="s">
        <v>186</v>
      </c>
      <c r="AU773" s="20" t="s">
        <v>88</v>
      </c>
    </row>
    <row r="774" s="13" customFormat="1">
      <c r="A774" s="13"/>
      <c r="B774" s="226"/>
      <c r="C774" s="227"/>
      <c r="D774" s="228" t="s">
        <v>192</v>
      </c>
      <c r="E774" s="229" t="s">
        <v>19</v>
      </c>
      <c r="F774" s="230" t="s">
        <v>659</v>
      </c>
      <c r="G774" s="227"/>
      <c r="H774" s="229" t="s">
        <v>19</v>
      </c>
      <c r="I774" s="231"/>
      <c r="J774" s="227"/>
      <c r="K774" s="227"/>
      <c r="L774" s="232"/>
      <c r="M774" s="233"/>
      <c r="N774" s="234"/>
      <c r="O774" s="234"/>
      <c r="P774" s="234"/>
      <c r="Q774" s="234"/>
      <c r="R774" s="234"/>
      <c r="S774" s="234"/>
      <c r="T774" s="235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6" t="s">
        <v>192</v>
      </c>
      <c r="AU774" s="236" t="s">
        <v>88</v>
      </c>
      <c r="AV774" s="13" t="s">
        <v>86</v>
      </c>
      <c r="AW774" s="13" t="s">
        <v>37</v>
      </c>
      <c r="AX774" s="13" t="s">
        <v>78</v>
      </c>
      <c r="AY774" s="236" t="s">
        <v>178</v>
      </c>
    </row>
    <row r="775" s="13" customFormat="1">
      <c r="A775" s="13"/>
      <c r="B775" s="226"/>
      <c r="C775" s="227"/>
      <c r="D775" s="228" t="s">
        <v>192</v>
      </c>
      <c r="E775" s="229" t="s">
        <v>19</v>
      </c>
      <c r="F775" s="230" t="s">
        <v>287</v>
      </c>
      <c r="G775" s="227"/>
      <c r="H775" s="229" t="s">
        <v>19</v>
      </c>
      <c r="I775" s="231"/>
      <c r="J775" s="227"/>
      <c r="K775" s="227"/>
      <c r="L775" s="232"/>
      <c r="M775" s="233"/>
      <c r="N775" s="234"/>
      <c r="O775" s="234"/>
      <c r="P775" s="234"/>
      <c r="Q775" s="234"/>
      <c r="R775" s="234"/>
      <c r="S775" s="234"/>
      <c r="T775" s="235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6" t="s">
        <v>192</v>
      </c>
      <c r="AU775" s="236" t="s">
        <v>88</v>
      </c>
      <c r="AV775" s="13" t="s">
        <v>86</v>
      </c>
      <c r="AW775" s="13" t="s">
        <v>37</v>
      </c>
      <c r="AX775" s="13" t="s">
        <v>78</v>
      </c>
      <c r="AY775" s="236" t="s">
        <v>178</v>
      </c>
    </row>
    <row r="776" s="14" customFormat="1">
      <c r="A776" s="14"/>
      <c r="B776" s="237"/>
      <c r="C776" s="238"/>
      <c r="D776" s="228" t="s">
        <v>192</v>
      </c>
      <c r="E776" s="239" t="s">
        <v>19</v>
      </c>
      <c r="F776" s="240" t="s">
        <v>963</v>
      </c>
      <c r="G776" s="238"/>
      <c r="H776" s="241">
        <v>166.59999999999999</v>
      </c>
      <c r="I776" s="242"/>
      <c r="J776" s="238"/>
      <c r="K776" s="238"/>
      <c r="L776" s="243"/>
      <c r="M776" s="244"/>
      <c r="N776" s="245"/>
      <c r="O776" s="245"/>
      <c r="P776" s="245"/>
      <c r="Q776" s="245"/>
      <c r="R776" s="245"/>
      <c r="S776" s="245"/>
      <c r="T776" s="246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7" t="s">
        <v>192</v>
      </c>
      <c r="AU776" s="247" t="s">
        <v>88</v>
      </c>
      <c r="AV776" s="14" t="s">
        <v>88</v>
      </c>
      <c r="AW776" s="14" t="s">
        <v>37</v>
      </c>
      <c r="AX776" s="14" t="s">
        <v>78</v>
      </c>
      <c r="AY776" s="247" t="s">
        <v>178</v>
      </c>
    </row>
    <row r="777" s="14" customFormat="1">
      <c r="A777" s="14"/>
      <c r="B777" s="237"/>
      <c r="C777" s="238"/>
      <c r="D777" s="228" t="s">
        <v>192</v>
      </c>
      <c r="E777" s="239" t="s">
        <v>19</v>
      </c>
      <c r="F777" s="240" t="s">
        <v>964</v>
      </c>
      <c r="G777" s="238"/>
      <c r="H777" s="241">
        <v>135.15000000000001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7" t="s">
        <v>192</v>
      </c>
      <c r="AU777" s="247" t="s">
        <v>88</v>
      </c>
      <c r="AV777" s="14" t="s">
        <v>88</v>
      </c>
      <c r="AW777" s="14" t="s">
        <v>37</v>
      </c>
      <c r="AX777" s="14" t="s">
        <v>78</v>
      </c>
      <c r="AY777" s="247" t="s">
        <v>178</v>
      </c>
    </row>
    <row r="778" s="14" customFormat="1">
      <c r="A778" s="14"/>
      <c r="B778" s="237"/>
      <c r="C778" s="238"/>
      <c r="D778" s="228" t="s">
        <v>192</v>
      </c>
      <c r="E778" s="239" t="s">
        <v>19</v>
      </c>
      <c r="F778" s="240" t="s">
        <v>965</v>
      </c>
      <c r="G778" s="238"/>
      <c r="H778" s="241">
        <v>140.05000000000001</v>
      </c>
      <c r="I778" s="242"/>
      <c r="J778" s="238"/>
      <c r="K778" s="238"/>
      <c r="L778" s="243"/>
      <c r="M778" s="244"/>
      <c r="N778" s="245"/>
      <c r="O778" s="245"/>
      <c r="P778" s="245"/>
      <c r="Q778" s="245"/>
      <c r="R778" s="245"/>
      <c r="S778" s="245"/>
      <c r="T778" s="24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7" t="s">
        <v>192</v>
      </c>
      <c r="AU778" s="247" t="s">
        <v>88</v>
      </c>
      <c r="AV778" s="14" t="s">
        <v>88</v>
      </c>
      <c r="AW778" s="14" t="s">
        <v>37</v>
      </c>
      <c r="AX778" s="14" t="s">
        <v>78</v>
      </c>
      <c r="AY778" s="247" t="s">
        <v>178</v>
      </c>
    </row>
    <row r="779" s="15" customFormat="1">
      <c r="A779" s="15"/>
      <c r="B779" s="248"/>
      <c r="C779" s="249"/>
      <c r="D779" s="228" t="s">
        <v>192</v>
      </c>
      <c r="E779" s="250" t="s">
        <v>19</v>
      </c>
      <c r="F779" s="251" t="s">
        <v>195</v>
      </c>
      <c r="G779" s="249"/>
      <c r="H779" s="252">
        <v>441.80000000000001</v>
      </c>
      <c r="I779" s="253"/>
      <c r="J779" s="249"/>
      <c r="K779" s="249"/>
      <c r="L779" s="254"/>
      <c r="M779" s="255"/>
      <c r="N779" s="256"/>
      <c r="O779" s="256"/>
      <c r="P779" s="256"/>
      <c r="Q779" s="256"/>
      <c r="R779" s="256"/>
      <c r="S779" s="256"/>
      <c r="T779" s="257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58" t="s">
        <v>192</v>
      </c>
      <c r="AU779" s="258" t="s">
        <v>88</v>
      </c>
      <c r="AV779" s="15" t="s">
        <v>184</v>
      </c>
      <c r="AW779" s="15" t="s">
        <v>37</v>
      </c>
      <c r="AX779" s="15" t="s">
        <v>86</v>
      </c>
      <c r="AY779" s="258" t="s">
        <v>178</v>
      </c>
    </row>
    <row r="780" s="2" customFormat="1" ht="33" customHeight="1">
      <c r="A780" s="41"/>
      <c r="B780" s="42"/>
      <c r="C780" s="208" t="s">
        <v>995</v>
      </c>
      <c r="D780" s="208" t="s">
        <v>180</v>
      </c>
      <c r="E780" s="209" t="s">
        <v>996</v>
      </c>
      <c r="F780" s="210" t="s">
        <v>997</v>
      </c>
      <c r="G780" s="211" t="s">
        <v>107</v>
      </c>
      <c r="H780" s="212">
        <v>608</v>
      </c>
      <c r="I780" s="213"/>
      <c r="J780" s="214">
        <f>ROUND(I780*H780,2)</f>
        <v>0</v>
      </c>
      <c r="K780" s="210" t="s">
        <v>183</v>
      </c>
      <c r="L780" s="47"/>
      <c r="M780" s="215" t="s">
        <v>19</v>
      </c>
      <c r="N780" s="216" t="s">
        <v>49</v>
      </c>
      <c r="O780" s="87"/>
      <c r="P780" s="217">
        <f>O780*H780</f>
        <v>0</v>
      </c>
      <c r="Q780" s="217">
        <v>0</v>
      </c>
      <c r="R780" s="217">
        <f>Q780*H780</f>
        <v>0</v>
      </c>
      <c r="S780" s="217">
        <v>0.016500000000000001</v>
      </c>
      <c r="T780" s="218">
        <f>S780*H780</f>
        <v>10.032</v>
      </c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R780" s="219" t="s">
        <v>282</v>
      </c>
      <c r="AT780" s="219" t="s">
        <v>180</v>
      </c>
      <c r="AU780" s="219" t="s">
        <v>88</v>
      </c>
      <c r="AY780" s="20" t="s">
        <v>178</v>
      </c>
      <c r="BE780" s="220">
        <f>IF(N780="základní",J780,0)</f>
        <v>0</v>
      </c>
      <c r="BF780" s="220">
        <f>IF(N780="snížená",J780,0)</f>
        <v>0</v>
      </c>
      <c r="BG780" s="220">
        <f>IF(N780="zákl. přenesená",J780,0)</f>
        <v>0</v>
      </c>
      <c r="BH780" s="220">
        <f>IF(N780="sníž. přenesená",J780,0)</f>
        <v>0</v>
      </c>
      <c r="BI780" s="220">
        <f>IF(N780="nulová",J780,0)</f>
        <v>0</v>
      </c>
      <c r="BJ780" s="20" t="s">
        <v>86</v>
      </c>
      <c r="BK780" s="220">
        <f>ROUND(I780*H780,2)</f>
        <v>0</v>
      </c>
      <c r="BL780" s="20" t="s">
        <v>282</v>
      </c>
      <c r="BM780" s="219" t="s">
        <v>998</v>
      </c>
    </row>
    <row r="781" s="2" customFormat="1">
      <c r="A781" s="41"/>
      <c r="B781" s="42"/>
      <c r="C781" s="43"/>
      <c r="D781" s="221" t="s">
        <v>186</v>
      </c>
      <c r="E781" s="43"/>
      <c r="F781" s="222" t="s">
        <v>999</v>
      </c>
      <c r="G781" s="43"/>
      <c r="H781" s="43"/>
      <c r="I781" s="223"/>
      <c r="J781" s="43"/>
      <c r="K781" s="43"/>
      <c r="L781" s="47"/>
      <c r="M781" s="224"/>
      <c r="N781" s="225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186</v>
      </c>
      <c r="AU781" s="20" t="s">
        <v>88</v>
      </c>
    </row>
    <row r="782" s="13" customFormat="1">
      <c r="A782" s="13"/>
      <c r="B782" s="226"/>
      <c r="C782" s="227"/>
      <c r="D782" s="228" t="s">
        <v>192</v>
      </c>
      <c r="E782" s="229" t="s">
        <v>19</v>
      </c>
      <c r="F782" s="230" t="s">
        <v>659</v>
      </c>
      <c r="G782" s="227"/>
      <c r="H782" s="229" t="s">
        <v>19</v>
      </c>
      <c r="I782" s="231"/>
      <c r="J782" s="227"/>
      <c r="K782" s="227"/>
      <c r="L782" s="232"/>
      <c r="M782" s="233"/>
      <c r="N782" s="234"/>
      <c r="O782" s="234"/>
      <c r="P782" s="234"/>
      <c r="Q782" s="234"/>
      <c r="R782" s="234"/>
      <c r="S782" s="234"/>
      <c r="T782" s="235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6" t="s">
        <v>192</v>
      </c>
      <c r="AU782" s="236" t="s">
        <v>88</v>
      </c>
      <c r="AV782" s="13" t="s">
        <v>86</v>
      </c>
      <c r="AW782" s="13" t="s">
        <v>37</v>
      </c>
      <c r="AX782" s="13" t="s">
        <v>78</v>
      </c>
      <c r="AY782" s="236" t="s">
        <v>178</v>
      </c>
    </row>
    <row r="783" s="13" customFormat="1">
      <c r="A783" s="13"/>
      <c r="B783" s="226"/>
      <c r="C783" s="227"/>
      <c r="D783" s="228" t="s">
        <v>192</v>
      </c>
      <c r="E783" s="229" t="s">
        <v>19</v>
      </c>
      <c r="F783" s="230" t="s">
        <v>287</v>
      </c>
      <c r="G783" s="227"/>
      <c r="H783" s="229" t="s">
        <v>19</v>
      </c>
      <c r="I783" s="231"/>
      <c r="J783" s="227"/>
      <c r="K783" s="227"/>
      <c r="L783" s="232"/>
      <c r="M783" s="233"/>
      <c r="N783" s="234"/>
      <c r="O783" s="234"/>
      <c r="P783" s="234"/>
      <c r="Q783" s="234"/>
      <c r="R783" s="234"/>
      <c r="S783" s="234"/>
      <c r="T783" s="23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6" t="s">
        <v>192</v>
      </c>
      <c r="AU783" s="236" t="s">
        <v>88</v>
      </c>
      <c r="AV783" s="13" t="s">
        <v>86</v>
      </c>
      <c r="AW783" s="13" t="s">
        <v>37</v>
      </c>
      <c r="AX783" s="13" t="s">
        <v>78</v>
      </c>
      <c r="AY783" s="236" t="s">
        <v>178</v>
      </c>
    </row>
    <row r="784" s="14" customFormat="1">
      <c r="A784" s="14"/>
      <c r="B784" s="237"/>
      <c r="C784" s="238"/>
      <c r="D784" s="228" t="s">
        <v>192</v>
      </c>
      <c r="E784" s="239" t="s">
        <v>19</v>
      </c>
      <c r="F784" s="240" t="s">
        <v>966</v>
      </c>
      <c r="G784" s="238"/>
      <c r="H784" s="241">
        <v>608</v>
      </c>
      <c r="I784" s="242"/>
      <c r="J784" s="238"/>
      <c r="K784" s="238"/>
      <c r="L784" s="243"/>
      <c r="M784" s="244"/>
      <c r="N784" s="245"/>
      <c r="O784" s="245"/>
      <c r="P784" s="245"/>
      <c r="Q784" s="245"/>
      <c r="R784" s="245"/>
      <c r="S784" s="245"/>
      <c r="T784" s="24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7" t="s">
        <v>192</v>
      </c>
      <c r="AU784" s="247" t="s">
        <v>88</v>
      </c>
      <c r="AV784" s="14" t="s">
        <v>88</v>
      </c>
      <c r="AW784" s="14" t="s">
        <v>37</v>
      </c>
      <c r="AX784" s="14" t="s">
        <v>78</v>
      </c>
      <c r="AY784" s="247" t="s">
        <v>178</v>
      </c>
    </row>
    <row r="785" s="15" customFormat="1">
      <c r="A785" s="15"/>
      <c r="B785" s="248"/>
      <c r="C785" s="249"/>
      <c r="D785" s="228" t="s">
        <v>192</v>
      </c>
      <c r="E785" s="250" t="s">
        <v>19</v>
      </c>
      <c r="F785" s="251" t="s">
        <v>195</v>
      </c>
      <c r="G785" s="249"/>
      <c r="H785" s="252">
        <v>608</v>
      </c>
      <c r="I785" s="253"/>
      <c r="J785" s="249"/>
      <c r="K785" s="249"/>
      <c r="L785" s="254"/>
      <c r="M785" s="255"/>
      <c r="N785" s="256"/>
      <c r="O785" s="256"/>
      <c r="P785" s="256"/>
      <c r="Q785" s="256"/>
      <c r="R785" s="256"/>
      <c r="S785" s="256"/>
      <c r="T785" s="257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8" t="s">
        <v>192</v>
      </c>
      <c r="AU785" s="258" t="s">
        <v>88</v>
      </c>
      <c r="AV785" s="15" t="s">
        <v>184</v>
      </c>
      <c r="AW785" s="15" t="s">
        <v>37</v>
      </c>
      <c r="AX785" s="15" t="s">
        <v>86</v>
      </c>
      <c r="AY785" s="258" t="s">
        <v>178</v>
      </c>
    </row>
    <row r="786" s="2" customFormat="1" ht="55.5" customHeight="1">
      <c r="A786" s="41"/>
      <c r="B786" s="42"/>
      <c r="C786" s="208" t="s">
        <v>1000</v>
      </c>
      <c r="D786" s="208" t="s">
        <v>180</v>
      </c>
      <c r="E786" s="209" t="s">
        <v>1001</v>
      </c>
      <c r="F786" s="210" t="s">
        <v>1002</v>
      </c>
      <c r="G786" s="211" t="s">
        <v>299</v>
      </c>
      <c r="H786" s="212">
        <v>2</v>
      </c>
      <c r="I786" s="213"/>
      <c r="J786" s="214">
        <f>ROUND(I786*H786,2)</f>
        <v>0</v>
      </c>
      <c r="K786" s="210" t="s">
        <v>183</v>
      </c>
      <c r="L786" s="47"/>
      <c r="M786" s="215" t="s">
        <v>19</v>
      </c>
      <c r="N786" s="216" t="s">
        <v>49</v>
      </c>
      <c r="O786" s="87"/>
      <c r="P786" s="217">
        <f>O786*H786</f>
        <v>0</v>
      </c>
      <c r="Q786" s="217">
        <v>0.00108</v>
      </c>
      <c r="R786" s="217">
        <f>Q786*H786</f>
        <v>0.00216</v>
      </c>
      <c r="S786" s="217">
        <v>0</v>
      </c>
      <c r="T786" s="218">
        <f>S786*H786</f>
        <v>0</v>
      </c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R786" s="219" t="s">
        <v>282</v>
      </c>
      <c r="AT786" s="219" t="s">
        <v>180</v>
      </c>
      <c r="AU786" s="219" t="s">
        <v>88</v>
      </c>
      <c r="AY786" s="20" t="s">
        <v>178</v>
      </c>
      <c r="BE786" s="220">
        <f>IF(N786="základní",J786,0)</f>
        <v>0</v>
      </c>
      <c r="BF786" s="220">
        <f>IF(N786="snížená",J786,0)</f>
        <v>0</v>
      </c>
      <c r="BG786" s="220">
        <f>IF(N786="zákl. přenesená",J786,0)</f>
        <v>0</v>
      </c>
      <c r="BH786" s="220">
        <f>IF(N786="sníž. přenesená",J786,0)</f>
        <v>0</v>
      </c>
      <c r="BI786" s="220">
        <f>IF(N786="nulová",J786,0)</f>
        <v>0</v>
      </c>
      <c r="BJ786" s="20" t="s">
        <v>86</v>
      </c>
      <c r="BK786" s="220">
        <f>ROUND(I786*H786,2)</f>
        <v>0</v>
      </c>
      <c r="BL786" s="20" t="s">
        <v>282</v>
      </c>
      <c r="BM786" s="219" t="s">
        <v>1003</v>
      </c>
    </row>
    <row r="787" s="2" customFormat="1">
      <c r="A787" s="41"/>
      <c r="B787" s="42"/>
      <c r="C787" s="43"/>
      <c r="D787" s="221" t="s">
        <v>186</v>
      </c>
      <c r="E787" s="43"/>
      <c r="F787" s="222" t="s">
        <v>1004</v>
      </c>
      <c r="G787" s="43"/>
      <c r="H787" s="43"/>
      <c r="I787" s="223"/>
      <c r="J787" s="43"/>
      <c r="K787" s="43"/>
      <c r="L787" s="47"/>
      <c r="M787" s="224"/>
      <c r="N787" s="225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186</v>
      </c>
      <c r="AU787" s="20" t="s">
        <v>88</v>
      </c>
    </row>
    <row r="788" s="13" customFormat="1">
      <c r="A788" s="13"/>
      <c r="B788" s="226"/>
      <c r="C788" s="227"/>
      <c r="D788" s="228" t="s">
        <v>192</v>
      </c>
      <c r="E788" s="229" t="s">
        <v>19</v>
      </c>
      <c r="F788" s="230" t="s">
        <v>659</v>
      </c>
      <c r="G788" s="227"/>
      <c r="H788" s="229" t="s">
        <v>19</v>
      </c>
      <c r="I788" s="231"/>
      <c r="J788" s="227"/>
      <c r="K788" s="227"/>
      <c r="L788" s="232"/>
      <c r="M788" s="233"/>
      <c r="N788" s="234"/>
      <c r="O788" s="234"/>
      <c r="P788" s="234"/>
      <c r="Q788" s="234"/>
      <c r="R788" s="234"/>
      <c r="S788" s="234"/>
      <c r="T788" s="235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6" t="s">
        <v>192</v>
      </c>
      <c r="AU788" s="236" t="s">
        <v>88</v>
      </c>
      <c r="AV788" s="13" t="s">
        <v>86</v>
      </c>
      <c r="AW788" s="13" t="s">
        <v>37</v>
      </c>
      <c r="AX788" s="13" t="s">
        <v>78</v>
      </c>
      <c r="AY788" s="236" t="s">
        <v>178</v>
      </c>
    </row>
    <row r="789" s="13" customFormat="1">
      <c r="A789" s="13"/>
      <c r="B789" s="226"/>
      <c r="C789" s="227"/>
      <c r="D789" s="228" t="s">
        <v>192</v>
      </c>
      <c r="E789" s="229" t="s">
        <v>19</v>
      </c>
      <c r="F789" s="230" t="s">
        <v>269</v>
      </c>
      <c r="G789" s="227"/>
      <c r="H789" s="229" t="s">
        <v>19</v>
      </c>
      <c r="I789" s="231"/>
      <c r="J789" s="227"/>
      <c r="K789" s="227"/>
      <c r="L789" s="232"/>
      <c r="M789" s="233"/>
      <c r="N789" s="234"/>
      <c r="O789" s="234"/>
      <c r="P789" s="234"/>
      <c r="Q789" s="234"/>
      <c r="R789" s="234"/>
      <c r="S789" s="234"/>
      <c r="T789" s="235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6" t="s">
        <v>192</v>
      </c>
      <c r="AU789" s="236" t="s">
        <v>88</v>
      </c>
      <c r="AV789" s="13" t="s">
        <v>86</v>
      </c>
      <c r="AW789" s="13" t="s">
        <v>37</v>
      </c>
      <c r="AX789" s="13" t="s">
        <v>78</v>
      </c>
      <c r="AY789" s="236" t="s">
        <v>178</v>
      </c>
    </row>
    <row r="790" s="14" customFormat="1">
      <c r="A790" s="14"/>
      <c r="B790" s="237"/>
      <c r="C790" s="238"/>
      <c r="D790" s="228" t="s">
        <v>192</v>
      </c>
      <c r="E790" s="239" t="s">
        <v>19</v>
      </c>
      <c r="F790" s="240" t="s">
        <v>1005</v>
      </c>
      <c r="G790" s="238"/>
      <c r="H790" s="241">
        <v>2</v>
      </c>
      <c r="I790" s="242"/>
      <c r="J790" s="238"/>
      <c r="K790" s="238"/>
      <c r="L790" s="243"/>
      <c r="M790" s="244"/>
      <c r="N790" s="245"/>
      <c r="O790" s="245"/>
      <c r="P790" s="245"/>
      <c r="Q790" s="245"/>
      <c r="R790" s="245"/>
      <c r="S790" s="245"/>
      <c r="T790" s="246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7" t="s">
        <v>192</v>
      </c>
      <c r="AU790" s="247" t="s">
        <v>88</v>
      </c>
      <c r="AV790" s="14" t="s">
        <v>88</v>
      </c>
      <c r="AW790" s="14" t="s">
        <v>37</v>
      </c>
      <c r="AX790" s="14" t="s">
        <v>78</v>
      </c>
      <c r="AY790" s="247" t="s">
        <v>178</v>
      </c>
    </row>
    <row r="791" s="15" customFormat="1">
      <c r="A791" s="15"/>
      <c r="B791" s="248"/>
      <c r="C791" s="249"/>
      <c r="D791" s="228" t="s">
        <v>192</v>
      </c>
      <c r="E791" s="250" t="s">
        <v>19</v>
      </c>
      <c r="F791" s="251" t="s">
        <v>195</v>
      </c>
      <c r="G791" s="249"/>
      <c r="H791" s="252">
        <v>2</v>
      </c>
      <c r="I791" s="253"/>
      <c r="J791" s="249"/>
      <c r="K791" s="249"/>
      <c r="L791" s="254"/>
      <c r="M791" s="255"/>
      <c r="N791" s="256"/>
      <c r="O791" s="256"/>
      <c r="P791" s="256"/>
      <c r="Q791" s="256"/>
      <c r="R791" s="256"/>
      <c r="S791" s="256"/>
      <c r="T791" s="257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58" t="s">
        <v>192</v>
      </c>
      <c r="AU791" s="258" t="s">
        <v>88</v>
      </c>
      <c r="AV791" s="15" t="s">
        <v>184</v>
      </c>
      <c r="AW791" s="15" t="s">
        <v>37</v>
      </c>
      <c r="AX791" s="15" t="s">
        <v>86</v>
      </c>
      <c r="AY791" s="258" t="s">
        <v>178</v>
      </c>
    </row>
    <row r="792" s="2" customFormat="1" ht="24.15" customHeight="1">
      <c r="A792" s="41"/>
      <c r="B792" s="42"/>
      <c r="C792" s="259" t="s">
        <v>1006</v>
      </c>
      <c r="D792" s="259" t="s">
        <v>303</v>
      </c>
      <c r="E792" s="260" t="s">
        <v>1007</v>
      </c>
      <c r="F792" s="261" t="s">
        <v>1008</v>
      </c>
      <c r="G792" s="262" t="s">
        <v>299</v>
      </c>
      <c r="H792" s="263">
        <v>2</v>
      </c>
      <c r="I792" s="264"/>
      <c r="J792" s="265">
        <f>ROUND(I792*H792,2)</f>
        <v>0</v>
      </c>
      <c r="K792" s="261" t="s">
        <v>19</v>
      </c>
      <c r="L792" s="266"/>
      <c r="M792" s="267" t="s">
        <v>19</v>
      </c>
      <c r="N792" s="268" t="s">
        <v>49</v>
      </c>
      <c r="O792" s="87"/>
      <c r="P792" s="217">
        <f>O792*H792</f>
        <v>0</v>
      </c>
      <c r="Q792" s="217">
        <v>0.0020200000000000001</v>
      </c>
      <c r="R792" s="217">
        <f>Q792*H792</f>
        <v>0.0040400000000000002</v>
      </c>
      <c r="S792" s="217">
        <v>0</v>
      </c>
      <c r="T792" s="218">
        <f>S792*H792</f>
        <v>0</v>
      </c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R792" s="219" t="s">
        <v>375</v>
      </c>
      <c r="AT792" s="219" t="s">
        <v>303</v>
      </c>
      <c r="AU792" s="219" t="s">
        <v>88</v>
      </c>
      <c r="AY792" s="20" t="s">
        <v>178</v>
      </c>
      <c r="BE792" s="220">
        <f>IF(N792="základní",J792,0)</f>
        <v>0</v>
      </c>
      <c r="BF792" s="220">
        <f>IF(N792="snížená",J792,0)</f>
        <v>0</v>
      </c>
      <c r="BG792" s="220">
        <f>IF(N792="zákl. přenesená",J792,0)</f>
        <v>0</v>
      </c>
      <c r="BH792" s="220">
        <f>IF(N792="sníž. přenesená",J792,0)</f>
        <v>0</v>
      </c>
      <c r="BI792" s="220">
        <f>IF(N792="nulová",J792,0)</f>
        <v>0</v>
      </c>
      <c r="BJ792" s="20" t="s">
        <v>86</v>
      </c>
      <c r="BK792" s="220">
        <f>ROUND(I792*H792,2)</f>
        <v>0</v>
      </c>
      <c r="BL792" s="20" t="s">
        <v>282</v>
      </c>
      <c r="BM792" s="219" t="s">
        <v>1009</v>
      </c>
    </row>
    <row r="793" s="13" customFormat="1">
      <c r="A793" s="13"/>
      <c r="B793" s="226"/>
      <c r="C793" s="227"/>
      <c r="D793" s="228" t="s">
        <v>192</v>
      </c>
      <c r="E793" s="229" t="s">
        <v>19</v>
      </c>
      <c r="F793" s="230" t="s">
        <v>659</v>
      </c>
      <c r="G793" s="227"/>
      <c r="H793" s="229" t="s">
        <v>19</v>
      </c>
      <c r="I793" s="231"/>
      <c r="J793" s="227"/>
      <c r="K793" s="227"/>
      <c r="L793" s="232"/>
      <c r="M793" s="233"/>
      <c r="N793" s="234"/>
      <c r="O793" s="234"/>
      <c r="P793" s="234"/>
      <c r="Q793" s="234"/>
      <c r="R793" s="234"/>
      <c r="S793" s="234"/>
      <c r="T793" s="23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6" t="s">
        <v>192</v>
      </c>
      <c r="AU793" s="236" t="s">
        <v>88</v>
      </c>
      <c r="AV793" s="13" t="s">
        <v>86</v>
      </c>
      <c r="AW793" s="13" t="s">
        <v>37</v>
      </c>
      <c r="AX793" s="13" t="s">
        <v>78</v>
      </c>
      <c r="AY793" s="236" t="s">
        <v>178</v>
      </c>
    </row>
    <row r="794" s="13" customFormat="1">
      <c r="A794" s="13"/>
      <c r="B794" s="226"/>
      <c r="C794" s="227"/>
      <c r="D794" s="228" t="s">
        <v>192</v>
      </c>
      <c r="E794" s="229" t="s">
        <v>19</v>
      </c>
      <c r="F794" s="230" t="s">
        <v>269</v>
      </c>
      <c r="G794" s="227"/>
      <c r="H794" s="229" t="s">
        <v>19</v>
      </c>
      <c r="I794" s="231"/>
      <c r="J794" s="227"/>
      <c r="K794" s="227"/>
      <c r="L794" s="232"/>
      <c r="M794" s="233"/>
      <c r="N794" s="234"/>
      <c r="O794" s="234"/>
      <c r="P794" s="234"/>
      <c r="Q794" s="234"/>
      <c r="R794" s="234"/>
      <c r="S794" s="234"/>
      <c r="T794" s="235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6" t="s">
        <v>192</v>
      </c>
      <c r="AU794" s="236" t="s">
        <v>88</v>
      </c>
      <c r="AV794" s="13" t="s">
        <v>86</v>
      </c>
      <c r="AW794" s="13" t="s">
        <v>37</v>
      </c>
      <c r="AX794" s="13" t="s">
        <v>78</v>
      </c>
      <c r="AY794" s="236" t="s">
        <v>178</v>
      </c>
    </row>
    <row r="795" s="14" customFormat="1">
      <c r="A795" s="14"/>
      <c r="B795" s="237"/>
      <c r="C795" s="238"/>
      <c r="D795" s="228" t="s">
        <v>192</v>
      </c>
      <c r="E795" s="239" t="s">
        <v>19</v>
      </c>
      <c r="F795" s="240" t="s">
        <v>1005</v>
      </c>
      <c r="G795" s="238"/>
      <c r="H795" s="241">
        <v>2</v>
      </c>
      <c r="I795" s="242"/>
      <c r="J795" s="238"/>
      <c r="K795" s="238"/>
      <c r="L795" s="243"/>
      <c r="M795" s="244"/>
      <c r="N795" s="245"/>
      <c r="O795" s="245"/>
      <c r="P795" s="245"/>
      <c r="Q795" s="245"/>
      <c r="R795" s="245"/>
      <c r="S795" s="245"/>
      <c r="T795" s="246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7" t="s">
        <v>192</v>
      </c>
      <c r="AU795" s="247" t="s">
        <v>88</v>
      </c>
      <c r="AV795" s="14" t="s">
        <v>88</v>
      </c>
      <c r="AW795" s="14" t="s">
        <v>37</v>
      </c>
      <c r="AX795" s="14" t="s">
        <v>78</v>
      </c>
      <c r="AY795" s="247" t="s">
        <v>178</v>
      </c>
    </row>
    <row r="796" s="15" customFormat="1">
      <c r="A796" s="15"/>
      <c r="B796" s="248"/>
      <c r="C796" s="249"/>
      <c r="D796" s="228" t="s">
        <v>192</v>
      </c>
      <c r="E796" s="250" t="s">
        <v>19</v>
      </c>
      <c r="F796" s="251" t="s">
        <v>195</v>
      </c>
      <c r="G796" s="249"/>
      <c r="H796" s="252">
        <v>2</v>
      </c>
      <c r="I796" s="253"/>
      <c r="J796" s="249"/>
      <c r="K796" s="249"/>
      <c r="L796" s="254"/>
      <c r="M796" s="255"/>
      <c r="N796" s="256"/>
      <c r="O796" s="256"/>
      <c r="P796" s="256"/>
      <c r="Q796" s="256"/>
      <c r="R796" s="256"/>
      <c r="S796" s="256"/>
      <c r="T796" s="257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58" t="s">
        <v>192</v>
      </c>
      <c r="AU796" s="258" t="s">
        <v>88</v>
      </c>
      <c r="AV796" s="15" t="s">
        <v>184</v>
      </c>
      <c r="AW796" s="15" t="s">
        <v>37</v>
      </c>
      <c r="AX796" s="15" t="s">
        <v>86</v>
      </c>
      <c r="AY796" s="258" t="s">
        <v>178</v>
      </c>
    </row>
    <row r="797" s="2" customFormat="1" ht="24.15" customHeight="1">
      <c r="A797" s="41"/>
      <c r="B797" s="42"/>
      <c r="C797" s="208" t="s">
        <v>1010</v>
      </c>
      <c r="D797" s="208" t="s">
        <v>180</v>
      </c>
      <c r="E797" s="209" t="s">
        <v>1011</v>
      </c>
      <c r="F797" s="210" t="s">
        <v>1012</v>
      </c>
      <c r="G797" s="211" t="s">
        <v>107</v>
      </c>
      <c r="H797" s="212">
        <v>441.80000000000001</v>
      </c>
      <c r="I797" s="213"/>
      <c r="J797" s="214">
        <f>ROUND(I797*H797,2)</f>
        <v>0</v>
      </c>
      <c r="K797" s="210" t="s">
        <v>183</v>
      </c>
      <c r="L797" s="47"/>
      <c r="M797" s="215" t="s">
        <v>19</v>
      </c>
      <c r="N797" s="216" t="s">
        <v>49</v>
      </c>
      <c r="O797" s="87"/>
      <c r="P797" s="217">
        <f>O797*H797</f>
        <v>0</v>
      </c>
      <c r="Q797" s="217">
        <v>0.00019000000000000001</v>
      </c>
      <c r="R797" s="217">
        <f>Q797*H797</f>
        <v>0.083942000000000003</v>
      </c>
      <c r="S797" s="217">
        <v>0</v>
      </c>
      <c r="T797" s="218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19" t="s">
        <v>282</v>
      </c>
      <c r="AT797" s="219" t="s">
        <v>180</v>
      </c>
      <c r="AU797" s="219" t="s">
        <v>88</v>
      </c>
      <c r="AY797" s="20" t="s">
        <v>178</v>
      </c>
      <c r="BE797" s="220">
        <f>IF(N797="základní",J797,0)</f>
        <v>0</v>
      </c>
      <c r="BF797" s="220">
        <f>IF(N797="snížená",J797,0)</f>
        <v>0</v>
      </c>
      <c r="BG797" s="220">
        <f>IF(N797="zákl. přenesená",J797,0)</f>
        <v>0</v>
      </c>
      <c r="BH797" s="220">
        <f>IF(N797="sníž. přenesená",J797,0)</f>
        <v>0</v>
      </c>
      <c r="BI797" s="220">
        <f>IF(N797="nulová",J797,0)</f>
        <v>0</v>
      </c>
      <c r="BJ797" s="20" t="s">
        <v>86</v>
      </c>
      <c r="BK797" s="220">
        <f>ROUND(I797*H797,2)</f>
        <v>0</v>
      </c>
      <c r="BL797" s="20" t="s">
        <v>282</v>
      </c>
      <c r="BM797" s="219" t="s">
        <v>1013</v>
      </c>
    </row>
    <row r="798" s="2" customFormat="1">
      <c r="A798" s="41"/>
      <c r="B798" s="42"/>
      <c r="C798" s="43"/>
      <c r="D798" s="221" t="s">
        <v>186</v>
      </c>
      <c r="E798" s="43"/>
      <c r="F798" s="222" t="s">
        <v>1014</v>
      </c>
      <c r="G798" s="43"/>
      <c r="H798" s="43"/>
      <c r="I798" s="223"/>
      <c r="J798" s="43"/>
      <c r="K798" s="43"/>
      <c r="L798" s="47"/>
      <c r="M798" s="224"/>
      <c r="N798" s="225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20" t="s">
        <v>186</v>
      </c>
      <c r="AU798" s="20" t="s">
        <v>88</v>
      </c>
    </row>
    <row r="799" s="13" customFormat="1">
      <c r="A799" s="13"/>
      <c r="B799" s="226"/>
      <c r="C799" s="227"/>
      <c r="D799" s="228" t="s">
        <v>192</v>
      </c>
      <c r="E799" s="229" t="s">
        <v>19</v>
      </c>
      <c r="F799" s="230" t="s">
        <v>659</v>
      </c>
      <c r="G799" s="227"/>
      <c r="H799" s="229" t="s">
        <v>19</v>
      </c>
      <c r="I799" s="231"/>
      <c r="J799" s="227"/>
      <c r="K799" s="227"/>
      <c r="L799" s="232"/>
      <c r="M799" s="233"/>
      <c r="N799" s="234"/>
      <c r="O799" s="234"/>
      <c r="P799" s="234"/>
      <c r="Q799" s="234"/>
      <c r="R799" s="234"/>
      <c r="S799" s="234"/>
      <c r="T799" s="235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6" t="s">
        <v>192</v>
      </c>
      <c r="AU799" s="236" t="s">
        <v>88</v>
      </c>
      <c r="AV799" s="13" t="s">
        <v>86</v>
      </c>
      <c r="AW799" s="13" t="s">
        <v>37</v>
      </c>
      <c r="AX799" s="13" t="s">
        <v>78</v>
      </c>
      <c r="AY799" s="236" t="s">
        <v>178</v>
      </c>
    </row>
    <row r="800" s="13" customFormat="1">
      <c r="A800" s="13"/>
      <c r="B800" s="226"/>
      <c r="C800" s="227"/>
      <c r="D800" s="228" t="s">
        <v>192</v>
      </c>
      <c r="E800" s="229" t="s">
        <v>19</v>
      </c>
      <c r="F800" s="230" t="s">
        <v>287</v>
      </c>
      <c r="G800" s="227"/>
      <c r="H800" s="229" t="s">
        <v>19</v>
      </c>
      <c r="I800" s="231"/>
      <c r="J800" s="227"/>
      <c r="K800" s="227"/>
      <c r="L800" s="232"/>
      <c r="M800" s="233"/>
      <c r="N800" s="234"/>
      <c r="O800" s="234"/>
      <c r="P800" s="234"/>
      <c r="Q800" s="234"/>
      <c r="R800" s="234"/>
      <c r="S800" s="234"/>
      <c r="T800" s="235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6" t="s">
        <v>192</v>
      </c>
      <c r="AU800" s="236" t="s">
        <v>88</v>
      </c>
      <c r="AV800" s="13" t="s">
        <v>86</v>
      </c>
      <c r="AW800" s="13" t="s">
        <v>37</v>
      </c>
      <c r="AX800" s="13" t="s">
        <v>78</v>
      </c>
      <c r="AY800" s="236" t="s">
        <v>178</v>
      </c>
    </row>
    <row r="801" s="13" customFormat="1">
      <c r="A801" s="13"/>
      <c r="B801" s="226"/>
      <c r="C801" s="227"/>
      <c r="D801" s="228" t="s">
        <v>192</v>
      </c>
      <c r="E801" s="229" t="s">
        <v>19</v>
      </c>
      <c r="F801" s="230" t="s">
        <v>269</v>
      </c>
      <c r="G801" s="227"/>
      <c r="H801" s="229" t="s">
        <v>19</v>
      </c>
      <c r="I801" s="231"/>
      <c r="J801" s="227"/>
      <c r="K801" s="227"/>
      <c r="L801" s="232"/>
      <c r="M801" s="233"/>
      <c r="N801" s="234"/>
      <c r="O801" s="234"/>
      <c r="P801" s="234"/>
      <c r="Q801" s="234"/>
      <c r="R801" s="234"/>
      <c r="S801" s="234"/>
      <c r="T801" s="235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6" t="s">
        <v>192</v>
      </c>
      <c r="AU801" s="236" t="s">
        <v>88</v>
      </c>
      <c r="AV801" s="13" t="s">
        <v>86</v>
      </c>
      <c r="AW801" s="13" t="s">
        <v>37</v>
      </c>
      <c r="AX801" s="13" t="s">
        <v>78</v>
      </c>
      <c r="AY801" s="236" t="s">
        <v>178</v>
      </c>
    </row>
    <row r="802" s="14" customFormat="1">
      <c r="A802" s="14"/>
      <c r="B802" s="237"/>
      <c r="C802" s="238"/>
      <c r="D802" s="228" t="s">
        <v>192</v>
      </c>
      <c r="E802" s="239" t="s">
        <v>19</v>
      </c>
      <c r="F802" s="240" t="s">
        <v>963</v>
      </c>
      <c r="G802" s="238"/>
      <c r="H802" s="241">
        <v>166.59999999999999</v>
      </c>
      <c r="I802" s="242"/>
      <c r="J802" s="238"/>
      <c r="K802" s="238"/>
      <c r="L802" s="243"/>
      <c r="M802" s="244"/>
      <c r="N802" s="245"/>
      <c r="O802" s="245"/>
      <c r="P802" s="245"/>
      <c r="Q802" s="245"/>
      <c r="R802" s="245"/>
      <c r="S802" s="245"/>
      <c r="T802" s="246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7" t="s">
        <v>192</v>
      </c>
      <c r="AU802" s="247" t="s">
        <v>88</v>
      </c>
      <c r="AV802" s="14" t="s">
        <v>88</v>
      </c>
      <c r="AW802" s="14" t="s">
        <v>37</v>
      </c>
      <c r="AX802" s="14" t="s">
        <v>78</v>
      </c>
      <c r="AY802" s="247" t="s">
        <v>178</v>
      </c>
    </row>
    <row r="803" s="14" customFormat="1">
      <c r="A803" s="14"/>
      <c r="B803" s="237"/>
      <c r="C803" s="238"/>
      <c r="D803" s="228" t="s">
        <v>192</v>
      </c>
      <c r="E803" s="239" t="s">
        <v>19</v>
      </c>
      <c r="F803" s="240" t="s">
        <v>964</v>
      </c>
      <c r="G803" s="238"/>
      <c r="H803" s="241">
        <v>135.15000000000001</v>
      </c>
      <c r="I803" s="242"/>
      <c r="J803" s="238"/>
      <c r="K803" s="238"/>
      <c r="L803" s="243"/>
      <c r="M803" s="244"/>
      <c r="N803" s="245"/>
      <c r="O803" s="245"/>
      <c r="P803" s="245"/>
      <c r="Q803" s="245"/>
      <c r="R803" s="245"/>
      <c r="S803" s="245"/>
      <c r="T803" s="246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7" t="s">
        <v>192</v>
      </c>
      <c r="AU803" s="247" t="s">
        <v>88</v>
      </c>
      <c r="AV803" s="14" t="s">
        <v>88</v>
      </c>
      <c r="AW803" s="14" t="s">
        <v>37</v>
      </c>
      <c r="AX803" s="14" t="s">
        <v>78</v>
      </c>
      <c r="AY803" s="247" t="s">
        <v>178</v>
      </c>
    </row>
    <row r="804" s="14" customFormat="1">
      <c r="A804" s="14"/>
      <c r="B804" s="237"/>
      <c r="C804" s="238"/>
      <c r="D804" s="228" t="s">
        <v>192</v>
      </c>
      <c r="E804" s="239" t="s">
        <v>19</v>
      </c>
      <c r="F804" s="240" t="s">
        <v>965</v>
      </c>
      <c r="G804" s="238"/>
      <c r="H804" s="241">
        <v>140.05000000000001</v>
      </c>
      <c r="I804" s="242"/>
      <c r="J804" s="238"/>
      <c r="K804" s="238"/>
      <c r="L804" s="243"/>
      <c r="M804" s="244"/>
      <c r="N804" s="245"/>
      <c r="O804" s="245"/>
      <c r="P804" s="245"/>
      <c r="Q804" s="245"/>
      <c r="R804" s="245"/>
      <c r="S804" s="245"/>
      <c r="T804" s="246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7" t="s">
        <v>192</v>
      </c>
      <c r="AU804" s="247" t="s">
        <v>88</v>
      </c>
      <c r="AV804" s="14" t="s">
        <v>88</v>
      </c>
      <c r="AW804" s="14" t="s">
        <v>37</v>
      </c>
      <c r="AX804" s="14" t="s">
        <v>78</v>
      </c>
      <c r="AY804" s="247" t="s">
        <v>178</v>
      </c>
    </row>
    <row r="805" s="15" customFormat="1">
      <c r="A805" s="15"/>
      <c r="B805" s="248"/>
      <c r="C805" s="249"/>
      <c r="D805" s="228" t="s">
        <v>192</v>
      </c>
      <c r="E805" s="250" t="s">
        <v>19</v>
      </c>
      <c r="F805" s="251" t="s">
        <v>195</v>
      </c>
      <c r="G805" s="249"/>
      <c r="H805" s="252">
        <v>441.80000000000001</v>
      </c>
      <c r="I805" s="253"/>
      <c r="J805" s="249"/>
      <c r="K805" s="249"/>
      <c r="L805" s="254"/>
      <c r="M805" s="255"/>
      <c r="N805" s="256"/>
      <c r="O805" s="256"/>
      <c r="P805" s="256"/>
      <c r="Q805" s="256"/>
      <c r="R805" s="256"/>
      <c r="S805" s="256"/>
      <c r="T805" s="257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58" t="s">
        <v>192</v>
      </c>
      <c r="AU805" s="258" t="s">
        <v>88</v>
      </c>
      <c r="AV805" s="15" t="s">
        <v>184</v>
      </c>
      <c r="AW805" s="15" t="s">
        <v>37</v>
      </c>
      <c r="AX805" s="15" t="s">
        <v>86</v>
      </c>
      <c r="AY805" s="258" t="s">
        <v>178</v>
      </c>
    </row>
    <row r="806" s="2" customFormat="1" ht="33" customHeight="1">
      <c r="A806" s="41"/>
      <c r="B806" s="42"/>
      <c r="C806" s="259" t="s">
        <v>1015</v>
      </c>
      <c r="D806" s="259" t="s">
        <v>303</v>
      </c>
      <c r="E806" s="260" t="s">
        <v>1016</v>
      </c>
      <c r="F806" s="261" t="s">
        <v>1017</v>
      </c>
      <c r="G806" s="262" t="s">
        <v>107</v>
      </c>
      <c r="H806" s="263">
        <v>514.91800000000001</v>
      </c>
      <c r="I806" s="264"/>
      <c r="J806" s="265">
        <f>ROUND(I806*H806,2)</f>
        <v>0</v>
      </c>
      <c r="K806" s="261" t="s">
        <v>183</v>
      </c>
      <c r="L806" s="266"/>
      <c r="M806" s="267" t="s">
        <v>19</v>
      </c>
      <c r="N806" s="268" t="s">
        <v>49</v>
      </c>
      <c r="O806" s="87"/>
      <c r="P806" s="217">
        <f>O806*H806</f>
        <v>0</v>
      </c>
      <c r="Q806" s="217">
        <v>0.0025000000000000001</v>
      </c>
      <c r="R806" s="217">
        <f>Q806*H806</f>
        <v>1.2872950000000001</v>
      </c>
      <c r="S806" s="217">
        <v>0</v>
      </c>
      <c r="T806" s="218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19" t="s">
        <v>375</v>
      </c>
      <c r="AT806" s="219" t="s">
        <v>303</v>
      </c>
      <c r="AU806" s="219" t="s">
        <v>88</v>
      </c>
      <c r="AY806" s="20" t="s">
        <v>178</v>
      </c>
      <c r="BE806" s="220">
        <f>IF(N806="základní",J806,0)</f>
        <v>0</v>
      </c>
      <c r="BF806" s="220">
        <f>IF(N806="snížená",J806,0)</f>
        <v>0</v>
      </c>
      <c r="BG806" s="220">
        <f>IF(N806="zákl. přenesená",J806,0)</f>
        <v>0</v>
      </c>
      <c r="BH806" s="220">
        <f>IF(N806="sníž. přenesená",J806,0)</f>
        <v>0</v>
      </c>
      <c r="BI806" s="220">
        <f>IF(N806="nulová",J806,0)</f>
        <v>0</v>
      </c>
      <c r="BJ806" s="20" t="s">
        <v>86</v>
      </c>
      <c r="BK806" s="220">
        <f>ROUND(I806*H806,2)</f>
        <v>0</v>
      </c>
      <c r="BL806" s="20" t="s">
        <v>282</v>
      </c>
      <c r="BM806" s="219" t="s">
        <v>1018</v>
      </c>
    </row>
    <row r="807" s="13" customFormat="1">
      <c r="A807" s="13"/>
      <c r="B807" s="226"/>
      <c r="C807" s="227"/>
      <c r="D807" s="228" t="s">
        <v>192</v>
      </c>
      <c r="E807" s="229" t="s">
        <v>19</v>
      </c>
      <c r="F807" s="230" t="s">
        <v>659</v>
      </c>
      <c r="G807" s="227"/>
      <c r="H807" s="229" t="s">
        <v>19</v>
      </c>
      <c r="I807" s="231"/>
      <c r="J807" s="227"/>
      <c r="K807" s="227"/>
      <c r="L807" s="232"/>
      <c r="M807" s="233"/>
      <c r="N807" s="234"/>
      <c r="O807" s="234"/>
      <c r="P807" s="234"/>
      <c r="Q807" s="234"/>
      <c r="R807" s="234"/>
      <c r="S807" s="234"/>
      <c r="T807" s="235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6" t="s">
        <v>192</v>
      </c>
      <c r="AU807" s="236" t="s">
        <v>88</v>
      </c>
      <c r="AV807" s="13" t="s">
        <v>86</v>
      </c>
      <c r="AW807" s="13" t="s">
        <v>37</v>
      </c>
      <c r="AX807" s="13" t="s">
        <v>78</v>
      </c>
      <c r="AY807" s="236" t="s">
        <v>178</v>
      </c>
    </row>
    <row r="808" s="13" customFormat="1">
      <c r="A808" s="13"/>
      <c r="B808" s="226"/>
      <c r="C808" s="227"/>
      <c r="D808" s="228" t="s">
        <v>192</v>
      </c>
      <c r="E808" s="229" t="s">
        <v>19</v>
      </c>
      <c r="F808" s="230" t="s">
        <v>287</v>
      </c>
      <c r="G808" s="227"/>
      <c r="H808" s="229" t="s">
        <v>19</v>
      </c>
      <c r="I808" s="231"/>
      <c r="J808" s="227"/>
      <c r="K808" s="227"/>
      <c r="L808" s="232"/>
      <c r="M808" s="233"/>
      <c r="N808" s="234"/>
      <c r="O808" s="234"/>
      <c r="P808" s="234"/>
      <c r="Q808" s="234"/>
      <c r="R808" s="234"/>
      <c r="S808" s="234"/>
      <c r="T808" s="235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6" t="s">
        <v>192</v>
      </c>
      <c r="AU808" s="236" t="s">
        <v>88</v>
      </c>
      <c r="AV808" s="13" t="s">
        <v>86</v>
      </c>
      <c r="AW808" s="13" t="s">
        <v>37</v>
      </c>
      <c r="AX808" s="13" t="s">
        <v>78</v>
      </c>
      <c r="AY808" s="236" t="s">
        <v>178</v>
      </c>
    </row>
    <row r="809" s="13" customFormat="1">
      <c r="A809" s="13"/>
      <c r="B809" s="226"/>
      <c r="C809" s="227"/>
      <c r="D809" s="228" t="s">
        <v>192</v>
      </c>
      <c r="E809" s="229" t="s">
        <v>19</v>
      </c>
      <c r="F809" s="230" t="s">
        <v>269</v>
      </c>
      <c r="G809" s="227"/>
      <c r="H809" s="229" t="s">
        <v>19</v>
      </c>
      <c r="I809" s="231"/>
      <c r="J809" s="227"/>
      <c r="K809" s="227"/>
      <c r="L809" s="232"/>
      <c r="M809" s="233"/>
      <c r="N809" s="234"/>
      <c r="O809" s="234"/>
      <c r="P809" s="234"/>
      <c r="Q809" s="234"/>
      <c r="R809" s="234"/>
      <c r="S809" s="234"/>
      <c r="T809" s="235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6" t="s">
        <v>192</v>
      </c>
      <c r="AU809" s="236" t="s">
        <v>88</v>
      </c>
      <c r="AV809" s="13" t="s">
        <v>86</v>
      </c>
      <c r="AW809" s="13" t="s">
        <v>37</v>
      </c>
      <c r="AX809" s="13" t="s">
        <v>78</v>
      </c>
      <c r="AY809" s="236" t="s">
        <v>178</v>
      </c>
    </row>
    <row r="810" s="14" customFormat="1">
      <c r="A810" s="14"/>
      <c r="B810" s="237"/>
      <c r="C810" s="238"/>
      <c r="D810" s="228" t="s">
        <v>192</v>
      </c>
      <c r="E810" s="239" t="s">
        <v>19</v>
      </c>
      <c r="F810" s="240" t="s">
        <v>963</v>
      </c>
      <c r="G810" s="238"/>
      <c r="H810" s="241">
        <v>166.59999999999999</v>
      </c>
      <c r="I810" s="242"/>
      <c r="J810" s="238"/>
      <c r="K810" s="238"/>
      <c r="L810" s="243"/>
      <c r="M810" s="244"/>
      <c r="N810" s="245"/>
      <c r="O810" s="245"/>
      <c r="P810" s="245"/>
      <c r="Q810" s="245"/>
      <c r="R810" s="245"/>
      <c r="S810" s="245"/>
      <c r="T810" s="246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7" t="s">
        <v>192</v>
      </c>
      <c r="AU810" s="247" t="s">
        <v>88</v>
      </c>
      <c r="AV810" s="14" t="s">
        <v>88</v>
      </c>
      <c r="AW810" s="14" t="s">
        <v>37</v>
      </c>
      <c r="AX810" s="14" t="s">
        <v>78</v>
      </c>
      <c r="AY810" s="247" t="s">
        <v>178</v>
      </c>
    </row>
    <row r="811" s="14" customFormat="1">
      <c r="A811" s="14"/>
      <c r="B811" s="237"/>
      <c r="C811" s="238"/>
      <c r="D811" s="228" t="s">
        <v>192</v>
      </c>
      <c r="E811" s="239" t="s">
        <v>19</v>
      </c>
      <c r="F811" s="240" t="s">
        <v>964</v>
      </c>
      <c r="G811" s="238"/>
      <c r="H811" s="241">
        <v>135.15000000000001</v>
      </c>
      <c r="I811" s="242"/>
      <c r="J811" s="238"/>
      <c r="K811" s="238"/>
      <c r="L811" s="243"/>
      <c r="M811" s="244"/>
      <c r="N811" s="245"/>
      <c r="O811" s="245"/>
      <c r="P811" s="245"/>
      <c r="Q811" s="245"/>
      <c r="R811" s="245"/>
      <c r="S811" s="245"/>
      <c r="T811" s="246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7" t="s">
        <v>192</v>
      </c>
      <c r="AU811" s="247" t="s">
        <v>88</v>
      </c>
      <c r="AV811" s="14" t="s">
        <v>88</v>
      </c>
      <c r="AW811" s="14" t="s">
        <v>37</v>
      </c>
      <c r="AX811" s="14" t="s">
        <v>78</v>
      </c>
      <c r="AY811" s="247" t="s">
        <v>178</v>
      </c>
    </row>
    <row r="812" s="14" customFormat="1">
      <c r="A812" s="14"/>
      <c r="B812" s="237"/>
      <c r="C812" s="238"/>
      <c r="D812" s="228" t="s">
        <v>192</v>
      </c>
      <c r="E812" s="239" t="s">
        <v>19</v>
      </c>
      <c r="F812" s="240" t="s">
        <v>965</v>
      </c>
      <c r="G812" s="238"/>
      <c r="H812" s="241">
        <v>140.05000000000001</v>
      </c>
      <c r="I812" s="242"/>
      <c r="J812" s="238"/>
      <c r="K812" s="238"/>
      <c r="L812" s="243"/>
      <c r="M812" s="244"/>
      <c r="N812" s="245"/>
      <c r="O812" s="245"/>
      <c r="P812" s="245"/>
      <c r="Q812" s="245"/>
      <c r="R812" s="245"/>
      <c r="S812" s="245"/>
      <c r="T812" s="24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7" t="s">
        <v>192</v>
      </c>
      <c r="AU812" s="247" t="s">
        <v>88</v>
      </c>
      <c r="AV812" s="14" t="s">
        <v>88</v>
      </c>
      <c r="AW812" s="14" t="s">
        <v>37</v>
      </c>
      <c r="AX812" s="14" t="s">
        <v>78</v>
      </c>
      <c r="AY812" s="247" t="s">
        <v>178</v>
      </c>
    </row>
    <row r="813" s="15" customFormat="1">
      <c r="A813" s="15"/>
      <c r="B813" s="248"/>
      <c r="C813" s="249"/>
      <c r="D813" s="228" t="s">
        <v>192</v>
      </c>
      <c r="E813" s="250" t="s">
        <v>19</v>
      </c>
      <c r="F813" s="251" t="s">
        <v>195</v>
      </c>
      <c r="G813" s="249"/>
      <c r="H813" s="252">
        <v>441.80000000000001</v>
      </c>
      <c r="I813" s="253"/>
      <c r="J813" s="249"/>
      <c r="K813" s="249"/>
      <c r="L813" s="254"/>
      <c r="M813" s="255"/>
      <c r="N813" s="256"/>
      <c r="O813" s="256"/>
      <c r="P813" s="256"/>
      <c r="Q813" s="256"/>
      <c r="R813" s="256"/>
      <c r="S813" s="256"/>
      <c r="T813" s="257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58" t="s">
        <v>192</v>
      </c>
      <c r="AU813" s="258" t="s">
        <v>88</v>
      </c>
      <c r="AV813" s="15" t="s">
        <v>184</v>
      </c>
      <c r="AW813" s="15" t="s">
        <v>37</v>
      </c>
      <c r="AX813" s="15" t="s">
        <v>86</v>
      </c>
      <c r="AY813" s="258" t="s">
        <v>178</v>
      </c>
    </row>
    <row r="814" s="14" customFormat="1">
      <c r="A814" s="14"/>
      <c r="B814" s="237"/>
      <c r="C814" s="238"/>
      <c r="D814" s="228" t="s">
        <v>192</v>
      </c>
      <c r="E814" s="238"/>
      <c r="F814" s="240" t="s">
        <v>1019</v>
      </c>
      <c r="G814" s="238"/>
      <c r="H814" s="241">
        <v>514.91800000000001</v>
      </c>
      <c r="I814" s="242"/>
      <c r="J814" s="238"/>
      <c r="K814" s="238"/>
      <c r="L814" s="243"/>
      <c r="M814" s="244"/>
      <c r="N814" s="245"/>
      <c r="O814" s="245"/>
      <c r="P814" s="245"/>
      <c r="Q814" s="245"/>
      <c r="R814" s="245"/>
      <c r="S814" s="245"/>
      <c r="T814" s="246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7" t="s">
        <v>192</v>
      </c>
      <c r="AU814" s="247" t="s">
        <v>88</v>
      </c>
      <c r="AV814" s="14" t="s">
        <v>88</v>
      </c>
      <c r="AW814" s="14" t="s">
        <v>4</v>
      </c>
      <c r="AX814" s="14" t="s">
        <v>86</v>
      </c>
      <c r="AY814" s="247" t="s">
        <v>178</v>
      </c>
    </row>
    <row r="815" s="2" customFormat="1" ht="55.5" customHeight="1">
      <c r="A815" s="41"/>
      <c r="B815" s="42"/>
      <c r="C815" s="208" t="s">
        <v>1020</v>
      </c>
      <c r="D815" s="208" t="s">
        <v>180</v>
      </c>
      <c r="E815" s="209" t="s">
        <v>1021</v>
      </c>
      <c r="F815" s="210" t="s">
        <v>1022</v>
      </c>
      <c r="G815" s="211" t="s">
        <v>299</v>
      </c>
      <c r="H815" s="212">
        <v>26</v>
      </c>
      <c r="I815" s="213"/>
      <c r="J815" s="214">
        <f>ROUND(I815*H815,2)</f>
        <v>0</v>
      </c>
      <c r="K815" s="210" t="s">
        <v>183</v>
      </c>
      <c r="L815" s="47"/>
      <c r="M815" s="215" t="s">
        <v>19</v>
      </c>
      <c r="N815" s="216" t="s">
        <v>49</v>
      </c>
      <c r="O815" s="87"/>
      <c r="P815" s="217">
        <f>O815*H815</f>
        <v>0</v>
      </c>
      <c r="Q815" s="217">
        <v>0.0074999999999999997</v>
      </c>
      <c r="R815" s="217">
        <f>Q815*H815</f>
        <v>0.19500000000000001</v>
      </c>
      <c r="S815" s="217">
        <v>0</v>
      </c>
      <c r="T815" s="218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19" t="s">
        <v>282</v>
      </c>
      <c r="AT815" s="219" t="s">
        <v>180</v>
      </c>
      <c r="AU815" s="219" t="s">
        <v>88</v>
      </c>
      <c r="AY815" s="20" t="s">
        <v>178</v>
      </c>
      <c r="BE815" s="220">
        <f>IF(N815="základní",J815,0)</f>
        <v>0</v>
      </c>
      <c r="BF815" s="220">
        <f>IF(N815="snížená",J815,0)</f>
        <v>0</v>
      </c>
      <c r="BG815" s="220">
        <f>IF(N815="zákl. přenesená",J815,0)</f>
        <v>0</v>
      </c>
      <c r="BH815" s="220">
        <f>IF(N815="sníž. přenesená",J815,0)</f>
        <v>0</v>
      </c>
      <c r="BI815" s="220">
        <f>IF(N815="nulová",J815,0)</f>
        <v>0</v>
      </c>
      <c r="BJ815" s="20" t="s">
        <v>86</v>
      </c>
      <c r="BK815" s="220">
        <f>ROUND(I815*H815,2)</f>
        <v>0</v>
      </c>
      <c r="BL815" s="20" t="s">
        <v>282</v>
      </c>
      <c r="BM815" s="219" t="s">
        <v>1023</v>
      </c>
    </row>
    <row r="816" s="2" customFormat="1">
      <c r="A816" s="41"/>
      <c r="B816" s="42"/>
      <c r="C816" s="43"/>
      <c r="D816" s="221" t="s">
        <v>186</v>
      </c>
      <c r="E816" s="43"/>
      <c r="F816" s="222" t="s">
        <v>1024</v>
      </c>
      <c r="G816" s="43"/>
      <c r="H816" s="43"/>
      <c r="I816" s="223"/>
      <c r="J816" s="43"/>
      <c r="K816" s="43"/>
      <c r="L816" s="47"/>
      <c r="M816" s="224"/>
      <c r="N816" s="225"/>
      <c r="O816" s="87"/>
      <c r="P816" s="87"/>
      <c r="Q816" s="87"/>
      <c r="R816" s="87"/>
      <c r="S816" s="87"/>
      <c r="T816" s="88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20" t="s">
        <v>186</v>
      </c>
      <c r="AU816" s="20" t="s">
        <v>88</v>
      </c>
    </row>
    <row r="817" s="13" customFormat="1">
      <c r="A817" s="13"/>
      <c r="B817" s="226"/>
      <c r="C817" s="227"/>
      <c r="D817" s="228" t="s">
        <v>192</v>
      </c>
      <c r="E817" s="229" t="s">
        <v>19</v>
      </c>
      <c r="F817" s="230" t="s">
        <v>659</v>
      </c>
      <c r="G817" s="227"/>
      <c r="H817" s="229" t="s">
        <v>19</v>
      </c>
      <c r="I817" s="231"/>
      <c r="J817" s="227"/>
      <c r="K817" s="227"/>
      <c r="L817" s="232"/>
      <c r="M817" s="233"/>
      <c r="N817" s="234"/>
      <c r="O817" s="234"/>
      <c r="P817" s="234"/>
      <c r="Q817" s="234"/>
      <c r="R817" s="234"/>
      <c r="S817" s="234"/>
      <c r="T817" s="235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6" t="s">
        <v>192</v>
      </c>
      <c r="AU817" s="236" t="s">
        <v>88</v>
      </c>
      <c r="AV817" s="13" t="s">
        <v>86</v>
      </c>
      <c r="AW817" s="13" t="s">
        <v>37</v>
      </c>
      <c r="AX817" s="13" t="s">
        <v>78</v>
      </c>
      <c r="AY817" s="236" t="s">
        <v>178</v>
      </c>
    </row>
    <row r="818" s="13" customFormat="1">
      <c r="A818" s="13"/>
      <c r="B818" s="226"/>
      <c r="C818" s="227"/>
      <c r="D818" s="228" t="s">
        <v>192</v>
      </c>
      <c r="E818" s="229" t="s">
        <v>19</v>
      </c>
      <c r="F818" s="230" t="s">
        <v>269</v>
      </c>
      <c r="G818" s="227"/>
      <c r="H818" s="229" t="s">
        <v>19</v>
      </c>
      <c r="I818" s="231"/>
      <c r="J818" s="227"/>
      <c r="K818" s="227"/>
      <c r="L818" s="232"/>
      <c r="M818" s="233"/>
      <c r="N818" s="234"/>
      <c r="O818" s="234"/>
      <c r="P818" s="234"/>
      <c r="Q818" s="234"/>
      <c r="R818" s="234"/>
      <c r="S818" s="234"/>
      <c r="T818" s="235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6" t="s">
        <v>192</v>
      </c>
      <c r="AU818" s="236" t="s">
        <v>88</v>
      </c>
      <c r="AV818" s="13" t="s">
        <v>86</v>
      </c>
      <c r="AW818" s="13" t="s">
        <v>37</v>
      </c>
      <c r="AX818" s="13" t="s">
        <v>78</v>
      </c>
      <c r="AY818" s="236" t="s">
        <v>178</v>
      </c>
    </row>
    <row r="819" s="14" customFormat="1">
      <c r="A819" s="14"/>
      <c r="B819" s="237"/>
      <c r="C819" s="238"/>
      <c r="D819" s="228" t="s">
        <v>192</v>
      </c>
      <c r="E819" s="239" t="s">
        <v>19</v>
      </c>
      <c r="F819" s="240" t="s">
        <v>1025</v>
      </c>
      <c r="G819" s="238"/>
      <c r="H819" s="241">
        <v>24</v>
      </c>
      <c r="I819" s="242"/>
      <c r="J819" s="238"/>
      <c r="K819" s="238"/>
      <c r="L819" s="243"/>
      <c r="M819" s="244"/>
      <c r="N819" s="245"/>
      <c r="O819" s="245"/>
      <c r="P819" s="245"/>
      <c r="Q819" s="245"/>
      <c r="R819" s="245"/>
      <c r="S819" s="245"/>
      <c r="T819" s="246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7" t="s">
        <v>192</v>
      </c>
      <c r="AU819" s="247" t="s">
        <v>88</v>
      </c>
      <c r="AV819" s="14" t="s">
        <v>88</v>
      </c>
      <c r="AW819" s="14" t="s">
        <v>37</v>
      </c>
      <c r="AX819" s="14" t="s">
        <v>78</v>
      </c>
      <c r="AY819" s="247" t="s">
        <v>178</v>
      </c>
    </row>
    <row r="820" s="14" customFormat="1">
      <c r="A820" s="14"/>
      <c r="B820" s="237"/>
      <c r="C820" s="238"/>
      <c r="D820" s="228" t="s">
        <v>192</v>
      </c>
      <c r="E820" s="239" t="s">
        <v>19</v>
      </c>
      <c r="F820" s="240" t="s">
        <v>1005</v>
      </c>
      <c r="G820" s="238"/>
      <c r="H820" s="241">
        <v>2</v>
      </c>
      <c r="I820" s="242"/>
      <c r="J820" s="238"/>
      <c r="K820" s="238"/>
      <c r="L820" s="243"/>
      <c r="M820" s="244"/>
      <c r="N820" s="245"/>
      <c r="O820" s="245"/>
      <c r="P820" s="245"/>
      <c r="Q820" s="245"/>
      <c r="R820" s="245"/>
      <c r="S820" s="245"/>
      <c r="T820" s="24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7" t="s">
        <v>192</v>
      </c>
      <c r="AU820" s="247" t="s">
        <v>88</v>
      </c>
      <c r="AV820" s="14" t="s">
        <v>88</v>
      </c>
      <c r="AW820" s="14" t="s">
        <v>37</v>
      </c>
      <c r="AX820" s="14" t="s">
        <v>78</v>
      </c>
      <c r="AY820" s="247" t="s">
        <v>178</v>
      </c>
    </row>
    <row r="821" s="15" customFormat="1">
      <c r="A821" s="15"/>
      <c r="B821" s="248"/>
      <c r="C821" s="249"/>
      <c r="D821" s="228" t="s">
        <v>192</v>
      </c>
      <c r="E821" s="250" t="s">
        <v>19</v>
      </c>
      <c r="F821" s="251" t="s">
        <v>195</v>
      </c>
      <c r="G821" s="249"/>
      <c r="H821" s="252">
        <v>26</v>
      </c>
      <c r="I821" s="253"/>
      <c r="J821" s="249"/>
      <c r="K821" s="249"/>
      <c r="L821" s="254"/>
      <c r="M821" s="255"/>
      <c r="N821" s="256"/>
      <c r="O821" s="256"/>
      <c r="P821" s="256"/>
      <c r="Q821" s="256"/>
      <c r="R821" s="256"/>
      <c r="S821" s="256"/>
      <c r="T821" s="257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58" t="s">
        <v>192</v>
      </c>
      <c r="AU821" s="258" t="s">
        <v>88</v>
      </c>
      <c r="AV821" s="15" t="s">
        <v>184</v>
      </c>
      <c r="AW821" s="15" t="s">
        <v>37</v>
      </c>
      <c r="AX821" s="15" t="s">
        <v>86</v>
      </c>
      <c r="AY821" s="258" t="s">
        <v>178</v>
      </c>
    </row>
    <row r="822" s="2" customFormat="1" ht="24.15" customHeight="1">
      <c r="A822" s="41"/>
      <c r="B822" s="42"/>
      <c r="C822" s="259" t="s">
        <v>1026</v>
      </c>
      <c r="D822" s="259" t="s">
        <v>303</v>
      </c>
      <c r="E822" s="260" t="s">
        <v>1027</v>
      </c>
      <c r="F822" s="261" t="s">
        <v>1028</v>
      </c>
      <c r="G822" s="262" t="s">
        <v>299</v>
      </c>
      <c r="H822" s="263">
        <v>24</v>
      </c>
      <c r="I822" s="264"/>
      <c r="J822" s="265">
        <f>ROUND(I822*H822,2)</f>
        <v>0</v>
      </c>
      <c r="K822" s="261" t="s">
        <v>183</v>
      </c>
      <c r="L822" s="266"/>
      <c r="M822" s="267" t="s">
        <v>19</v>
      </c>
      <c r="N822" s="268" t="s">
        <v>49</v>
      </c>
      <c r="O822" s="87"/>
      <c r="P822" s="217">
        <f>O822*H822</f>
        <v>0</v>
      </c>
      <c r="Q822" s="217">
        <v>0.00010000000000000001</v>
      </c>
      <c r="R822" s="217">
        <f>Q822*H822</f>
        <v>0.0024000000000000002</v>
      </c>
      <c r="S822" s="217">
        <v>0</v>
      </c>
      <c r="T822" s="218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19" t="s">
        <v>375</v>
      </c>
      <c r="AT822" s="219" t="s">
        <v>303</v>
      </c>
      <c r="AU822" s="219" t="s">
        <v>88</v>
      </c>
      <c r="AY822" s="20" t="s">
        <v>178</v>
      </c>
      <c r="BE822" s="220">
        <f>IF(N822="základní",J822,0)</f>
        <v>0</v>
      </c>
      <c r="BF822" s="220">
        <f>IF(N822="snížená",J822,0)</f>
        <v>0</v>
      </c>
      <c r="BG822" s="220">
        <f>IF(N822="zákl. přenesená",J822,0)</f>
        <v>0</v>
      </c>
      <c r="BH822" s="220">
        <f>IF(N822="sníž. přenesená",J822,0)</f>
        <v>0</v>
      </c>
      <c r="BI822" s="220">
        <f>IF(N822="nulová",J822,0)</f>
        <v>0</v>
      </c>
      <c r="BJ822" s="20" t="s">
        <v>86</v>
      </c>
      <c r="BK822" s="220">
        <f>ROUND(I822*H822,2)</f>
        <v>0</v>
      </c>
      <c r="BL822" s="20" t="s">
        <v>282</v>
      </c>
      <c r="BM822" s="219" t="s">
        <v>1029</v>
      </c>
    </row>
    <row r="823" s="13" customFormat="1">
      <c r="A823" s="13"/>
      <c r="B823" s="226"/>
      <c r="C823" s="227"/>
      <c r="D823" s="228" t="s">
        <v>192</v>
      </c>
      <c r="E823" s="229" t="s">
        <v>19</v>
      </c>
      <c r="F823" s="230" t="s">
        <v>659</v>
      </c>
      <c r="G823" s="227"/>
      <c r="H823" s="229" t="s">
        <v>19</v>
      </c>
      <c r="I823" s="231"/>
      <c r="J823" s="227"/>
      <c r="K823" s="227"/>
      <c r="L823" s="232"/>
      <c r="M823" s="233"/>
      <c r="N823" s="234"/>
      <c r="O823" s="234"/>
      <c r="P823" s="234"/>
      <c r="Q823" s="234"/>
      <c r="R823" s="234"/>
      <c r="S823" s="234"/>
      <c r="T823" s="235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6" t="s">
        <v>192</v>
      </c>
      <c r="AU823" s="236" t="s">
        <v>88</v>
      </c>
      <c r="AV823" s="13" t="s">
        <v>86</v>
      </c>
      <c r="AW823" s="13" t="s">
        <v>37</v>
      </c>
      <c r="AX823" s="13" t="s">
        <v>78</v>
      </c>
      <c r="AY823" s="236" t="s">
        <v>178</v>
      </c>
    </row>
    <row r="824" s="13" customFormat="1">
      <c r="A824" s="13"/>
      <c r="B824" s="226"/>
      <c r="C824" s="227"/>
      <c r="D824" s="228" t="s">
        <v>192</v>
      </c>
      <c r="E824" s="229" t="s">
        <v>19</v>
      </c>
      <c r="F824" s="230" t="s">
        <v>269</v>
      </c>
      <c r="G824" s="227"/>
      <c r="H824" s="229" t="s">
        <v>19</v>
      </c>
      <c r="I824" s="231"/>
      <c r="J824" s="227"/>
      <c r="K824" s="227"/>
      <c r="L824" s="232"/>
      <c r="M824" s="233"/>
      <c r="N824" s="234"/>
      <c r="O824" s="234"/>
      <c r="P824" s="234"/>
      <c r="Q824" s="234"/>
      <c r="R824" s="234"/>
      <c r="S824" s="234"/>
      <c r="T824" s="235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6" t="s">
        <v>192</v>
      </c>
      <c r="AU824" s="236" t="s">
        <v>88</v>
      </c>
      <c r="AV824" s="13" t="s">
        <v>86</v>
      </c>
      <c r="AW824" s="13" t="s">
        <v>37</v>
      </c>
      <c r="AX824" s="13" t="s">
        <v>78</v>
      </c>
      <c r="AY824" s="236" t="s">
        <v>178</v>
      </c>
    </row>
    <row r="825" s="14" customFormat="1">
      <c r="A825" s="14"/>
      <c r="B825" s="237"/>
      <c r="C825" s="238"/>
      <c r="D825" s="228" t="s">
        <v>192</v>
      </c>
      <c r="E825" s="239" t="s">
        <v>19</v>
      </c>
      <c r="F825" s="240" t="s">
        <v>1025</v>
      </c>
      <c r="G825" s="238"/>
      <c r="H825" s="241">
        <v>24</v>
      </c>
      <c r="I825" s="242"/>
      <c r="J825" s="238"/>
      <c r="K825" s="238"/>
      <c r="L825" s="243"/>
      <c r="M825" s="244"/>
      <c r="N825" s="245"/>
      <c r="O825" s="245"/>
      <c r="P825" s="245"/>
      <c r="Q825" s="245"/>
      <c r="R825" s="245"/>
      <c r="S825" s="245"/>
      <c r="T825" s="246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7" t="s">
        <v>192</v>
      </c>
      <c r="AU825" s="247" t="s">
        <v>88</v>
      </c>
      <c r="AV825" s="14" t="s">
        <v>88</v>
      </c>
      <c r="AW825" s="14" t="s">
        <v>37</v>
      </c>
      <c r="AX825" s="14" t="s">
        <v>78</v>
      </c>
      <c r="AY825" s="247" t="s">
        <v>178</v>
      </c>
    </row>
    <row r="826" s="15" customFormat="1">
      <c r="A826" s="15"/>
      <c r="B826" s="248"/>
      <c r="C826" s="249"/>
      <c r="D826" s="228" t="s">
        <v>192</v>
      </c>
      <c r="E826" s="250" t="s">
        <v>19</v>
      </c>
      <c r="F826" s="251" t="s">
        <v>195</v>
      </c>
      <c r="G826" s="249"/>
      <c r="H826" s="252">
        <v>24</v>
      </c>
      <c r="I826" s="253"/>
      <c r="J826" s="249"/>
      <c r="K826" s="249"/>
      <c r="L826" s="254"/>
      <c r="M826" s="255"/>
      <c r="N826" s="256"/>
      <c r="O826" s="256"/>
      <c r="P826" s="256"/>
      <c r="Q826" s="256"/>
      <c r="R826" s="256"/>
      <c r="S826" s="256"/>
      <c r="T826" s="257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58" t="s">
        <v>192</v>
      </c>
      <c r="AU826" s="258" t="s">
        <v>88</v>
      </c>
      <c r="AV826" s="15" t="s">
        <v>184</v>
      </c>
      <c r="AW826" s="15" t="s">
        <v>37</v>
      </c>
      <c r="AX826" s="15" t="s">
        <v>86</v>
      </c>
      <c r="AY826" s="258" t="s">
        <v>178</v>
      </c>
    </row>
    <row r="827" s="2" customFormat="1" ht="24.15" customHeight="1">
      <c r="A827" s="41"/>
      <c r="B827" s="42"/>
      <c r="C827" s="259" t="s">
        <v>1030</v>
      </c>
      <c r="D827" s="259" t="s">
        <v>303</v>
      </c>
      <c r="E827" s="260" t="s">
        <v>1031</v>
      </c>
      <c r="F827" s="261" t="s">
        <v>1032</v>
      </c>
      <c r="G827" s="262" t="s">
        <v>299</v>
      </c>
      <c r="H827" s="263">
        <v>2</v>
      </c>
      <c r="I827" s="264"/>
      <c r="J827" s="265">
        <f>ROUND(I827*H827,2)</f>
        <v>0</v>
      </c>
      <c r="K827" s="261" t="s">
        <v>183</v>
      </c>
      <c r="L827" s="266"/>
      <c r="M827" s="267" t="s">
        <v>19</v>
      </c>
      <c r="N827" s="268" t="s">
        <v>49</v>
      </c>
      <c r="O827" s="87"/>
      <c r="P827" s="217">
        <f>O827*H827</f>
        <v>0</v>
      </c>
      <c r="Q827" s="217">
        <v>0.00029999999999999997</v>
      </c>
      <c r="R827" s="217">
        <f>Q827*H827</f>
        <v>0.00059999999999999995</v>
      </c>
      <c r="S827" s="217">
        <v>0</v>
      </c>
      <c r="T827" s="218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19" t="s">
        <v>375</v>
      </c>
      <c r="AT827" s="219" t="s">
        <v>303</v>
      </c>
      <c r="AU827" s="219" t="s">
        <v>88</v>
      </c>
      <c r="AY827" s="20" t="s">
        <v>178</v>
      </c>
      <c r="BE827" s="220">
        <f>IF(N827="základní",J827,0)</f>
        <v>0</v>
      </c>
      <c r="BF827" s="220">
        <f>IF(N827="snížená",J827,0)</f>
        <v>0</v>
      </c>
      <c r="BG827" s="220">
        <f>IF(N827="zákl. přenesená",J827,0)</f>
        <v>0</v>
      </c>
      <c r="BH827" s="220">
        <f>IF(N827="sníž. přenesená",J827,0)</f>
        <v>0</v>
      </c>
      <c r="BI827" s="220">
        <f>IF(N827="nulová",J827,0)</f>
        <v>0</v>
      </c>
      <c r="BJ827" s="20" t="s">
        <v>86</v>
      </c>
      <c r="BK827" s="220">
        <f>ROUND(I827*H827,2)</f>
        <v>0</v>
      </c>
      <c r="BL827" s="20" t="s">
        <v>282</v>
      </c>
      <c r="BM827" s="219" t="s">
        <v>1033</v>
      </c>
    </row>
    <row r="828" s="13" customFormat="1">
      <c r="A828" s="13"/>
      <c r="B828" s="226"/>
      <c r="C828" s="227"/>
      <c r="D828" s="228" t="s">
        <v>192</v>
      </c>
      <c r="E828" s="229" t="s">
        <v>19</v>
      </c>
      <c r="F828" s="230" t="s">
        <v>659</v>
      </c>
      <c r="G828" s="227"/>
      <c r="H828" s="229" t="s">
        <v>19</v>
      </c>
      <c r="I828" s="231"/>
      <c r="J828" s="227"/>
      <c r="K828" s="227"/>
      <c r="L828" s="232"/>
      <c r="M828" s="233"/>
      <c r="N828" s="234"/>
      <c r="O828" s="234"/>
      <c r="P828" s="234"/>
      <c r="Q828" s="234"/>
      <c r="R828" s="234"/>
      <c r="S828" s="234"/>
      <c r="T828" s="235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6" t="s">
        <v>192</v>
      </c>
      <c r="AU828" s="236" t="s">
        <v>88</v>
      </c>
      <c r="AV828" s="13" t="s">
        <v>86</v>
      </c>
      <c r="AW828" s="13" t="s">
        <v>37</v>
      </c>
      <c r="AX828" s="13" t="s">
        <v>78</v>
      </c>
      <c r="AY828" s="236" t="s">
        <v>178</v>
      </c>
    </row>
    <row r="829" s="13" customFormat="1">
      <c r="A829" s="13"/>
      <c r="B829" s="226"/>
      <c r="C829" s="227"/>
      <c r="D829" s="228" t="s">
        <v>192</v>
      </c>
      <c r="E829" s="229" t="s">
        <v>19</v>
      </c>
      <c r="F829" s="230" t="s">
        <v>269</v>
      </c>
      <c r="G829" s="227"/>
      <c r="H829" s="229" t="s">
        <v>19</v>
      </c>
      <c r="I829" s="231"/>
      <c r="J829" s="227"/>
      <c r="K829" s="227"/>
      <c r="L829" s="232"/>
      <c r="M829" s="233"/>
      <c r="N829" s="234"/>
      <c r="O829" s="234"/>
      <c r="P829" s="234"/>
      <c r="Q829" s="234"/>
      <c r="R829" s="234"/>
      <c r="S829" s="234"/>
      <c r="T829" s="235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6" t="s">
        <v>192</v>
      </c>
      <c r="AU829" s="236" t="s">
        <v>88</v>
      </c>
      <c r="AV829" s="13" t="s">
        <v>86</v>
      </c>
      <c r="AW829" s="13" t="s">
        <v>37</v>
      </c>
      <c r="AX829" s="13" t="s">
        <v>78</v>
      </c>
      <c r="AY829" s="236" t="s">
        <v>178</v>
      </c>
    </row>
    <row r="830" s="14" customFormat="1">
      <c r="A830" s="14"/>
      <c r="B830" s="237"/>
      <c r="C830" s="238"/>
      <c r="D830" s="228" t="s">
        <v>192</v>
      </c>
      <c r="E830" s="239" t="s">
        <v>19</v>
      </c>
      <c r="F830" s="240" t="s">
        <v>1005</v>
      </c>
      <c r="G830" s="238"/>
      <c r="H830" s="241">
        <v>2</v>
      </c>
      <c r="I830" s="242"/>
      <c r="J830" s="238"/>
      <c r="K830" s="238"/>
      <c r="L830" s="243"/>
      <c r="M830" s="244"/>
      <c r="N830" s="245"/>
      <c r="O830" s="245"/>
      <c r="P830" s="245"/>
      <c r="Q830" s="245"/>
      <c r="R830" s="245"/>
      <c r="S830" s="245"/>
      <c r="T830" s="246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7" t="s">
        <v>192</v>
      </c>
      <c r="AU830" s="247" t="s">
        <v>88</v>
      </c>
      <c r="AV830" s="14" t="s">
        <v>88</v>
      </c>
      <c r="AW830" s="14" t="s">
        <v>37</v>
      </c>
      <c r="AX830" s="14" t="s">
        <v>78</v>
      </c>
      <c r="AY830" s="247" t="s">
        <v>178</v>
      </c>
    </row>
    <row r="831" s="15" customFormat="1">
      <c r="A831" s="15"/>
      <c r="B831" s="248"/>
      <c r="C831" s="249"/>
      <c r="D831" s="228" t="s">
        <v>192</v>
      </c>
      <c r="E831" s="250" t="s">
        <v>19</v>
      </c>
      <c r="F831" s="251" t="s">
        <v>195</v>
      </c>
      <c r="G831" s="249"/>
      <c r="H831" s="252">
        <v>2</v>
      </c>
      <c r="I831" s="253"/>
      <c r="J831" s="249"/>
      <c r="K831" s="249"/>
      <c r="L831" s="254"/>
      <c r="M831" s="255"/>
      <c r="N831" s="256"/>
      <c r="O831" s="256"/>
      <c r="P831" s="256"/>
      <c r="Q831" s="256"/>
      <c r="R831" s="256"/>
      <c r="S831" s="256"/>
      <c r="T831" s="257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58" t="s">
        <v>192</v>
      </c>
      <c r="AU831" s="258" t="s">
        <v>88</v>
      </c>
      <c r="AV831" s="15" t="s">
        <v>184</v>
      </c>
      <c r="AW831" s="15" t="s">
        <v>37</v>
      </c>
      <c r="AX831" s="15" t="s">
        <v>86</v>
      </c>
      <c r="AY831" s="258" t="s">
        <v>178</v>
      </c>
    </row>
    <row r="832" s="2" customFormat="1" ht="37.8" customHeight="1">
      <c r="A832" s="41"/>
      <c r="B832" s="42"/>
      <c r="C832" s="208" t="s">
        <v>1034</v>
      </c>
      <c r="D832" s="208" t="s">
        <v>180</v>
      </c>
      <c r="E832" s="209" t="s">
        <v>1035</v>
      </c>
      <c r="F832" s="210" t="s">
        <v>1036</v>
      </c>
      <c r="G832" s="211" t="s">
        <v>114</v>
      </c>
      <c r="H832" s="212">
        <v>122.377</v>
      </c>
      <c r="I832" s="213"/>
      <c r="J832" s="214">
        <f>ROUND(I832*H832,2)</f>
        <v>0</v>
      </c>
      <c r="K832" s="210" t="s">
        <v>183</v>
      </c>
      <c r="L832" s="47"/>
      <c r="M832" s="215" t="s">
        <v>19</v>
      </c>
      <c r="N832" s="216" t="s">
        <v>49</v>
      </c>
      <c r="O832" s="87"/>
      <c r="P832" s="217">
        <f>O832*H832</f>
        <v>0</v>
      </c>
      <c r="Q832" s="217">
        <v>0.00115</v>
      </c>
      <c r="R832" s="217">
        <f>Q832*H832</f>
        <v>0.14073354999999999</v>
      </c>
      <c r="S832" s="217">
        <v>0</v>
      </c>
      <c r="T832" s="218">
        <f>S832*H832</f>
        <v>0</v>
      </c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R832" s="219" t="s">
        <v>282</v>
      </c>
      <c r="AT832" s="219" t="s">
        <v>180</v>
      </c>
      <c r="AU832" s="219" t="s">
        <v>88</v>
      </c>
      <c r="AY832" s="20" t="s">
        <v>178</v>
      </c>
      <c r="BE832" s="220">
        <f>IF(N832="základní",J832,0)</f>
        <v>0</v>
      </c>
      <c r="BF832" s="220">
        <f>IF(N832="snížená",J832,0)</f>
        <v>0</v>
      </c>
      <c r="BG832" s="220">
        <f>IF(N832="zákl. přenesená",J832,0)</f>
        <v>0</v>
      </c>
      <c r="BH832" s="220">
        <f>IF(N832="sníž. přenesená",J832,0)</f>
        <v>0</v>
      </c>
      <c r="BI832" s="220">
        <f>IF(N832="nulová",J832,0)</f>
        <v>0</v>
      </c>
      <c r="BJ832" s="20" t="s">
        <v>86</v>
      </c>
      <c r="BK832" s="220">
        <f>ROUND(I832*H832,2)</f>
        <v>0</v>
      </c>
      <c r="BL832" s="20" t="s">
        <v>282</v>
      </c>
      <c r="BM832" s="219" t="s">
        <v>1037</v>
      </c>
    </row>
    <row r="833" s="2" customFormat="1">
      <c r="A833" s="41"/>
      <c r="B833" s="42"/>
      <c r="C833" s="43"/>
      <c r="D833" s="221" t="s">
        <v>186</v>
      </c>
      <c r="E833" s="43"/>
      <c r="F833" s="222" t="s">
        <v>1038</v>
      </c>
      <c r="G833" s="43"/>
      <c r="H833" s="43"/>
      <c r="I833" s="223"/>
      <c r="J833" s="43"/>
      <c r="K833" s="43"/>
      <c r="L833" s="47"/>
      <c r="M833" s="224"/>
      <c r="N833" s="225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186</v>
      </c>
      <c r="AU833" s="20" t="s">
        <v>88</v>
      </c>
    </row>
    <row r="834" s="13" customFormat="1">
      <c r="A834" s="13"/>
      <c r="B834" s="226"/>
      <c r="C834" s="227"/>
      <c r="D834" s="228" t="s">
        <v>192</v>
      </c>
      <c r="E834" s="229" t="s">
        <v>19</v>
      </c>
      <c r="F834" s="230" t="s">
        <v>659</v>
      </c>
      <c r="G834" s="227"/>
      <c r="H834" s="229" t="s">
        <v>19</v>
      </c>
      <c r="I834" s="231"/>
      <c r="J834" s="227"/>
      <c r="K834" s="227"/>
      <c r="L834" s="232"/>
      <c r="M834" s="233"/>
      <c r="N834" s="234"/>
      <c r="O834" s="234"/>
      <c r="P834" s="234"/>
      <c r="Q834" s="234"/>
      <c r="R834" s="234"/>
      <c r="S834" s="234"/>
      <c r="T834" s="235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6" t="s">
        <v>192</v>
      </c>
      <c r="AU834" s="236" t="s">
        <v>88</v>
      </c>
      <c r="AV834" s="13" t="s">
        <v>86</v>
      </c>
      <c r="AW834" s="13" t="s">
        <v>37</v>
      </c>
      <c r="AX834" s="13" t="s">
        <v>78</v>
      </c>
      <c r="AY834" s="236" t="s">
        <v>178</v>
      </c>
    </row>
    <row r="835" s="13" customFormat="1">
      <c r="A835" s="13"/>
      <c r="B835" s="226"/>
      <c r="C835" s="227"/>
      <c r="D835" s="228" t="s">
        <v>192</v>
      </c>
      <c r="E835" s="229" t="s">
        <v>19</v>
      </c>
      <c r="F835" s="230" t="s">
        <v>1039</v>
      </c>
      <c r="G835" s="227"/>
      <c r="H835" s="229" t="s">
        <v>19</v>
      </c>
      <c r="I835" s="231"/>
      <c r="J835" s="227"/>
      <c r="K835" s="227"/>
      <c r="L835" s="232"/>
      <c r="M835" s="233"/>
      <c r="N835" s="234"/>
      <c r="O835" s="234"/>
      <c r="P835" s="234"/>
      <c r="Q835" s="234"/>
      <c r="R835" s="234"/>
      <c r="S835" s="234"/>
      <c r="T835" s="235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6" t="s">
        <v>192</v>
      </c>
      <c r="AU835" s="236" t="s">
        <v>88</v>
      </c>
      <c r="AV835" s="13" t="s">
        <v>86</v>
      </c>
      <c r="AW835" s="13" t="s">
        <v>37</v>
      </c>
      <c r="AX835" s="13" t="s">
        <v>78</v>
      </c>
      <c r="AY835" s="236" t="s">
        <v>178</v>
      </c>
    </row>
    <row r="836" s="14" customFormat="1">
      <c r="A836" s="14"/>
      <c r="B836" s="237"/>
      <c r="C836" s="238"/>
      <c r="D836" s="228" t="s">
        <v>192</v>
      </c>
      <c r="E836" s="239" t="s">
        <v>19</v>
      </c>
      <c r="F836" s="240" t="s">
        <v>1040</v>
      </c>
      <c r="G836" s="238"/>
      <c r="H836" s="241">
        <v>122.377</v>
      </c>
      <c r="I836" s="242"/>
      <c r="J836" s="238"/>
      <c r="K836" s="238"/>
      <c r="L836" s="243"/>
      <c r="M836" s="244"/>
      <c r="N836" s="245"/>
      <c r="O836" s="245"/>
      <c r="P836" s="245"/>
      <c r="Q836" s="245"/>
      <c r="R836" s="245"/>
      <c r="S836" s="245"/>
      <c r="T836" s="246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7" t="s">
        <v>192</v>
      </c>
      <c r="AU836" s="247" t="s">
        <v>88</v>
      </c>
      <c r="AV836" s="14" t="s">
        <v>88</v>
      </c>
      <c r="AW836" s="14" t="s">
        <v>37</v>
      </c>
      <c r="AX836" s="14" t="s">
        <v>78</v>
      </c>
      <c r="AY836" s="247" t="s">
        <v>178</v>
      </c>
    </row>
    <row r="837" s="15" customFormat="1">
      <c r="A837" s="15"/>
      <c r="B837" s="248"/>
      <c r="C837" s="249"/>
      <c r="D837" s="228" t="s">
        <v>192</v>
      </c>
      <c r="E837" s="250" t="s">
        <v>19</v>
      </c>
      <c r="F837" s="251" t="s">
        <v>195</v>
      </c>
      <c r="G837" s="249"/>
      <c r="H837" s="252">
        <v>122.377</v>
      </c>
      <c r="I837" s="253"/>
      <c r="J837" s="249"/>
      <c r="K837" s="249"/>
      <c r="L837" s="254"/>
      <c r="M837" s="255"/>
      <c r="N837" s="256"/>
      <c r="O837" s="256"/>
      <c r="P837" s="256"/>
      <c r="Q837" s="256"/>
      <c r="R837" s="256"/>
      <c r="S837" s="256"/>
      <c r="T837" s="257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58" t="s">
        <v>192</v>
      </c>
      <c r="AU837" s="258" t="s">
        <v>88</v>
      </c>
      <c r="AV837" s="15" t="s">
        <v>184</v>
      </c>
      <c r="AW837" s="15" t="s">
        <v>37</v>
      </c>
      <c r="AX837" s="15" t="s">
        <v>86</v>
      </c>
      <c r="AY837" s="258" t="s">
        <v>178</v>
      </c>
    </row>
    <row r="838" s="2" customFormat="1" ht="33" customHeight="1">
      <c r="A838" s="41"/>
      <c r="B838" s="42"/>
      <c r="C838" s="208" t="s">
        <v>1041</v>
      </c>
      <c r="D838" s="208" t="s">
        <v>180</v>
      </c>
      <c r="E838" s="209" t="s">
        <v>1042</v>
      </c>
      <c r="F838" s="210" t="s">
        <v>1043</v>
      </c>
      <c r="G838" s="211" t="s">
        <v>114</v>
      </c>
      <c r="H838" s="212">
        <v>63.590000000000003</v>
      </c>
      <c r="I838" s="213"/>
      <c r="J838" s="214">
        <f>ROUND(I838*H838,2)</f>
        <v>0</v>
      </c>
      <c r="K838" s="210" t="s">
        <v>19</v>
      </c>
      <c r="L838" s="47"/>
      <c r="M838" s="215" t="s">
        <v>19</v>
      </c>
      <c r="N838" s="216" t="s">
        <v>49</v>
      </c>
      <c r="O838" s="87"/>
      <c r="P838" s="217">
        <f>O838*H838</f>
        <v>0</v>
      </c>
      <c r="Q838" s="217">
        <v>0.0011999999999999999</v>
      </c>
      <c r="R838" s="217">
        <f>Q838*H838</f>
        <v>0.076308000000000001</v>
      </c>
      <c r="S838" s="217">
        <v>0</v>
      </c>
      <c r="T838" s="218">
        <f>S838*H838</f>
        <v>0</v>
      </c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R838" s="219" t="s">
        <v>282</v>
      </c>
      <c r="AT838" s="219" t="s">
        <v>180</v>
      </c>
      <c r="AU838" s="219" t="s">
        <v>88</v>
      </c>
      <c r="AY838" s="20" t="s">
        <v>178</v>
      </c>
      <c r="BE838" s="220">
        <f>IF(N838="základní",J838,0)</f>
        <v>0</v>
      </c>
      <c r="BF838" s="220">
        <f>IF(N838="snížená",J838,0)</f>
        <v>0</v>
      </c>
      <c r="BG838" s="220">
        <f>IF(N838="zákl. přenesená",J838,0)</f>
        <v>0</v>
      </c>
      <c r="BH838" s="220">
        <f>IF(N838="sníž. přenesená",J838,0)</f>
        <v>0</v>
      </c>
      <c r="BI838" s="220">
        <f>IF(N838="nulová",J838,0)</f>
        <v>0</v>
      </c>
      <c r="BJ838" s="20" t="s">
        <v>86</v>
      </c>
      <c r="BK838" s="220">
        <f>ROUND(I838*H838,2)</f>
        <v>0</v>
      </c>
      <c r="BL838" s="20" t="s">
        <v>282</v>
      </c>
      <c r="BM838" s="219" t="s">
        <v>1044</v>
      </c>
    </row>
    <row r="839" s="13" customFormat="1">
      <c r="A839" s="13"/>
      <c r="B839" s="226"/>
      <c r="C839" s="227"/>
      <c r="D839" s="228" t="s">
        <v>192</v>
      </c>
      <c r="E839" s="229" t="s">
        <v>19</v>
      </c>
      <c r="F839" s="230" t="s">
        <v>659</v>
      </c>
      <c r="G839" s="227"/>
      <c r="H839" s="229" t="s">
        <v>19</v>
      </c>
      <c r="I839" s="231"/>
      <c r="J839" s="227"/>
      <c r="K839" s="227"/>
      <c r="L839" s="232"/>
      <c r="M839" s="233"/>
      <c r="N839" s="234"/>
      <c r="O839" s="234"/>
      <c r="P839" s="234"/>
      <c r="Q839" s="234"/>
      <c r="R839" s="234"/>
      <c r="S839" s="234"/>
      <c r="T839" s="235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6" t="s">
        <v>192</v>
      </c>
      <c r="AU839" s="236" t="s">
        <v>88</v>
      </c>
      <c r="AV839" s="13" t="s">
        <v>86</v>
      </c>
      <c r="AW839" s="13" t="s">
        <v>37</v>
      </c>
      <c r="AX839" s="13" t="s">
        <v>78</v>
      </c>
      <c r="AY839" s="236" t="s">
        <v>178</v>
      </c>
    </row>
    <row r="840" s="13" customFormat="1">
      <c r="A840" s="13"/>
      <c r="B840" s="226"/>
      <c r="C840" s="227"/>
      <c r="D840" s="228" t="s">
        <v>192</v>
      </c>
      <c r="E840" s="229" t="s">
        <v>19</v>
      </c>
      <c r="F840" s="230" t="s">
        <v>1039</v>
      </c>
      <c r="G840" s="227"/>
      <c r="H840" s="229" t="s">
        <v>19</v>
      </c>
      <c r="I840" s="231"/>
      <c r="J840" s="227"/>
      <c r="K840" s="227"/>
      <c r="L840" s="232"/>
      <c r="M840" s="233"/>
      <c r="N840" s="234"/>
      <c r="O840" s="234"/>
      <c r="P840" s="234"/>
      <c r="Q840" s="234"/>
      <c r="R840" s="234"/>
      <c r="S840" s="234"/>
      <c r="T840" s="235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6" t="s">
        <v>192</v>
      </c>
      <c r="AU840" s="236" t="s">
        <v>88</v>
      </c>
      <c r="AV840" s="13" t="s">
        <v>86</v>
      </c>
      <c r="AW840" s="13" t="s">
        <v>37</v>
      </c>
      <c r="AX840" s="13" t="s">
        <v>78</v>
      </c>
      <c r="AY840" s="236" t="s">
        <v>178</v>
      </c>
    </row>
    <row r="841" s="14" customFormat="1">
      <c r="A841" s="14"/>
      <c r="B841" s="237"/>
      <c r="C841" s="238"/>
      <c r="D841" s="228" t="s">
        <v>192</v>
      </c>
      <c r="E841" s="239" t="s">
        <v>19</v>
      </c>
      <c r="F841" s="240" t="s">
        <v>1045</v>
      </c>
      <c r="G841" s="238"/>
      <c r="H841" s="241">
        <v>15.68</v>
      </c>
      <c r="I841" s="242"/>
      <c r="J841" s="238"/>
      <c r="K841" s="238"/>
      <c r="L841" s="243"/>
      <c r="M841" s="244"/>
      <c r="N841" s="245"/>
      <c r="O841" s="245"/>
      <c r="P841" s="245"/>
      <c r="Q841" s="245"/>
      <c r="R841" s="245"/>
      <c r="S841" s="245"/>
      <c r="T841" s="246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7" t="s">
        <v>192</v>
      </c>
      <c r="AU841" s="247" t="s">
        <v>88</v>
      </c>
      <c r="AV841" s="14" t="s">
        <v>88</v>
      </c>
      <c r="AW841" s="14" t="s">
        <v>37</v>
      </c>
      <c r="AX841" s="14" t="s">
        <v>78</v>
      </c>
      <c r="AY841" s="247" t="s">
        <v>178</v>
      </c>
    </row>
    <row r="842" s="14" customFormat="1">
      <c r="A842" s="14"/>
      <c r="B842" s="237"/>
      <c r="C842" s="238"/>
      <c r="D842" s="228" t="s">
        <v>192</v>
      </c>
      <c r="E842" s="239" t="s">
        <v>19</v>
      </c>
      <c r="F842" s="240" t="s">
        <v>1046</v>
      </c>
      <c r="G842" s="238"/>
      <c r="H842" s="241">
        <v>28.399999999999999</v>
      </c>
      <c r="I842" s="242"/>
      <c r="J842" s="238"/>
      <c r="K842" s="238"/>
      <c r="L842" s="243"/>
      <c r="M842" s="244"/>
      <c r="N842" s="245"/>
      <c r="O842" s="245"/>
      <c r="P842" s="245"/>
      <c r="Q842" s="245"/>
      <c r="R842" s="245"/>
      <c r="S842" s="245"/>
      <c r="T842" s="246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7" t="s">
        <v>192</v>
      </c>
      <c r="AU842" s="247" t="s">
        <v>88</v>
      </c>
      <c r="AV842" s="14" t="s">
        <v>88</v>
      </c>
      <c r="AW842" s="14" t="s">
        <v>37</v>
      </c>
      <c r="AX842" s="14" t="s">
        <v>78</v>
      </c>
      <c r="AY842" s="247" t="s">
        <v>178</v>
      </c>
    </row>
    <row r="843" s="14" customFormat="1">
      <c r="A843" s="14"/>
      <c r="B843" s="237"/>
      <c r="C843" s="238"/>
      <c r="D843" s="228" t="s">
        <v>192</v>
      </c>
      <c r="E843" s="239" t="s">
        <v>19</v>
      </c>
      <c r="F843" s="240" t="s">
        <v>1047</v>
      </c>
      <c r="G843" s="238"/>
      <c r="H843" s="241">
        <v>16.629999999999999</v>
      </c>
      <c r="I843" s="242"/>
      <c r="J843" s="238"/>
      <c r="K843" s="238"/>
      <c r="L843" s="243"/>
      <c r="M843" s="244"/>
      <c r="N843" s="245"/>
      <c r="O843" s="245"/>
      <c r="P843" s="245"/>
      <c r="Q843" s="245"/>
      <c r="R843" s="245"/>
      <c r="S843" s="245"/>
      <c r="T843" s="246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7" t="s">
        <v>192</v>
      </c>
      <c r="AU843" s="247" t="s">
        <v>88</v>
      </c>
      <c r="AV843" s="14" t="s">
        <v>88</v>
      </c>
      <c r="AW843" s="14" t="s">
        <v>37</v>
      </c>
      <c r="AX843" s="14" t="s">
        <v>78</v>
      </c>
      <c r="AY843" s="247" t="s">
        <v>178</v>
      </c>
    </row>
    <row r="844" s="14" customFormat="1">
      <c r="A844" s="14"/>
      <c r="B844" s="237"/>
      <c r="C844" s="238"/>
      <c r="D844" s="228" t="s">
        <v>192</v>
      </c>
      <c r="E844" s="239" t="s">
        <v>19</v>
      </c>
      <c r="F844" s="240" t="s">
        <v>1048</v>
      </c>
      <c r="G844" s="238"/>
      <c r="H844" s="241">
        <v>2.8799999999999999</v>
      </c>
      <c r="I844" s="242"/>
      <c r="J844" s="238"/>
      <c r="K844" s="238"/>
      <c r="L844" s="243"/>
      <c r="M844" s="244"/>
      <c r="N844" s="245"/>
      <c r="O844" s="245"/>
      <c r="P844" s="245"/>
      <c r="Q844" s="245"/>
      <c r="R844" s="245"/>
      <c r="S844" s="245"/>
      <c r="T844" s="246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7" t="s">
        <v>192</v>
      </c>
      <c r="AU844" s="247" t="s">
        <v>88</v>
      </c>
      <c r="AV844" s="14" t="s">
        <v>88</v>
      </c>
      <c r="AW844" s="14" t="s">
        <v>37</v>
      </c>
      <c r="AX844" s="14" t="s">
        <v>78</v>
      </c>
      <c r="AY844" s="247" t="s">
        <v>178</v>
      </c>
    </row>
    <row r="845" s="15" customFormat="1">
      <c r="A845" s="15"/>
      <c r="B845" s="248"/>
      <c r="C845" s="249"/>
      <c r="D845" s="228" t="s">
        <v>192</v>
      </c>
      <c r="E845" s="250" t="s">
        <v>19</v>
      </c>
      <c r="F845" s="251" t="s">
        <v>195</v>
      </c>
      <c r="G845" s="249"/>
      <c r="H845" s="252">
        <v>63.589999999999996</v>
      </c>
      <c r="I845" s="253"/>
      <c r="J845" s="249"/>
      <c r="K845" s="249"/>
      <c r="L845" s="254"/>
      <c r="M845" s="255"/>
      <c r="N845" s="256"/>
      <c r="O845" s="256"/>
      <c r="P845" s="256"/>
      <c r="Q845" s="256"/>
      <c r="R845" s="256"/>
      <c r="S845" s="256"/>
      <c r="T845" s="257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58" t="s">
        <v>192</v>
      </c>
      <c r="AU845" s="258" t="s">
        <v>88</v>
      </c>
      <c r="AV845" s="15" t="s">
        <v>184</v>
      </c>
      <c r="AW845" s="15" t="s">
        <v>37</v>
      </c>
      <c r="AX845" s="15" t="s">
        <v>86</v>
      </c>
      <c r="AY845" s="258" t="s">
        <v>178</v>
      </c>
    </row>
    <row r="846" s="2" customFormat="1" ht="33" customHeight="1">
      <c r="A846" s="41"/>
      <c r="B846" s="42"/>
      <c r="C846" s="208" t="s">
        <v>1049</v>
      </c>
      <c r="D846" s="208" t="s">
        <v>180</v>
      </c>
      <c r="E846" s="209" t="s">
        <v>1050</v>
      </c>
      <c r="F846" s="210" t="s">
        <v>1051</v>
      </c>
      <c r="G846" s="211" t="s">
        <v>107</v>
      </c>
      <c r="H846" s="212">
        <v>441.80000000000001</v>
      </c>
      <c r="I846" s="213"/>
      <c r="J846" s="214">
        <f>ROUND(I846*H846,2)</f>
        <v>0</v>
      </c>
      <c r="K846" s="210" t="s">
        <v>183</v>
      </c>
      <c r="L846" s="47"/>
      <c r="M846" s="215" t="s">
        <v>19</v>
      </c>
      <c r="N846" s="216" t="s">
        <v>49</v>
      </c>
      <c r="O846" s="87"/>
      <c r="P846" s="217">
        <f>O846*H846</f>
        <v>0</v>
      </c>
      <c r="Q846" s="217">
        <v>0</v>
      </c>
      <c r="R846" s="217">
        <f>Q846*H846</f>
        <v>0</v>
      </c>
      <c r="S846" s="217">
        <v>0</v>
      </c>
      <c r="T846" s="218">
        <f>S846*H846</f>
        <v>0</v>
      </c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R846" s="219" t="s">
        <v>282</v>
      </c>
      <c r="AT846" s="219" t="s">
        <v>180</v>
      </c>
      <c r="AU846" s="219" t="s">
        <v>88</v>
      </c>
      <c r="AY846" s="20" t="s">
        <v>178</v>
      </c>
      <c r="BE846" s="220">
        <f>IF(N846="základní",J846,0)</f>
        <v>0</v>
      </c>
      <c r="BF846" s="220">
        <f>IF(N846="snížená",J846,0)</f>
        <v>0</v>
      </c>
      <c r="BG846" s="220">
        <f>IF(N846="zákl. přenesená",J846,0)</f>
        <v>0</v>
      </c>
      <c r="BH846" s="220">
        <f>IF(N846="sníž. přenesená",J846,0)</f>
        <v>0</v>
      </c>
      <c r="BI846" s="220">
        <f>IF(N846="nulová",J846,0)</f>
        <v>0</v>
      </c>
      <c r="BJ846" s="20" t="s">
        <v>86</v>
      </c>
      <c r="BK846" s="220">
        <f>ROUND(I846*H846,2)</f>
        <v>0</v>
      </c>
      <c r="BL846" s="20" t="s">
        <v>282</v>
      </c>
      <c r="BM846" s="219" t="s">
        <v>1052</v>
      </c>
    </row>
    <row r="847" s="2" customFormat="1">
      <c r="A847" s="41"/>
      <c r="B847" s="42"/>
      <c r="C847" s="43"/>
      <c r="D847" s="221" t="s">
        <v>186</v>
      </c>
      <c r="E847" s="43"/>
      <c r="F847" s="222" t="s">
        <v>1053</v>
      </c>
      <c r="G847" s="43"/>
      <c r="H847" s="43"/>
      <c r="I847" s="223"/>
      <c r="J847" s="43"/>
      <c r="K847" s="43"/>
      <c r="L847" s="47"/>
      <c r="M847" s="224"/>
      <c r="N847" s="225"/>
      <c r="O847" s="87"/>
      <c r="P847" s="87"/>
      <c r="Q847" s="87"/>
      <c r="R847" s="87"/>
      <c r="S847" s="87"/>
      <c r="T847" s="88"/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T847" s="20" t="s">
        <v>186</v>
      </c>
      <c r="AU847" s="20" t="s">
        <v>88</v>
      </c>
    </row>
    <row r="848" s="13" customFormat="1">
      <c r="A848" s="13"/>
      <c r="B848" s="226"/>
      <c r="C848" s="227"/>
      <c r="D848" s="228" t="s">
        <v>192</v>
      </c>
      <c r="E848" s="229" t="s">
        <v>19</v>
      </c>
      <c r="F848" s="230" t="s">
        <v>659</v>
      </c>
      <c r="G848" s="227"/>
      <c r="H848" s="229" t="s">
        <v>19</v>
      </c>
      <c r="I848" s="231"/>
      <c r="J848" s="227"/>
      <c r="K848" s="227"/>
      <c r="L848" s="232"/>
      <c r="M848" s="233"/>
      <c r="N848" s="234"/>
      <c r="O848" s="234"/>
      <c r="P848" s="234"/>
      <c r="Q848" s="234"/>
      <c r="R848" s="234"/>
      <c r="S848" s="234"/>
      <c r="T848" s="235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6" t="s">
        <v>192</v>
      </c>
      <c r="AU848" s="236" t="s">
        <v>88</v>
      </c>
      <c r="AV848" s="13" t="s">
        <v>86</v>
      </c>
      <c r="AW848" s="13" t="s">
        <v>37</v>
      </c>
      <c r="AX848" s="13" t="s">
        <v>78</v>
      </c>
      <c r="AY848" s="236" t="s">
        <v>178</v>
      </c>
    </row>
    <row r="849" s="13" customFormat="1">
      <c r="A849" s="13"/>
      <c r="B849" s="226"/>
      <c r="C849" s="227"/>
      <c r="D849" s="228" t="s">
        <v>192</v>
      </c>
      <c r="E849" s="229" t="s">
        <v>19</v>
      </c>
      <c r="F849" s="230" t="s">
        <v>287</v>
      </c>
      <c r="G849" s="227"/>
      <c r="H849" s="229" t="s">
        <v>19</v>
      </c>
      <c r="I849" s="231"/>
      <c r="J849" s="227"/>
      <c r="K849" s="227"/>
      <c r="L849" s="232"/>
      <c r="M849" s="233"/>
      <c r="N849" s="234"/>
      <c r="O849" s="234"/>
      <c r="P849" s="234"/>
      <c r="Q849" s="234"/>
      <c r="R849" s="234"/>
      <c r="S849" s="234"/>
      <c r="T849" s="235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6" t="s">
        <v>192</v>
      </c>
      <c r="AU849" s="236" t="s">
        <v>88</v>
      </c>
      <c r="AV849" s="13" t="s">
        <v>86</v>
      </c>
      <c r="AW849" s="13" t="s">
        <v>37</v>
      </c>
      <c r="AX849" s="13" t="s">
        <v>78</v>
      </c>
      <c r="AY849" s="236" t="s">
        <v>178</v>
      </c>
    </row>
    <row r="850" s="13" customFormat="1">
      <c r="A850" s="13"/>
      <c r="B850" s="226"/>
      <c r="C850" s="227"/>
      <c r="D850" s="228" t="s">
        <v>192</v>
      </c>
      <c r="E850" s="229" t="s">
        <v>19</v>
      </c>
      <c r="F850" s="230" t="s">
        <v>269</v>
      </c>
      <c r="G850" s="227"/>
      <c r="H850" s="229" t="s">
        <v>19</v>
      </c>
      <c r="I850" s="231"/>
      <c r="J850" s="227"/>
      <c r="K850" s="227"/>
      <c r="L850" s="232"/>
      <c r="M850" s="233"/>
      <c r="N850" s="234"/>
      <c r="O850" s="234"/>
      <c r="P850" s="234"/>
      <c r="Q850" s="234"/>
      <c r="R850" s="234"/>
      <c r="S850" s="234"/>
      <c r="T850" s="235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6" t="s">
        <v>192</v>
      </c>
      <c r="AU850" s="236" t="s">
        <v>88</v>
      </c>
      <c r="AV850" s="13" t="s">
        <v>86</v>
      </c>
      <c r="AW850" s="13" t="s">
        <v>37</v>
      </c>
      <c r="AX850" s="13" t="s">
        <v>78</v>
      </c>
      <c r="AY850" s="236" t="s">
        <v>178</v>
      </c>
    </row>
    <row r="851" s="14" customFormat="1">
      <c r="A851" s="14"/>
      <c r="B851" s="237"/>
      <c r="C851" s="238"/>
      <c r="D851" s="228" t="s">
        <v>192</v>
      </c>
      <c r="E851" s="239" t="s">
        <v>19</v>
      </c>
      <c r="F851" s="240" t="s">
        <v>963</v>
      </c>
      <c r="G851" s="238"/>
      <c r="H851" s="241">
        <v>166.59999999999999</v>
      </c>
      <c r="I851" s="242"/>
      <c r="J851" s="238"/>
      <c r="K851" s="238"/>
      <c r="L851" s="243"/>
      <c r="M851" s="244"/>
      <c r="N851" s="245"/>
      <c r="O851" s="245"/>
      <c r="P851" s="245"/>
      <c r="Q851" s="245"/>
      <c r="R851" s="245"/>
      <c r="S851" s="245"/>
      <c r="T851" s="246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7" t="s">
        <v>192</v>
      </c>
      <c r="AU851" s="247" t="s">
        <v>88</v>
      </c>
      <c r="AV851" s="14" t="s">
        <v>88</v>
      </c>
      <c r="AW851" s="14" t="s">
        <v>37</v>
      </c>
      <c r="AX851" s="14" t="s">
        <v>78</v>
      </c>
      <c r="AY851" s="247" t="s">
        <v>178</v>
      </c>
    </row>
    <row r="852" s="14" customFormat="1">
      <c r="A852" s="14"/>
      <c r="B852" s="237"/>
      <c r="C852" s="238"/>
      <c r="D852" s="228" t="s">
        <v>192</v>
      </c>
      <c r="E852" s="239" t="s">
        <v>19</v>
      </c>
      <c r="F852" s="240" t="s">
        <v>964</v>
      </c>
      <c r="G852" s="238"/>
      <c r="H852" s="241">
        <v>135.15000000000001</v>
      </c>
      <c r="I852" s="242"/>
      <c r="J852" s="238"/>
      <c r="K852" s="238"/>
      <c r="L852" s="243"/>
      <c r="M852" s="244"/>
      <c r="N852" s="245"/>
      <c r="O852" s="245"/>
      <c r="P852" s="245"/>
      <c r="Q852" s="245"/>
      <c r="R852" s="245"/>
      <c r="S852" s="245"/>
      <c r="T852" s="246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7" t="s">
        <v>192</v>
      </c>
      <c r="AU852" s="247" t="s">
        <v>88</v>
      </c>
      <c r="AV852" s="14" t="s">
        <v>88</v>
      </c>
      <c r="AW852" s="14" t="s">
        <v>37</v>
      </c>
      <c r="AX852" s="14" t="s">
        <v>78</v>
      </c>
      <c r="AY852" s="247" t="s">
        <v>178</v>
      </c>
    </row>
    <row r="853" s="14" customFormat="1">
      <c r="A853" s="14"/>
      <c r="B853" s="237"/>
      <c r="C853" s="238"/>
      <c r="D853" s="228" t="s">
        <v>192</v>
      </c>
      <c r="E853" s="239" t="s">
        <v>19</v>
      </c>
      <c r="F853" s="240" t="s">
        <v>965</v>
      </c>
      <c r="G853" s="238"/>
      <c r="H853" s="241">
        <v>140.05000000000001</v>
      </c>
      <c r="I853" s="242"/>
      <c r="J853" s="238"/>
      <c r="K853" s="238"/>
      <c r="L853" s="243"/>
      <c r="M853" s="244"/>
      <c r="N853" s="245"/>
      <c r="O853" s="245"/>
      <c r="P853" s="245"/>
      <c r="Q853" s="245"/>
      <c r="R853" s="245"/>
      <c r="S853" s="245"/>
      <c r="T853" s="246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7" t="s">
        <v>192</v>
      </c>
      <c r="AU853" s="247" t="s">
        <v>88</v>
      </c>
      <c r="AV853" s="14" t="s">
        <v>88</v>
      </c>
      <c r="AW853" s="14" t="s">
        <v>37</v>
      </c>
      <c r="AX853" s="14" t="s">
        <v>78</v>
      </c>
      <c r="AY853" s="247" t="s">
        <v>178</v>
      </c>
    </row>
    <row r="854" s="15" customFormat="1">
      <c r="A854" s="15"/>
      <c r="B854" s="248"/>
      <c r="C854" s="249"/>
      <c r="D854" s="228" t="s">
        <v>192</v>
      </c>
      <c r="E854" s="250" t="s">
        <v>19</v>
      </c>
      <c r="F854" s="251" t="s">
        <v>195</v>
      </c>
      <c r="G854" s="249"/>
      <c r="H854" s="252">
        <v>441.80000000000001</v>
      </c>
      <c r="I854" s="253"/>
      <c r="J854" s="249"/>
      <c r="K854" s="249"/>
      <c r="L854" s="254"/>
      <c r="M854" s="255"/>
      <c r="N854" s="256"/>
      <c r="O854" s="256"/>
      <c r="P854" s="256"/>
      <c r="Q854" s="256"/>
      <c r="R854" s="256"/>
      <c r="S854" s="256"/>
      <c r="T854" s="257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58" t="s">
        <v>192</v>
      </c>
      <c r="AU854" s="258" t="s">
        <v>88</v>
      </c>
      <c r="AV854" s="15" t="s">
        <v>184</v>
      </c>
      <c r="AW854" s="15" t="s">
        <v>37</v>
      </c>
      <c r="AX854" s="15" t="s">
        <v>86</v>
      </c>
      <c r="AY854" s="258" t="s">
        <v>178</v>
      </c>
    </row>
    <row r="855" s="2" customFormat="1" ht="24.15" customHeight="1">
      <c r="A855" s="41"/>
      <c r="B855" s="42"/>
      <c r="C855" s="259" t="s">
        <v>1054</v>
      </c>
      <c r="D855" s="259" t="s">
        <v>303</v>
      </c>
      <c r="E855" s="260" t="s">
        <v>1055</v>
      </c>
      <c r="F855" s="261" t="s">
        <v>1056</v>
      </c>
      <c r="G855" s="262" t="s">
        <v>107</v>
      </c>
      <c r="H855" s="263">
        <v>463.88999999999999</v>
      </c>
      <c r="I855" s="264"/>
      <c r="J855" s="265">
        <f>ROUND(I855*H855,2)</f>
        <v>0</v>
      </c>
      <c r="K855" s="261" t="s">
        <v>183</v>
      </c>
      <c r="L855" s="266"/>
      <c r="M855" s="267" t="s">
        <v>19</v>
      </c>
      <c r="N855" s="268" t="s">
        <v>49</v>
      </c>
      <c r="O855" s="87"/>
      <c r="P855" s="217">
        <f>O855*H855</f>
        <v>0</v>
      </c>
      <c r="Q855" s="217">
        <v>0.00029999999999999997</v>
      </c>
      <c r="R855" s="217">
        <f>Q855*H855</f>
        <v>0.13916699999999999</v>
      </c>
      <c r="S855" s="217">
        <v>0</v>
      </c>
      <c r="T855" s="218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19" t="s">
        <v>375</v>
      </c>
      <c r="AT855" s="219" t="s">
        <v>303</v>
      </c>
      <c r="AU855" s="219" t="s">
        <v>88</v>
      </c>
      <c r="AY855" s="20" t="s">
        <v>178</v>
      </c>
      <c r="BE855" s="220">
        <f>IF(N855="základní",J855,0)</f>
        <v>0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20" t="s">
        <v>86</v>
      </c>
      <c r="BK855" s="220">
        <f>ROUND(I855*H855,2)</f>
        <v>0</v>
      </c>
      <c r="BL855" s="20" t="s">
        <v>282</v>
      </c>
      <c r="BM855" s="219" t="s">
        <v>1057</v>
      </c>
    </row>
    <row r="856" s="13" customFormat="1">
      <c r="A856" s="13"/>
      <c r="B856" s="226"/>
      <c r="C856" s="227"/>
      <c r="D856" s="228" t="s">
        <v>192</v>
      </c>
      <c r="E856" s="229" t="s">
        <v>19</v>
      </c>
      <c r="F856" s="230" t="s">
        <v>659</v>
      </c>
      <c r="G856" s="227"/>
      <c r="H856" s="229" t="s">
        <v>19</v>
      </c>
      <c r="I856" s="231"/>
      <c r="J856" s="227"/>
      <c r="K856" s="227"/>
      <c r="L856" s="232"/>
      <c r="M856" s="233"/>
      <c r="N856" s="234"/>
      <c r="O856" s="234"/>
      <c r="P856" s="234"/>
      <c r="Q856" s="234"/>
      <c r="R856" s="234"/>
      <c r="S856" s="234"/>
      <c r="T856" s="235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6" t="s">
        <v>192</v>
      </c>
      <c r="AU856" s="236" t="s">
        <v>88</v>
      </c>
      <c r="AV856" s="13" t="s">
        <v>86</v>
      </c>
      <c r="AW856" s="13" t="s">
        <v>37</v>
      </c>
      <c r="AX856" s="13" t="s">
        <v>78</v>
      </c>
      <c r="AY856" s="236" t="s">
        <v>178</v>
      </c>
    </row>
    <row r="857" s="13" customFormat="1">
      <c r="A857" s="13"/>
      <c r="B857" s="226"/>
      <c r="C857" s="227"/>
      <c r="D857" s="228" t="s">
        <v>192</v>
      </c>
      <c r="E857" s="229" t="s">
        <v>19</v>
      </c>
      <c r="F857" s="230" t="s">
        <v>287</v>
      </c>
      <c r="G857" s="227"/>
      <c r="H857" s="229" t="s">
        <v>19</v>
      </c>
      <c r="I857" s="231"/>
      <c r="J857" s="227"/>
      <c r="K857" s="227"/>
      <c r="L857" s="232"/>
      <c r="M857" s="233"/>
      <c r="N857" s="234"/>
      <c r="O857" s="234"/>
      <c r="P857" s="234"/>
      <c r="Q857" s="234"/>
      <c r="R857" s="234"/>
      <c r="S857" s="234"/>
      <c r="T857" s="235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6" t="s">
        <v>192</v>
      </c>
      <c r="AU857" s="236" t="s">
        <v>88</v>
      </c>
      <c r="AV857" s="13" t="s">
        <v>86</v>
      </c>
      <c r="AW857" s="13" t="s">
        <v>37</v>
      </c>
      <c r="AX857" s="13" t="s">
        <v>78</v>
      </c>
      <c r="AY857" s="236" t="s">
        <v>178</v>
      </c>
    </row>
    <row r="858" s="13" customFormat="1">
      <c r="A858" s="13"/>
      <c r="B858" s="226"/>
      <c r="C858" s="227"/>
      <c r="D858" s="228" t="s">
        <v>192</v>
      </c>
      <c r="E858" s="229" t="s">
        <v>19</v>
      </c>
      <c r="F858" s="230" t="s">
        <v>269</v>
      </c>
      <c r="G858" s="227"/>
      <c r="H858" s="229" t="s">
        <v>19</v>
      </c>
      <c r="I858" s="231"/>
      <c r="J858" s="227"/>
      <c r="K858" s="227"/>
      <c r="L858" s="232"/>
      <c r="M858" s="233"/>
      <c r="N858" s="234"/>
      <c r="O858" s="234"/>
      <c r="P858" s="234"/>
      <c r="Q858" s="234"/>
      <c r="R858" s="234"/>
      <c r="S858" s="234"/>
      <c r="T858" s="235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6" t="s">
        <v>192</v>
      </c>
      <c r="AU858" s="236" t="s">
        <v>88</v>
      </c>
      <c r="AV858" s="13" t="s">
        <v>86</v>
      </c>
      <c r="AW858" s="13" t="s">
        <v>37</v>
      </c>
      <c r="AX858" s="13" t="s">
        <v>78</v>
      </c>
      <c r="AY858" s="236" t="s">
        <v>178</v>
      </c>
    </row>
    <row r="859" s="14" customFormat="1">
      <c r="A859" s="14"/>
      <c r="B859" s="237"/>
      <c r="C859" s="238"/>
      <c r="D859" s="228" t="s">
        <v>192</v>
      </c>
      <c r="E859" s="239" t="s">
        <v>19</v>
      </c>
      <c r="F859" s="240" t="s">
        <v>963</v>
      </c>
      <c r="G859" s="238"/>
      <c r="H859" s="241">
        <v>166.59999999999999</v>
      </c>
      <c r="I859" s="242"/>
      <c r="J859" s="238"/>
      <c r="K859" s="238"/>
      <c r="L859" s="243"/>
      <c r="M859" s="244"/>
      <c r="N859" s="245"/>
      <c r="O859" s="245"/>
      <c r="P859" s="245"/>
      <c r="Q859" s="245"/>
      <c r="R859" s="245"/>
      <c r="S859" s="245"/>
      <c r="T859" s="246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7" t="s">
        <v>192</v>
      </c>
      <c r="AU859" s="247" t="s">
        <v>88</v>
      </c>
      <c r="AV859" s="14" t="s">
        <v>88</v>
      </c>
      <c r="AW859" s="14" t="s">
        <v>37</v>
      </c>
      <c r="AX859" s="14" t="s">
        <v>78</v>
      </c>
      <c r="AY859" s="247" t="s">
        <v>178</v>
      </c>
    </row>
    <row r="860" s="14" customFormat="1">
      <c r="A860" s="14"/>
      <c r="B860" s="237"/>
      <c r="C860" s="238"/>
      <c r="D860" s="228" t="s">
        <v>192</v>
      </c>
      <c r="E860" s="239" t="s">
        <v>19</v>
      </c>
      <c r="F860" s="240" t="s">
        <v>964</v>
      </c>
      <c r="G860" s="238"/>
      <c r="H860" s="241">
        <v>135.15000000000001</v>
      </c>
      <c r="I860" s="242"/>
      <c r="J860" s="238"/>
      <c r="K860" s="238"/>
      <c r="L860" s="243"/>
      <c r="M860" s="244"/>
      <c r="N860" s="245"/>
      <c r="O860" s="245"/>
      <c r="P860" s="245"/>
      <c r="Q860" s="245"/>
      <c r="R860" s="245"/>
      <c r="S860" s="245"/>
      <c r="T860" s="246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7" t="s">
        <v>192</v>
      </c>
      <c r="AU860" s="247" t="s">
        <v>88</v>
      </c>
      <c r="AV860" s="14" t="s">
        <v>88</v>
      </c>
      <c r="AW860" s="14" t="s">
        <v>37</v>
      </c>
      <c r="AX860" s="14" t="s">
        <v>78</v>
      </c>
      <c r="AY860" s="247" t="s">
        <v>178</v>
      </c>
    </row>
    <row r="861" s="14" customFormat="1">
      <c r="A861" s="14"/>
      <c r="B861" s="237"/>
      <c r="C861" s="238"/>
      <c r="D861" s="228" t="s">
        <v>192</v>
      </c>
      <c r="E861" s="239" t="s">
        <v>19</v>
      </c>
      <c r="F861" s="240" t="s">
        <v>965</v>
      </c>
      <c r="G861" s="238"/>
      <c r="H861" s="241">
        <v>140.05000000000001</v>
      </c>
      <c r="I861" s="242"/>
      <c r="J861" s="238"/>
      <c r="K861" s="238"/>
      <c r="L861" s="243"/>
      <c r="M861" s="244"/>
      <c r="N861" s="245"/>
      <c r="O861" s="245"/>
      <c r="P861" s="245"/>
      <c r="Q861" s="245"/>
      <c r="R861" s="245"/>
      <c r="S861" s="245"/>
      <c r="T861" s="246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7" t="s">
        <v>192</v>
      </c>
      <c r="AU861" s="247" t="s">
        <v>88</v>
      </c>
      <c r="AV861" s="14" t="s">
        <v>88</v>
      </c>
      <c r="AW861" s="14" t="s">
        <v>37</v>
      </c>
      <c r="AX861" s="14" t="s">
        <v>78</v>
      </c>
      <c r="AY861" s="247" t="s">
        <v>178</v>
      </c>
    </row>
    <row r="862" s="15" customFormat="1">
      <c r="A862" s="15"/>
      <c r="B862" s="248"/>
      <c r="C862" s="249"/>
      <c r="D862" s="228" t="s">
        <v>192</v>
      </c>
      <c r="E862" s="250" t="s">
        <v>19</v>
      </c>
      <c r="F862" s="251" t="s">
        <v>195</v>
      </c>
      <c r="G862" s="249"/>
      <c r="H862" s="252">
        <v>441.80000000000001</v>
      </c>
      <c r="I862" s="253"/>
      <c r="J862" s="249"/>
      <c r="K862" s="249"/>
      <c r="L862" s="254"/>
      <c r="M862" s="255"/>
      <c r="N862" s="256"/>
      <c r="O862" s="256"/>
      <c r="P862" s="256"/>
      <c r="Q862" s="256"/>
      <c r="R862" s="256"/>
      <c r="S862" s="256"/>
      <c r="T862" s="257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58" t="s">
        <v>192</v>
      </c>
      <c r="AU862" s="258" t="s">
        <v>88</v>
      </c>
      <c r="AV862" s="15" t="s">
        <v>184</v>
      </c>
      <c r="AW862" s="15" t="s">
        <v>37</v>
      </c>
      <c r="AX862" s="15" t="s">
        <v>86</v>
      </c>
      <c r="AY862" s="258" t="s">
        <v>178</v>
      </c>
    </row>
    <row r="863" s="14" customFormat="1">
      <c r="A863" s="14"/>
      <c r="B863" s="237"/>
      <c r="C863" s="238"/>
      <c r="D863" s="228" t="s">
        <v>192</v>
      </c>
      <c r="E863" s="238"/>
      <c r="F863" s="240" t="s">
        <v>1058</v>
      </c>
      <c r="G863" s="238"/>
      <c r="H863" s="241">
        <v>463.88999999999999</v>
      </c>
      <c r="I863" s="242"/>
      <c r="J863" s="238"/>
      <c r="K863" s="238"/>
      <c r="L863" s="243"/>
      <c r="M863" s="244"/>
      <c r="N863" s="245"/>
      <c r="O863" s="245"/>
      <c r="P863" s="245"/>
      <c r="Q863" s="245"/>
      <c r="R863" s="245"/>
      <c r="S863" s="245"/>
      <c r="T863" s="246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7" t="s">
        <v>192</v>
      </c>
      <c r="AU863" s="247" t="s">
        <v>88</v>
      </c>
      <c r="AV863" s="14" t="s">
        <v>88</v>
      </c>
      <c r="AW863" s="14" t="s">
        <v>4</v>
      </c>
      <c r="AX863" s="14" t="s">
        <v>86</v>
      </c>
      <c r="AY863" s="247" t="s">
        <v>178</v>
      </c>
    </row>
    <row r="864" s="2" customFormat="1" ht="33" customHeight="1">
      <c r="A864" s="41"/>
      <c r="B864" s="42"/>
      <c r="C864" s="208" t="s">
        <v>1059</v>
      </c>
      <c r="D864" s="208" t="s">
        <v>180</v>
      </c>
      <c r="E864" s="209" t="s">
        <v>1060</v>
      </c>
      <c r="F864" s="210" t="s">
        <v>1061</v>
      </c>
      <c r="G864" s="211" t="s">
        <v>107</v>
      </c>
      <c r="H864" s="212">
        <v>402.13999999999999</v>
      </c>
      <c r="I864" s="213"/>
      <c r="J864" s="214">
        <f>ROUND(I864*H864,2)</f>
        <v>0</v>
      </c>
      <c r="K864" s="210" t="s">
        <v>183</v>
      </c>
      <c r="L864" s="47"/>
      <c r="M864" s="215" t="s">
        <v>19</v>
      </c>
      <c r="N864" s="216" t="s">
        <v>49</v>
      </c>
      <c r="O864" s="87"/>
      <c r="P864" s="217">
        <f>O864*H864</f>
        <v>0</v>
      </c>
      <c r="Q864" s="217">
        <v>0</v>
      </c>
      <c r="R864" s="217">
        <f>Q864*H864</f>
        <v>0</v>
      </c>
      <c r="S864" s="217">
        <v>0</v>
      </c>
      <c r="T864" s="218">
        <f>S864*H864</f>
        <v>0</v>
      </c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R864" s="219" t="s">
        <v>282</v>
      </c>
      <c r="AT864" s="219" t="s">
        <v>180</v>
      </c>
      <c r="AU864" s="219" t="s">
        <v>88</v>
      </c>
      <c r="AY864" s="20" t="s">
        <v>178</v>
      </c>
      <c r="BE864" s="220">
        <f>IF(N864="základní",J864,0)</f>
        <v>0</v>
      </c>
      <c r="BF864" s="220">
        <f>IF(N864="snížená",J864,0)</f>
        <v>0</v>
      </c>
      <c r="BG864" s="220">
        <f>IF(N864="zákl. přenesená",J864,0)</f>
        <v>0</v>
      </c>
      <c r="BH864" s="220">
        <f>IF(N864="sníž. přenesená",J864,0)</f>
        <v>0</v>
      </c>
      <c r="BI864" s="220">
        <f>IF(N864="nulová",J864,0)</f>
        <v>0</v>
      </c>
      <c r="BJ864" s="20" t="s">
        <v>86</v>
      </c>
      <c r="BK864" s="220">
        <f>ROUND(I864*H864,2)</f>
        <v>0</v>
      </c>
      <c r="BL864" s="20" t="s">
        <v>282</v>
      </c>
      <c r="BM864" s="219" t="s">
        <v>1062</v>
      </c>
    </row>
    <row r="865" s="2" customFormat="1">
      <c r="A865" s="41"/>
      <c r="B865" s="42"/>
      <c r="C865" s="43"/>
      <c r="D865" s="221" t="s">
        <v>186</v>
      </c>
      <c r="E865" s="43"/>
      <c r="F865" s="222" t="s">
        <v>1063</v>
      </c>
      <c r="G865" s="43"/>
      <c r="H865" s="43"/>
      <c r="I865" s="223"/>
      <c r="J865" s="43"/>
      <c r="K865" s="43"/>
      <c r="L865" s="47"/>
      <c r="M865" s="224"/>
      <c r="N865" s="225"/>
      <c r="O865" s="87"/>
      <c r="P865" s="87"/>
      <c r="Q865" s="87"/>
      <c r="R865" s="87"/>
      <c r="S865" s="87"/>
      <c r="T865" s="88"/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T865" s="20" t="s">
        <v>186</v>
      </c>
      <c r="AU865" s="20" t="s">
        <v>88</v>
      </c>
    </row>
    <row r="866" s="13" customFormat="1">
      <c r="A866" s="13"/>
      <c r="B866" s="226"/>
      <c r="C866" s="227"/>
      <c r="D866" s="228" t="s">
        <v>192</v>
      </c>
      <c r="E866" s="229" t="s">
        <v>19</v>
      </c>
      <c r="F866" s="230" t="s">
        <v>659</v>
      </c>
      <c r="G866" s="227"/>
      <c r="H866" s="229" t="s">
        <v>19</v>
      </c>
      <c r="I866" s="231"/>
      <c r="J866" s="227"/>
      <c r="K866" s="227"/>
      <c r="L866" s="232"/>
      <c r="M866" s="233"/>
      <c r="N866" s="234"/>
      <c r="O866" s="234"/>
      <c r="P866" s="234"/>
      <c r="Q866" s="234"/>
      <c r="R866" s="234"/>
      <c r="S866" s="234"/>
      <c r="T866" s="235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6" t="s">
        <v>192</v>
      </c>
      <c r="AU866" s="236" t="s">
        <v>88</v>
      </c>
      <c r="AV866" s="13" t="s">
        <v>86</v>
      </c>
      <c r="AW866" s="13" t="s">
        <v>37</v>
      </c>
      <c r="AX866" s="13" t="s">
        <v>78</v>
      </c>
      <c r="AY866" s="236" t="s">
        <v>178</v>
      </c>
    </row>
    <row r="867" s="13" customFormat="1">
      <c r="A867" s="13"/>
      <c r="B867" s="226"/>
      <c r="C867" s="227"/>
      <c r="D867" s="228" t="s">
        <v>192</v>
      </c>
      <c r="E867" s="229" t="s">
        <v>19</v>
      </c>
      <c r="F867" s="230" t="s">
        <v>287</v>
      </c>
      <c r="G867" s="227"/>
      <c r="H867" s="229" t="s">
        <v>19</v>
      </c>
      <c r="I867" s="231"/>
      <c r="J867" s="227"/>
      <c r="K867" s="227"/>
      <c r="L867" s="232"/>
      <c r="M867" s="233"/>
      <c r="N867" s="234"/>
      <c r="O867" s="234"/>
      <c r="P867" s="234"/>
      <c r="Q867" s="234"/>
      <c r="R867" s="234"/>
      <c r="S867" s="234"/>
      <c r="T867" s="235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6" t="s">
        <v>192</v>
      </c>
      <c r="AU867" s="236" t="s">
        <v>88</v>
      </c>
      <c r="AV867" s="13" t="s">
        <v>86</v>
      </c>
      <c r="AW867" s="13" t="s">
        <v>37</v>
      </c>
      <c r="AX867" s="13" t="s">
        <v>78</v>
      </c>
      <c r="AY867" s="236" t="s">
        <v>178</v>
      </c>
    </row>
    <row r="868" s="13" customFormat="1">
      <c r="A868" s="13"/>
      <c r="B868" s="226"/>
      <c r="C868" s="227"/>
      <c r="D868" s="228" t="s">
        <v>192</v>
      </c>
      <c r="E868" s="229" t="s">
        <v>19</v>
      </c>
      <c r="F868" s="230" t="s">
        <v>269</v>
      </c>
      <c r="G868" s="227"/>
      <c r="H868" s="229" t="s">
        <v>19</v>
      </c>
      <c r="I868" s="231"/>
      <c r="J868" s="227"/>
      <c r="K868" s="227"/>
      <c r="L868" s="232"/>
      <c r="M868" s="233"/>
      <c r="N868" s="234"/>
      <c r="O868" s="234"/>
      <c r="P868" s="234"/>
      <c r="Q868" s="234"/>
      <c r="R868" s="234"/>
      <c r="S868" s="234"/>
      <c r="T868" s="235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6" t="s">
        <v>192</v>
      </c>
      <c r="AU868" s="236" t="s">
        <v>88</v>
      </c>
      <c r="AV868" s="13" t="s">
        <v>86</v>
      </c>
      <c r="AW868" s="13" t="s">
        <v>37</v>
      </c>
      <c r="AX868" s="13" t="s">
        <v>78</v>
      </c>
      <c r="AY868" s="236" t="s">
        <v>178</v>
      </c>
    </row>
    <row r="869" s="14" customFormat="1">
      <c r="A869" s="14"/>
      <c r="B869" s="237"/>
      <c r="C869" s="238"/>
      <c r="D869" s="228" t="s">
        <v>192</v>
      </c>
      <c r="E869" s="239" t="s">
        <v>19</v>
      </c>
      <c r="F869" s="240" t="s">
        <v>963</v>
      </c>
      <c r="G869" s="238"/>
      <c r="H869" s="241">
        <v>166.59999999999999</v>
      </c>
      <c r="I869" s="242"/>
      <c r="J869" s="238"/>
      <c r="K869" s="238"/>
      <c r="L869" s="243"/>
      <c r="M869" s="244"/>
      <c r="N869" s="245"/>
      <c r="O869" s="245"/>
      <c r="P869" s="245"/>
      <c r="Q869" s="245"/>
      <c r="R869" s="245"/>
      <c r="S869" s="245"/>
      <c r="T869" s="246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7" t="s">
        <v>192</v>
      </c>
      <c r="AU869" s="247" t="s">
        <v>88</v>
      </c>
      <c r="AV869" s="14" t="s">
        <v>88</v>
      </c>
      <c r="AW869" s="14" t="s">
        <v>37</v>
      </c>
      <c r="AX869" s="14" t="s">
        <v>78</v>
      </c>
      <c r="AY869" s="247" t="s">
        <v>178</v>
      </c>
    </row>
    <row r="870" s="14" customFormat="1">
      <c r="A870" s="14"/>
      <c r="B870" s="237"/>
      <c r="C870" s="238"/>
      <c r="D870" s="228" t="s">
        <v>192</v>
      </c>
      <c r="E870" s="239" t="s">
        <v>19</v>
      </c>
      <c r="F870" s="240" t="s">
        <v>1064</v>
      </c>
      <c r="G870" s="238"/>
      <c r="H870" s="241">
        <v>116.2</v>
      </c>
      <c r="I870" s="242"/>
      <c r="J870" s="238"/>
      <c r="K870" s="238"/>
      <c r="L870" s="243"/>
      <c r="M870" s="244"/>
      <c r="N870" s="245"/>
      <c r="O870" s="245"/>
      <c r="P870" s="245"/>
      <c r="Q870" s="245"/>
      <c r="R870" s="245"/>
      <c r="S870" s="245"/>
      <c r="T870" s="246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7" t="s">
        <v>192</v>
      </c>
      <c r="AU870" s="247" t="s">
        <v>88</v>
      </c>
      <c r="AV870" s="14" t="s">
        <v>88</v>
      </c>
      <c r="AW870" s="14" t="s">
        <v>37</v>
      </c>
      <c r="AX870" s="14" t="s">
        <v>78</v>
      </c>
      <c r="AY870" s="247" t="s">
        <v>178</v>
      </c>
    </row>
    <row r="871" s="14" customFormat="1">
      <c r="A871" s="14"/>
      <c r="B871" s="237"/>
      <c r="C871" s="238"/>
      <c r="D871" s="228" t="s">
        <v>192</v>
      </c>
      <c r="E871" s="239" t="s">
        <v>19</v>
      </c>
      <c r="F871" s="240" t="s">
        <v>1065</v>
      </c>
      <c r="G871" s="238"/>
      <c r="H871" s="241">
        <v>119.34</v>
      </c>
      <c r="I871" s="242"/>
      <c r="J871" s="238"/>
      <c r="K871" s="238"/>
      <c r="L871" s="243"/>
      <c r="M871" s="244"/>
      <c r="N871" s="245"/>
      <c r="O871" s="245"/>
      <c r="P871" s="245"/>
      <c r="Q871" s="245"/>
      <c r="R871" s="245"/>
      <c r="S871" s="245"/>
      <c r="T871" s="24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7" t="s">
        <v>192</v>
      </c>
      <c r="AU871" s="247" t="s">
        <v>88</v>
      </c>
      <c r="AV871" s="14" t="s">
        <v>88</v>
      </c>
      <c r="AW871" s="14" t="s">
        <v>37</v>
      </c>
      <c r="AX871" s="14" t="s">
        <v>78</v>
      </c>
      <c r="AY871" s="247" t="s">
        <v>178</v>
      </c>
    </row>
    <row r="872" s="15" customFormat="1">
      <c r="A872" s="15"/>
      <c r="B872" s="248"/>
      <c r="C872" s="249"/>
      <c r="D872" s="228" t="s">
        <v>192</v>
      </c>
      <c r="E872" s="250" t="s">
        <v>19</v>
      </c>
      <c r="F872" s="251" t="s">
        <v>195</v>
      </c>
      <c r="G872" s="249"/>
      <c r="H872" s="252">
        <v>402.13999999999999</v>
      </c>
      <c r="I872" s="253"/>
      <c r="J872" s="249"/>
      <c r="K872" s="249"/>
      <c r="L872" s="254"/>
      <c r="M872" s="255"/>
      <c r="N872" s="256"/>
      <c r="O872" s="256"/>
      <c r="P872" s="256"/>
      <c r="Q872" s="256"/>
      <c r="R872" s="256"/>
      <c r="S872" s="256"/>
      <c r="T872" s="257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58" t="s">
        <v>192</v>
      </c>
      <c r="AU872" s="258" t="s">
        <v>88</v>
      </c>
      <c r="AV872" s="15" t="s">
        <v>184</v>
      </c>
      <c r="AW872" s="15" t="s">
        <v>37</v>
      </c>
      <c r="AX872" s="15" t="s">
        <v>86</v>
      </c>
      <c r="AY872" s="258" t="s">
        <v>178</v>
      </c>
    </row>
    <row r="873" s="2" customFormat="1" ht="24.15" customHeight="1">
      <c r="A873" s="41"/>
      <c r="B873" s="42"/>
      <c r="C873" s="259" t="s">
        <v>1066</v>
      </c>
      <c r="D873" s="259" t="s">
        <v>303</v>
      </c>
      <c r="E873" s="260" t="s">
        <v>1067</v>
      </c>
      <c r="F873" s="261" t="s">
        <v>1068</v>
      </c>
      <c r="G873" s="262" t="s">
        <v>107</v>
      </c>
      <c r="H873" s="263">
        <v>464.47199999999998</v>
      </c>
      <c r="I873" s="264"/>
      <c r="J873" s="265">
        <f>ROUND(I873*H873,2)</f>
        <v>0</v>
      </c>
      <c r="K873" s="261" t="s">
        <v>183</v>
      </c>
      <c r="L873" s="266"/>
      <c r="M873" s="267" t="s">
        <v>19</v>
      </c>
      <c r="N873" s="268" t="s">
        <v>49</v>
      </c>
      <c r="O873" s="87"/>
      <c r="P873" s="217">
        <f>O873*H873</f>
        <v>0</v>
      </c>
      <c r="Q873" s="217">
        <v>0.00050000000000000001</v>
      </c>
      <c r="R873" s="217">
        <f>Q873*H873</f>
        <v>0.232236</v>
      </c>
      <c r="S873" s="217">
        <v>0</v>
      </c>
      <c r="T873" s="218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19" t="s">
        <v>375</v>
      </c>
      <c r="AT873" s="219" t="s">
        <v>303</v>
      </c>
      <c r="AU873" s="219" t="s">
        <v>88</v>
      </c>
      <c r="AY873" s="20" t="s">
        <v>178</v>
      </c>
      <c r="BE873" s="220">
        <f>IF(N873="základní",J873,0)</f>
        <v>0</v>
      </c>
      <c r="BF873" s="220">
        <f>IF(N873="snížená",J873,0)</f>
        <v>0</v>
      </c>
      <c r="BG873" s="220">
        <f>IF(N873="zákl. přenesená",J873,0)</f>
        <v>0</v>
      </c>
      <c r="BH873" s="220">
        <f>IF(N873="sníž. přenesená",J873,0)</f>
        <v>0</v>
      </c>
      <c r="BI873" s="220">
        <f>IF(N873="nulová",J873,0)</f>
        <v>0</v>
      </c>
      <c r="BJ873" s="20" t="s">
        <v>86</v>
      </c>
      <c r="BK873" s="220">
        <f>ROUND(I873*H873,2)</f>
        <v>0</v>
      </c>
      <c r="BL873" s="20" t="s">
        <v>282</v>
      </c>
      <c r="BM873" s="219" t="s">
        <v>1069</v>
      </c>
    </row>
    <row r="874" s="14" customFormat="1">
      <c r="A874" s="14"/>
      <c r="B874" s="237"/>
      <c r="C874" s="238"/>
      <c r="D874" s="228" t="s">
        <v>192</v>
      </c>
      <c r="E874" s="238"/>
      <c r="F874" s="240" t="s">
        <v>1070</v>
      </c>
      <c r="G874" s="238"/>
      <c r="H874" s="241">
        <v>464.47199999999998</v>
      </c>
      <c r="I874" s="242"/>
      <c r="J874" s="238"/>
      <c r="K874" s="238"/>
      <c r="L874" s="243"/>
      <c r="M874" s="244"/>
      <c r="N874" s="245"/>
      <c r="O874" s="245"/>
      <c r="P874" s="245"/>
      <c r="Q874" s="245"/>
      <c r="R874" s="245"/>
      <c r="S874" s="245"/>
      <c r="T874" s="246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7" t="s">
        <v>192</v>
      </c>
      <c r="AU874" s="247" t="s">
        <v>88</v>
      </c>
      <c r="AV874" s="14" t="s">
        <v>88</v>
      </c>
      <c r="AW874" s="14" t="s">
        <v>4</v>
      </c>
      <c r="AX874" s="14" t="s">
        <v>86</v>
      </c>
      <c r="AY874" s="247" t="s">
        <v>178</v>
      </c>
    </row>
    <row r="875" s="2" customFormat="1" ht="37.8" customHeight="1">
      <c r="A875" s="41"/>
      <c r="B875" s="42"/>
      <c r="C875" s="208" t="s">
        <v>1071</v>
      </c>
      <c r="D875" s="208" t="s">
        <v>180</v>
      </c>
      <c r="E875" s="209" t="s">
        <v>1072</v>
      </c>
      <c r="F875" s="210" t="s">
        <v>1073</v>
      </c>
      <c r="G875" s="211" t="s">
        <v>107</v>
      </c>
      <c r="H875" s="212">
        <v>402.13999999999999</v>
      </c>
      <c r="I875" s="213"/>
      <c r="J875" s="214">
        <f>ROUND(I875*H875,2)</f>
        <v>0</v>
      </c>
      <c r="K875" s="210" t="s">
        <v>183</v>
      </c>
      <c r="L875" s="47"/>
      <c r="M875" s="215" t="s">
        <v>19</v>
      </c>
      <c r="N875" s="216" t="s">
        <v>49</v>
      </c>
      <c r="O875" s="87"/>
      <c r="P875" s="217">
        <f>O875*H875</f>
        <v>0</v>
      </c>
      <c r="Q875" s="217">
        <v>0</v>
      </c>
      <c r="R875" s="217">
        <f>Q875*H875</f>
        <v>0</v>
      </c>
      <c r="S875" s="217">
        <v>0</v>
      </c>
      <c r="T875" s="218">
        <f>S875*H875</f>
        <v>0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19" t="s">
        <v>282</v>
      </c>
      <c r="AT875" s="219" t="s">
        <v>180</v>
      </c>
      <c r="AU875" s="219" t="s">
        <v>88</v>
      </c>
      <c r="AY875" s="20" t="s">
        <v>178</v>
      </c>
      <c r="BE875" s="220">
        <f>IF(N875="základní",J875,0)</f>
        <v>0</v>
      </c>
      <c r="BF875" s="220">
        <f>IF(N875="snížená",J875,0)</f>
        <v>0</v>
      </c>
      <c r="BG875" s="220">
        <f>IF(N875="zákl. přenesená",J875,0)</f>
        <v>0</v>
      </c>
      <c r="BH875" s="220">
        <f>IF(N875="sníž. přenesená",J875,0)</f>
        <v>0</v>
      </c>
      <c r="BI875" s="220">
        <f>IF(N875="nulová",J875,0)</f>
        <v>0</v>
      </c>
      <c r="BJ875" s="20" t="s">
        <v>86</v>
      </c>
      <c r="BK875" s="220">
        <f>ROUND(I875*H875,2)</f>
        <v>0</v>
      </c>
      <c r="BL875" s="20" t="s">
        <v>282</v>
      </c>
      <c r="BM875" s="219" t="s">
        <v>1074</v>
      </c>
    </row>
    <row r="876" s="2" customFormat="1">
      <c r="A876" s="41"/>
      <c r="B876" s="42"/>
      <c r="C876" s="43"/>
      <c r="D876" s="221" t="s">
        <v>186</v>
      </c>
      <c r="E876" s="43"/>
      <c r="F876" s="222" t="s">
        <v>1075</v>
      </c>
      <c r="G876" s="43"/>
      <c r="H876" s="43"/>
      <c r="I876" s="223"/>
      <c r="J876" s="43"/>
      <c r="K876" s="43"/>
      <c r="L876" s="47"/>
      <c r="M876" s="224"/>
      <c r="N876" s="225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186</v>
      </c>
      <c r="AU876" s="20" t="s">
        <v>88</v>
      </c>
    </row>
    <row r="877" s="13" customFormat="1">
      <c r="A877" s="13"/>
      <c r="B877" s="226"/>
      <c r="C877" s="227"/>
      <c r="D877" s="228" t="s">
        <v>192</v>
      </c>
      <c r="E877" s="229" t="s">
        <v>19</v>
      </c>
      <c r="F877" s="230" t="s">
        <v>659</v>
      </c>
      <c r="G877" s="227"/>
      <c r="H877" s="229" t="s">
        <v>19</v>
      </c>
      <c r="I877" s="231"/>
      <c r="J877" s="227"/>
      <c r="K877" s="227"/>
      <c r="L877" s="232"/>
      <c r="M877" s="233"/>
      <c r="N877" s="234"/>
      <c r="O877" s="234"/>
      <c r="P877" s="234"/>
      <c r="Q877" s="234"/>
      <c r="R877" s="234"/>
      <c r="S877" s="234"/>
      <c r="T877" s="235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6" t="s">
        <v>192</v>
      </c>
      <c r="AU877" s="236" t="s">
        <v>88</v>
      </c>
      <c r="AV877" s="13" t="s">
        <v>86</v>
      </c>
      <c r="AW877" s="13" t="s">
        <v>37</v>
      </c>
      <c r="AX877" s="13" t="s">
        <v>78</v>
      </c>
      <c r="AY877" s="236" t="s">
        <v>178</v>
      </c>
    </row>
    <row r="878" s="13" customFormat="1">
      <c r="A878" s="13"/>
      <c r="B878" s="226"/>
      <c r="C878" s="227"/>
      <c r="D878" s="228" t="s">
        <v>192</v>
      </c>
      <c r="E878" s="229" t="s">
        <v>19</v>
      </c>
      <c r="F878" s="230" t="s">
        <v>287</v>
      </c>
      <c r="G878" s="227"/>
      <c r="H878" s="229" t="s">
        <v>19</v>
      </c>
      <c r="I878" s="231"/>
      <c r="J878" s="227"/>
      <c r="K878" s="227"/>
      <c r="L878" s="232"/>
      <c r="M878" s="233"/>
      <c r="N878" s="234"/>
      <c r="O878" s="234"/>
      <c r="P878" s="234"/>
      <c r="Q878" s="234"/>
      <c r="R878" s="234"/>
      <c r="S878" s="234"/>
      <c r="T878" s="235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6" t="s">
        <v>192</v>
      </c>
      <c r="AU878" s="236" t="s">
        <v>88</v>
      </c>
      <c r="AV878" s="13" t="s">
        <v>86</v>
      </c>
      <c r="AW878" s="13" t="s">
        <v>37</v>
      </c>
      <c r="AX878" s="13" t="s">
        <v>78</v>
      </c>
      <c r="AY878" s="236" t="s">
        <v>178</v>
      </c>
    </row>
    <row r="879" s="13" customFormat="1">
      <c r="A879" s="13"/>
      <c r="B879" s="226"/>
      <c r="C879" s="227"/>
      <c r="D879" s="228" t="s">
        <v>192</v>
      </c>
      <c r="E879" s="229" t="s">
        <v>19</v>
      </c>
      <c r="F879" s="230" t="s">
        <v>269</v>
      </c>
      <c r="G879" s="227"/>
      <c r="H879" s="229" t="s">
        <v>19</v>
      </c>
      <c r="I879" s="231"/>
      <c r="J879" s="227"/>
      <c r="K879" s="227"/>
      <c r="L879" s="232"/>
      <c r="M879" s="233"/>
      <c r="N879" s="234"/>
      <c r="O879" s="234"/>
      <c r="P879" s="234"/>
      <c r="Q879" s="234"/>
      <c r="R879" s="234"/>
      <c r="S879" s="234"/>
      <c r="T879" s="235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6" t="s">
        <v>192</v>
      </c>
      <c r="AU879" s="236" t="s">
        <v>88</v>
      </c>
      <c r="AV879" s="13" t="s">
        <v>86</v>
      </c>
      <c r="AW879" s="13" t="s">
        <v>37</v>
      </c>
      <c r="AX879" s="13" t="s">
        <v>78</v>
      </c>
      <c r="AY879" s="236" t="s">
        <v>178</v>
      </c>
    </row>
    <row r="880" s="14" customFormat="1">
      <c r="A880" s="14"/>
      <c r="B880" s="237"/>
      <c r="C880" s="238"/>
      <c r="D880" s="228" t="s">
        <v>192</v>
      </c>
      <c r="E880" s="239" t="s">
        <v>19</v>
      </c>
      <c r="F880" s="240" t="s">
        <v>963</v>
      </c>
      <c r="G880" s="238"/>
      <c r="H880" s="241">
        <v>166.59999999999999</v>
      </c>
      <c r="I880" s="242"/>
      <c r="J880" s="238"/>
      <c r="K880" s="238"/>
      <c r="L880" s="243"/>
      <c r="M880" s="244"/>
      <c r="N880" s="245"/>
      <c r="O880" s="245"/>
      <c r="P880" s="245"/>
      <c r="Q880" s="245"/>
      <c r="R880" s="245"/>
      <c r="S880" s="245"/>
      <c r="T880" s="246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47" t="s">
        <v>192</v>
      </c>
      <c r="AU880" s="247" t="s">
        <v>88</v>
      </c>
      <c r="AV880" s="14" t="s">
        <v>88</v>
      </c>
      <c r="AW880" s="14" t="s">
        <v>37</v>
      </c>
      <c r="AX880" s="14" t="s">
        <v>78</v>
      </c>
      <c r="AY880" s="247" t="s">
        <v>178</v>
      </c>
    </row>
    <row r="881" s="14" customFormat="1">
      <c r="A881" s="14"/>
      <c r="B881" s="237"/>
      <c r="C881" s="238"/>
      <c r="D881" s="228" t="s">
        <v>192</v>
      </c>
      <c r="E881" s="239" t="s">
        <v>19</v>
      </c>
      <c r="F881" s="240" t="s">
        <v>1064</v>
      </c>
      <c r="G881" s="238"/>
      <c r="H881" s="241">
        <v>116.2</v>
      </c>
      <c r="I881" s="242"/>
      <c r="J881" s="238"/>
      <c r="K881" s="238"/>
      <c r="L881" s="243"/>
      <c r="M881" s="244"/>
      <c r="N881" s="245"/>
      <c r="O881" s="245"/>
      <c r="P881" s="245"/>
      <c r="Q881" s="245"/>
      <c r="R881" s="245"/>
      <c r="S881" s="245"/>
      <c r="T881" s="246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7" t="s">
        <v>192</v>
      </c>
      <c r="AU881" s="247" t="s">
        <v>88</v>
      </c>
      <c r="AV881" s="14" t="s">
        <v>88</v>
      </c>
      <c r="AW881" s="14" t="s">
        <v>37</v>
      </c>
      <c r="AX881" s="14" t="s">
        <v>78</v>
      </c>
      <c r="AY881" s="247" t="s">
        <v>178</v>
      </c>
    </row>
    <row r="882" s="14" customFormat="1">
      <c r="A882" s="14"/>
      <c r="B882" s="237"/>
      <c r="C882" s="238"/>
      <c r="D882" s="228" t="s">
        <v>192</v>
      </c>
      <c r="E882" s="239" t="s">
        <v>19</v>
      </c>
      <c r="F882" s="240" t="s">
        <v>1065</v>
      </c>
      <c r="G882" s="238"/>
      <c r="H882" s="241">
        <v>119.34</v>
      </c>
      <c r="I882" s="242"/>
      <c r="J882" s="238"/>
      <c r="K882" s="238"/>
      <c r="L882" s="243"/>
      <c r="M882" s="244"/>
      <c r="N882" s="245"/>
      <c r="O882" s="245"/>
      <c r="P882" s="245"/>
      <c r="Q882" s="245"/>
      <c r="R882" s="245"/>
      <c r="S882" s="245"/>
      <c r="T882" s="246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7" t="s">
        <v>192</v>
      </c>
      <c r="AU882" s="247" t="s">
        <v>88</v>
      </c>
      <c r="AV882" s="14" t="s">
        <v>88</v>
      </c>
      <c r="AW882" s="14" t="s">
        <v>37</v>
      </c>
      <c r="AX882" s="14" t="s">
        <v>78</v>
      </c>
      <c r="AY882" s="247" t="s">
        <v>178</v>
      </c>
    </row>
    <row r="883" s="15" customFormat="1">
      <c r="A883" s="15"/>
      <c r="B883" s="248"/>
      <c r="C883" s="249"/>
      <c r="D883" s="228" t="s">
        <v>192</v>
      </c>
      <c r="E883" s="250" t="s">
        <v>19</v>
      </c>
      <c r="F883" s="251" t="s">
        <v>195</v>
      </c>
      <c r="G883" s="249"/>
      <c r="H883" s="252">
        <v>402.13999999999999</v>
      </c>
      <c r="I883" s="253"/>
      <c r="J883" s="249"/>
      <c r="K883" s="249"/>
      <c r="L883" s="254"/>
      <c r="M883" s="255"/>
      <c r="N883" s="256"/>
      <c r="O883" s="256"/>
      <c r="P883" s="256"/>
      <c r="Q883" s="256"/>
      <c r="R883" s="256"/>
      <c r="S883" s="256"/>
      <c r="T883" s="257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58" t="s">
        <v>192</v>
      </c>
      <c r="AU883" s="258" t="s">
        <v>88</v>
      </c>
      <c r="AV883" s="15" t="s">
        <v>184</v>
      </c>
      <c r="AW883" s="15" t="s">
        <v>37</v>
      </c>
      <c r="AX883" s="15" t="s">
        <v>86</v>
      </c>
      <c r="AY883" s="258" t="s">
        <v>178</v>
      </c>
    </row>
    <row r="884" s="2" customFormat="1" ht="44.25" customHeight="1">
      <c r="A884" s="41"/>
      <c r="B884" s="42"/>
      <c r="C884" s="208" t="s">
        <v>1076</v>
      </c>
      <c r="D884" s="208" t="s">
        <v>180</v>
      </c>
      <c r="E884" s="209" t="s">
        <v>1077</v>
      </c>
      <c r="F884" s="210" t="s">
        <v>1078</v>
      </c>
      <c r="G884" s="211" t="s">
        <v>107</v>
      </c>
      <c r="H884" s="212">
        <v>402.13999999999999</v>
      </c>
      <c r="I884" s="213"/>
      <c r="J884" s="214">
        <f>ROUND(I884*H884,2)</f>
        <v>0</v>
      </c>
      <c r="K884" s="210" t="s">
        <v>183</v>
      </c>
      <c r="L884" s="47"/>
      <c r="M884" s="215" t="s">
        <v>19</v>
      </c>
      <c r="N884" s="216" t="s">
        <v>49</v>
      </c>
      <c r="O884" s="87"/>
      <c r="P884" s="217">
        <f>O884*H884</f>
        <v>0</v>
      </c>
      <c r="Q884" s="217">
        <v>0</v>
      </c>
      <c r="R884" s="217">
        <f>Q884*H884</f>
        <v>0</v>
      </c>
      <c r="S884" s="217">
        <v>0</v>
      </c>
      <c r="T884" s="218">
        <f>S884*H884</f>
        <v>0</v>
      </c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R884" s="219" t="s">
        <v>282</v>
      </c>
      <c r="AT884" s="219" t="s">
        <v>180</v>
      </c>
      <c r="AU884" s="219" t="s">
        <v>88</v>
      </c>
      <c r="AY884" s="20" t="s">
        <v>178</v>
      </c>
      <c r="BE884" s="220">
        <f>IF(N884="základní",J884,0)</f>
        <v>0</v>
      </c>
      <c r="BF884" s="220">
        <f>IF(N884="snížená",J884,0)</f>
        <v>0</v>
      </c>
      <c r="BG884" s="220">
        <f>IF(N884="zákl. přenesená",J884,0)</f>
        <v>0</v>
      </c>
      <c r="BH884" s="220">
        <f>IF(N884="sníž. přenesená",J884,0)</f>
        <v>0</v>
      </c>
      <c r="BI884" s="220">
        <f>IF(N884="nulová",J884,0)</f>
        <v>0</v>
      </c>
      <c r="BJ884" s="20" t="s">
        <v>86</v>
      </c>
      <c r="BK884" s="220">
        <f>ROUND(I884*H884,2)</f>
        <v>0</v>
      </c>
      <c r="BL884" s="20" t="s">
        <v>282</v>
      </c>
      <c r="BM884" s="219" t="s">
        <v>1079</v>
      </c>
    </row>
    <row r="885" s="2" customFormat="1">
      <c r="A885" s="41"/>
      <c r="B885" s="42"/>
      <c r="C885" s="43"/>
      <c r="D885" s="221" t="s">
        <v>186</v>
      </c>
      <c r="E885" s="43"/>
      <c r="F885" s="222" t="s">
        <v>1080</v>
      </c>
      <c r="G885" s="43"/>
      <c r="H885" s="43"/>
      <c r="I885" s="223"/>
      <c r="J885" s="43"/>
      <c r="K885" s="43"/>
      <c r="L885" s="47"/>
      <c r="M885" s="224"/>
      <c r="N885" s="225"/>
      <c r="O885" s="87"/>
      <c r="P885" s="87"/>
      <c r="Q885" s="87"/>
      <c r="R885" s="87"/>
      <c r="S885" s="87"/>
      <c r="T885" s="88"/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T885" s="20" t="s">
        <v>186</v>
      </c>
      <c r="AU885" s="20" t="s">
        <v>88</v>
      </c>
    </row>
    <row r="886" s="2" customFormat="1" ht="16.5" customHeight="1">
      <c r="A886" s="41"/>
      <c r="B886" s="42"/>
      <c r="C886" s="259" t="s">
        <v>1081</v>
      </c>
      <c r="D886" s="259" t="s">
        <v>303</v>
      </c>
      <c r="E886" s="260" t="s">
        <v>1082</v>
      </c>
      <c r="F886" s="261" t="s">
        <v>1083</v>
      </c>
      <c r="G886" s="262" t="s">
        <v>356</v>
      </c>
      <c r="H886" s="263">
        <v>33.779000000000003</v>
      </c>
      <c r="I886" s="264"/>
      <c r="J886" s="265">
        <f>ROUND(I886*H886,2)</f>
        <v>0</v>
      </c>
      <c r="K886" s="261" t="s">
        <v>183</v>
      </c>
      <c r="L886" s="266"/>
      <c r="M886" s="267" t="s">
        <v>19</v>
      </c>
      <c r="N886" s="268" t="s">
        <v>49</v>
      </c>
      <c r="O886" s="87"/>
      <c r="P886" s="217">
        <f>O886*H886</f>
        <v>0</v>
      </c>
      <c r="Q886" s="217">
        <v>1</v>
      </c>
      <c r="R886" s="217">
        <f>Q886*H886</f>
        <v>33.779000000000003</v>
      </c>
      <c r="S886" s="217">
        <v>0</v>
      </c>
      <c r="T886" s="218">
        <f>S886*H886</f>
        <v>0</v>
      </c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R886" s="219" t="s">
        <v>375</v>
      </c>
      <c r="AT886" s="219" t="s">
        <v>303</v>
      </c>
      <c r="AU886" s="219" t="s">
        <v>88</v>
      </c>
      <c r="AY886" s="20" t="s">
        <v>178</v>
      </c>
      <c r="BE886" s="220">
        <f>IF(N886="základní",J886,0)</f>
        <v>0</v>
      </c>
      <c r="BF886" s="220">
        <f>IF(N886="snížená",J886,0)</f>
        <v>0</v>
      </c>
      <c r="BG886" s="220">
        <f>IF(N886="zákl. přenesená",J886,0)</f>
        <v>0</v>
      </c>
      <c r="BH886" s="220">
        <f>IF(N886="sníž. přenesená",J886,0)</f>
        <v>0</v>
      </c>
      <c r="BI886" s="220">
        <f>IF(N886="nulová",J886,0)</f>
        <v>0</v>
      </c>
      <c r="BJ886" s="20" t="s">
        <v>86</v>
      </c>
      <c r="BK886" s="220">
        <f>ROUND(I886*H886,2)</f>
        <v>0</v>
      </c>
      <c r="BL886" s="20" t="s">
        <v>282</v>
      </c>
      <c r="BM886" s="219" t="s">
        <v>1084</v>
      </c>
    </row>
    <row r="887" s="13" customFormat="1">
      <c r="A887" s="13"/>
      <c r="B887" s="226"/>
      <c r="C887" s="227"/>
      <c r="D887" s="228" t="s">
        <v>192</v>
      </c>
      <c r="E887" s="229" t="s">
        <v>19</v>
      </c>
      <c r="F887" s="230" t="s">
        <v>659</v>
      </c>
      <c r="G887" s="227"/>
      <c r="H887" s="229" t="s">
        <v>19</v>
      </c>
      <c r="I887" s="231"/>
      <c r="J887" s="227"/>
      <c r="K887" s="227"/>
      <c r="L887" s="232"/>
      <c r="M887" s="233"/>
      <c r="N887" s="234"/>
      <c r="O887" s="234"/>
      <c r="P887" s="234"/>
      <c r="Q887" s="234"/>
      <c r="R887" s="234"/>
      <c r="S887" s="234"/>
      <c r="T887" s="235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6" t="s">
        <v>192</v>
      </c>
      <c r="AU887" s="236" t="s">
        <v>88</v>
      </c>
      <c r="AV887" s="13" t="s">
        <v>86</v>
      </c>
      <c r="AW887" s="13" t="s">
        <v>37</v>
      </c>
      <c r="AX887" s="13" t="s">
        <v>78</v>
      </c>
      <c r="AY887" s="236" t="s">
        <v>178</v>
      </c>
    </row>
    <row r="888" s="13" customFormat="1">
      <c r="A888" s="13"/>
      <c r="B888" s="226"/>
      <c r="C888" s="227"/>
      <c r="D888" s="228" t="s">
        <v>192</v>
      </c>
      <c r="E888" s="229" t="s">
        <v>19</v>
      </c>
      <c r="F888" s="230" t="s">
        <v>287</v>
      </c>
      <c r="G888" s="227"/>
      <c r="H888" s="229" t="s">
        <v>19</v>
      </c>
      <c r="I888" s="231"/>
      <c r="J888" s="227"/>
      <c r="K888" s="227"/>
      <c r="L888" s="232"/>
      <c r="M888" s="233"/>
      <c r="N888" s="234"/>
      <c r="O888" s="234"/>
      <c r="P888" s="234"/>
      <c r="Q888" s="234"/>
      <c r="R888" s="234"/>
      <c r="S888" s="234"/>
      <c r="T888" s="235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6" t="s">
        <v>192</v>
      </c>
      <c r="AU888" s="236" t="s">
        <v>88</v>
      </c>
      <c r="AV888" s="13" t="s">
        <v>86</v>
      </c>
      <c r="AW888" s="13" t="s">
        <v>37</v>
      </c>
      <c r="AX888" s="13" t="s">
        <v>78</v>
      </c>
      <c r="AY888" s="236" t="s">
        <v>178</v>
      </c>
    </row>
    <row r="889" s="13" customFormat="1">
      <c r="A889" s="13"/>
      <c r="B889" s="226"/>
      <c r="C889" s="227"/>
      <c r="D889" s="228" t="s">
        <v>192</v>
      </c>
      <c r="E889" s="229" t="s">
        <v>19</v>
      </c>
      <c r="F889" s="230" t="s">
        <v>269</v>
      </c>
      <c r="G889" s="227"/>
      <c r="H889" s="229" t="s">
        <v>19</v>
      </c>
      <c r="I889" s="231"/>
      <c r="J889" s="227"/>
      <c r="K889" s="227"/>
      <c r="L889" s="232"/>
      <c r="M889" s="233"/>
      <c r="N889" s="234"/>
      <c r="O889" s="234"/>
      <c r="P889" s="234"/>
      <c r="Q889" s="234"/>
      <c r="R889" s="234"/>
      <c r="S889" s="234"/>
      <c r="T889" s="235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6" t="s">
        <v>192</v>
      </c>
      <c r="AU889" s="236" t="s">
        <v>88</v>
      </c>
      <c r="AV889" s="13" t="s">
        <v>86</v>
      </c>
      <c r="AW889" s="13" t="s">
        <v>37</v>
      </c>
      <c r="AX889" s="13" t="s">
        <v>78</v>
      </c>
      <c r="AY889" s="236" t="s">
        <v>178</v>
      </c>
    </row>
    <row r="890" s="14" customFormat="1">
      <c r="A890" s="14"/>
      <c r="B890" s="237"/>
      <c r="C890" s="238"/>
      <c r="D890" s="228" t="s">
        <v>192</v>
      </c>
      <c r="E890" s="239" t="s">
        <v>19</v>
      </c>
      <c r="F890" s="240" t="s">
        <v>1085</v>
      </c>
      <c r="G890" s="238"/>
      <c r="H890" s="241">
        <v>9.9960000000000004</v>
      </c>
      <c r="I890" s="242"/>
      <c r="J890" s="238"/>
      <c r="K890" s="238"/>
      <c r="L890" s="243"/>
      <c r="M890" s="244"/>
      <c r="N890" s="245"/>
      <c r="O890" s="245"/>
      <c r="P890" s="245"/>
      <c r="Q890" s="245"/>
      <c r="R890" s="245"/>
      <c r="S890" s="245"/>
      <c r="T890" s="246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7" t="s">
        <v>192</v>
      </c>
      <c r="AU890" s="247" t="s">
        <v>88</v>
      </c>
      <c r="AV890" s="14" t="s">
        <v>88</v>
      </c>
      <c r="AW890" s="14" t="s">
        <v>37</v>
      </c>
      <c r="AX890" s="14" t="s">
        <v>78</v>
      </c>
      <c r="AY890" s="247" t="s">
        <v>178</v>
      </c>
    </row>
    <row r="891" s="14" customFormat="1">
      <c r="A891" s="14"/>
      <c r="B891" s="237"/>
      <c r="C891" s="238"/>
      <c r="D891" s="228" t="s">
        <v>192</v>
      </c>
      <c r="E891" s="239" t="s">
        <v>19</v>
      </c>
      <c r="F891" s="240" t="s">
        <v>1086</v>
      </c>
      <c r="G891" s="238"/>
      <c r="H891" s="241">
        <v>6.9720000000000004</v>
      </c>
      <c r="I891" s="242"/>
      <c r="J891" s="238"/>
      <c r="K891" s="238"/>
      <c r="L891" s="243"/>
      <c r="M891" s="244"/>
      <c r="N891" s="245"/>
      <c r="O891" s="245"/>
      <c r="P891" s="245"/>
      <c r="Q891" s="245"/>
      <c r="R891" s="245"/>
      <c r="S891" s="245"/>
      <c r="T891" s="246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7" t="s">
        <v>192</v>
      </c>
      <c r="AU891" s="247" t="s">
        <v>88</v>
      </c>
      <c r="AV891" s="14" t="s">
        <v>88</v>
      </c>
      <c r="AW891" s="14" t="s">
        <v>37</v>
      </c>
      <c r="AX891" s="14" t="s">
        <v>78</v>
      </c>
      <c r="AY891" s="247" t="s">
        <v>178</v>
      </c>
    </row>
    <row r="892" s="14" customFormat="1">
      <c r="A892" s="14"/>
      <c r="B892" s="237"/>
      <c r="C892" s="238"/>
      <c r="D892" s="228" t="s">
        <v>192</v>
      </c>
      <c r="E892" s="239" t="s">
        <v>19</v>
      </c>
      <c r="F892" s="240" t="s">
        <v>1087</v>
      </c>
      <c r="G892" s="238"/>
      <c r="H892" s="241">
        <v>7.1600000000000001</v>
      </c>
      <c r="I892" s="242"/>
      <c r="J892" s="238"/>
      <c r="K892" s="238"/>
      <c r="L892" s="243"/>
      <c r="M892" s="244"/>
      <c r="N892" s="245"/>
      <c r="O892" s="245"/>
      <c r="P892" s="245"/>
      <c r="Q892" s="245"/>
      <c r="R892" s="245"/>
      <c r="S892" s="245"/>
      <c r="T892" s="246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47" t="s">
        <v>192</v>
      </c>
      <c r="AU892" s="247" t="s">
        <v>88</v>
      </c>
      <c r="AV892" s="14" t="s">
        <v>88</v>
      </c>
      <c r="AW892" s="14" t="s">
        <v>37</v>
      </c>
      <c r="AX892" s="14" t="s">
        <v>78</v>
      </c>
      <c r="AY892" s="247" t="s">
        <v>178</v>
      </c>
    </row>
    <row r="893" s="15" customFormat="1">
      <c r="A893" s="15"/>
      <c r="B893" s="248"/>
      <c r="C893" s="249"/>
      <c r="D893" s="228" t="s">
        <v>192</v>
      </c>
      <c r="E893" s="250" t="s">
        <v>19</v>
      </c>
      <c r="F893" s="251" t="s">
        <v>195</v>
      </c>
      <c r="G893" s="249"/>
      <c r="H893" s="252">
        <v>24.128</v>
      </c>
      <c r="I893" s="253"/>
      <c r="J893" s="249"/>
      <c r="K893" s="249"/>
      <c r="L893" s="254"/>
      <c r="M893" s="255"/>
      <c r="N893" s="256"/>
      <c r="O893" s="256"/>
      <c r="P893" s="256"/>
      <c r="Q893" s="256"/>
      <c r="R893" s="256"/>
      <c r="S893" s="256"/>
      <c r="T893" s="257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58" t="s">
        <v>192</v>
      </c>
      <c r="AU893" s="258" t="s">
        <v>88</v>
      </c>
      <c r="AV893" s="15" t="s">
        <v>184</v>
      </c>
      <c r="AW893" s="15" t="s">
        <v>37</v>
      </c>
      <c r="AX893" s="15" t="s">
        <v>86</v>
      </c>
      <c r="AY893" s="258" t="s">
        <v>178</v>
      </c>
    </row>
    <row r="894" s="14" customFormat="1">
      <c r="A894" s="14"/>
      <c r="B894" s="237"/>
      <c r="C894" s="238"/>
      <c r="D894" s="228" t="s">
        <v>192</v>
      </c>
      <c r="E894" s="238"/>
      <c r="F894" s="240" t="s">
        <v>1088</v>
      </c>
      <c r="G894" s="238"/>
      <c r="H894" s="241">
        <v>33.779000000000003</v>
      </c>
      <c r="I894" s="242"/>
      <c r="J894" s="238"/>
      <c r="K894" s="238"/>
      <c r="L894" s="243"/>
      <c r="M894" s="244"/>
      <c r="N894" s="245"/>
      <c r="O894" s="245"/>
      <c r="P894" s="245"/>
      <c r="Q894" s="245"/>
      <c r="R894" s="245"/>
      <c r="S894" s="245"/>
      <c r="T894" s="246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7" t="s">
        <v>192</v>
      </c>
      <c r="AU894" s="247" t="s">
        <v>88</v>
      </c>
      <c r="AV894" s="14" t="s">
        <v>88</v>
      </c>
      <c r="AW894" s="14" t="s">
        <v>4</v>
      </c>
      <c r="AX894" s="14" t="s">
        <v>86</v>
      </c>
      <c r="AY894" s="247" t="s">
        <v>178</v>
      </c>
    </row>
    <row r="895" s="2" customFormat="1" ht="33" customHeight="1">
      <c r="A895" s="41"/>
      <c r="B895" s="42"/>
      <c r="C895" s="208" t="s">
        <v>1089</v>
      </c>
      <c r="D895" s="208" t="s">
        <v>180</v>
      </c>
      <c r="E895" s="209" t="s">
        <v>1090</v>
      </c>
      <c r="F895" s="210" t="s">
        <v>1091</v>
      </c>
      <c r="G895" s="211" t="s">
        <v>299</v>
      </c>
      <c r="H895" s="212">
        <v>1</v>
      </c>
      <c r="I895" s="213"/>
      <c r="J895" s="214">
        <f>ROUND(I895*H895,2)</f>
        <v>0</v>
      </c>
      <c r="K895" s="210" t="s">
        <v>183</v>
      </c>
      <c r="L895" s="47"/>
      <c r="M895" s="215" t="s">
        <v>19</v>
      </c>
      <c r="N895" s="216" t="s">
        <v>49</v>
      </c>
      <c r="O895" s="87"/>
      <c r="P895" s="217">
        <f>O895*H895</f>
        <v>0</v>
      </c>
      <c r="Q895" s="217">
        <v>0.0028700000000000002</v>
      </c>
      <c r="R895" s="217">
        <f>Q895*H895</f>
        <v>0.0028700000000000002</v>
      </c>
      <c r="S895" s="217">
        <v>0</v>
      </c>
      <c r="T895" s="218">
        <f>S895*H895</f>
        <v>0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19" t="s">
        <v>282</v>
      </c>
      <c r="AT895" s="219" t="s">
        <v>180</v>
      </c>
      <c r="AU895" s="219" t="s">
        <v>88</v>
      </c>
      <c r="AY895" s="20" t="s">
        <v>178</v>
      </c>
      <c r="BE895" s="220">
        <f>IF(N895="základní",J895,0)</f>
        <v>0</v>
      </c>
      <c r="BF895" s="220">
        <f>IF(N895="snížená",J895,0)</f>
        <v>0</v>
      </c>
      <c r="BG895" s="220">
        <f>IF(N895="zákl. přenesená",J895,0)</f>
        <v>0</v>
      </c>
      <c r="BH895" s="220">
        <f>IF(N895="sníž. přenesená",J895,0)</f>
        <v>0</v>
      </c>
      <c r="BI895" s="220">
        <f>IF(N895="nulová",J895,0)</f>
        <v>0</v>
      </c>
      <c r="BJ895" s="20" t="s">
        <v>86</v>
      </c>
      <c r="BK895" s="220">
        <f>ROUND(I895*H895,2)</f>
        <v>0</v>
      </c>
      <c r="BL895" s="20" t="s">
        <v>282</v>
      </c>
      <c r="BM895" s="219" t="s">
        <v>1092</v>
      </c>
    </row>
    <row r="896" s="2" customFormat="1">
      <c r="A896" s="41"/>
      <c r="B896" s="42"/>
      <c r="C896" s="43"/>
      <c r="D896" s="221" t="s">
        <v>186</v>
      </c>
      <c r="E896" s="43"/>
      <c r="F896" s="222" t="s">
        <v>1093</v>
      </c>
      <c r="G896" s="43"/>
      <c r="H896" s="43"/>
      <c r="I896" s="223"/>
      <c r="J896" s="43"/>
      <c r="K896" s="43"/>
      <c r="L896" s="47"/>
      <c r="M896" s="224"/>
      <c r="N896" s="225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186</v>
      </c>
      <c r="AU896" s="20" t="s">
        <v>88</v>
      </c>
    </row>
    <row r="897" s="2" customFormat="1" ht="33" customHeight="1">
      <c r="A897" s="41"/>
      <c r="B897" s="42"/>
      <c r="C897" s="208" t="s">
        <v>1094</v>
      </c>
      <c r="D897" s="208" t="s">
        <v>180</v>
      </c>
      <c r="E897" s="209" t="s">
        <v>1095</v>
      </c>
      <c r="F897" s="210" t="s">
        <v>1096</v>
      </c>
      <c r="G897" s="211" t="s">
        <v>299</v>
      </c>
      <c r="H897" s="212">
        <v>1</v>
      </c>
      <c r="I897" s="213"/>
      <c r="J897" s="214">
        <f>ROUND(I897*H897,2)</f>
        <v>0</v>
      </c>
      <c r="K897" s="210" t="s">
        <v>183</v>
      </c>
      <c r="L897" s="47"/>
      <c r="M897" s="215" t="s">
        <v>19</v>
      </c>
      <c r="N897" s="216" t="s">
        <v>49</v>
      </c>
      <c r="O897" s="87"/>
      <c r="P897" s="217">
        <f>O897*H897</f>
        <v>0</v>
      </c>
      <c r="Q897" s="217">
        <v>0</v>
      </c>
      <c r="R897" s="217">
        <f>Q897*H897</f>
        <v>0</v>
      </c>
      <c r="S897" s="217">
        <v>0</v>
      </c>
      <c r="T897" s="218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19" t="s">
        <v>282</v>
      </c>
      <c r="AT897" s="219" t="s">
        <v>180</v>
      </c>
      <c r="AU897" s="219" t="s">
        <v>88</v>
      </c>
      <c r="AY897" s="20" t="s">
        <v>178</v>
      </c>
      <c r="BE897" s="220">
        <f>IF(N897="základní",J897,0)</f>
        <v>0</v>
      </c>
      <c r="BF897" s="220">
        <f>IF(N897="snížená",J897,0)</f>
        <v>0</v>
      </c>
      <c r="BG897" s="220">
        <f>IF(N897="zákl. přenesená",J897,0)</f>
        <v>0</v>
      </c>
      <c r="BH897" s="220">
        <f>IF(N897="sníž. přenesená",J897,0)</f>
        <v>0</v>
      </c>
      <c r="BI897" s="220">
        <f>IF(N897="nulová",J897,0)</f>
        <v>0</v>
      </c>
      <c r="BJ897" s="20" t="s">
        <v>86</v>
      </c>
      <c r="BK897" s="220">
        <f>ROUND(I897*H897,2)</f>
        <v>0</v>
      </c>
      <c r="BL897" s="20" t="s">
        <v>282</v>
      </c>
      <c r="BM897" s="219" t="s">
        <v>1097</v>
      </c>
    </row>
    <row r="898" s="2" customFormat="1">
      <c r="A898" s="41"/>
      <c r="B898" s="42"/>
      <c r="C898" s="43"/>
      <c r="D898" s="221" t="s">
        <v>186</v>
      </c>
      <c r="E898" s="43"/>
      <c r="F898" s="222" t="s">
        <v>1098</v>
      </c>
      <c r="G898" s="43"/>
      <c r="H898" s="43"/>
      <c r="I898" s="223"/>
      <c r="J898" s="43"/>
      <c r="K898" s="43"/>
      <c r="L898" s="47"/>
      <c r="M898" s="224"/>
      <c r="N898" s="225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186</v>
      </c>
      <c r="AU898" s="20" t="s">
        <v>88</v>
      </c>
    </row>
    <row r="899" s="2" customFormat="1" ht="24.15" customHeight="1">
      <c r="A899" s="41"/>
      <c r="B899" s="42"/>
      <c r="C899" s="259" t="s">
        <v>1099</v>
      </c>
      <c r="D899" s="259" t="s">
        <v>303</v>
      </c>
      <c r="E899" s="260" t="s">
        <v>1100</v>
      </c>
      <c r="F899" s="261" t="s">
        <v>1101</v>
      </c>
      <c r="G899" s="262" t="s">
        <v>299</v>
      </c>
      <c r="H899" s="263">
        <v>1</v>
      </c>
      <c r="I899" s="264"/>
      <c r="J899" s="265">
        <f>ROUND(I899*H899,2)</f>
        <v>0</v>
      </c>
      <c r="K899" s="261" t="s">
        <v>183</v>
      </c>
      <c r="L899" s="266"/>
      <c r="M899" s="267" t="s">
        <v>19</v>
      </c>
      <c r="N899" s="268" t="s">
        <v>49</v>
      </c>
      <c r="O899" s="87"/>
      <c r="P899" s="217">
        <f>O899*H899</f>
        <v>0</v>
      </c>
      <c r="Q899" s="217">
        <v>0.0025000000000000001</v>
      </c>
      <c r="R899" s="217">
        <f>Q899*H899</f>
        <v>0.0025000000000000001</v>
      </c>
      <c r="S899" s="217">
        <v>0</v>
      </c>
      <c r="T899" s="218">
        <f>S899*H899</f>
        <v>0</v>
      </c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R899" s="219" t="s">
        <v>375</v>
      </c>
      <c r="AT899" s="219" t="s">
        <v>303</v>
      </c>
      <c r="AU899" s="219" t="s">
        <v>88</v>
      </c>
      <c r="AY899" s="20" t="s">
        <v>178</v>
      </c>
      <c r="BE899" s="220">
        <f>IF(N899="základní",J899,0)</f>
        <v>0</v>
      </c>
      <c r="BF899" s="220">
        <f>IF(N899="snížená",J899,0)</f>
        <v>0</v>
      </c>
      <c r="BG899" s="220">
        <f>IF(N899="zákl. přenesená",J899,0)</f>
        <v>0</v>
      </c>
      <c r="BH899" s="220">
        <f>IF(N899="sníž. přenesená",J899,0)</f>
        <v>0</v>
      </c>
      <c r="BI899" s="220">
        <f>IF(N899="nulová",J899,0)</f>
        <v>0</v>
      </c>
      <c r="BJ899" s="20" t="s">
        <v>86</v>
      </c>
      <c r="BK899" s="220">
        <f>ROUND(I899*H899,2)</f>
        <v>0</v>
      </c>
      <c r="BL899" s="20" t="s">
        <v>282</v>
      </c>
      <c r="BM899" s="219" t="s">
        <v>1102</v>
      </c>
    </row>
    <row r="900" s="2" customFormat="1" ht="33" customHeight="1">
      <c r="A900" s="41"/>
      <c r="B900" s="42"/>
      <c r="C900" s="208" t="s">
        <v>1103</v>
      </c>
      <c r="D900" s="208" t="s">
        <v>180</v>
      </c>
      <c r="E900" s="209" t="s">
        <v>1104</v>
      </c>
      <c r="F900" s="210" t="s">
        <v>1105</v>
      </c>
      <c r="G900" s="211" t="s">
        <v>114</v>
      </c>
      <c r="H900" s="212">
        <v>63.43</v>
      </c>
      <c r="I900" s="213"/>
      <c r="J900" s="214">
        <f>ROUND(I900*H900,2)</f>
        <v>0</v>
      </c>
      <c r="K900" s="210" t="s">
        <v>183</v>
      </c>
      <c r="L900" s="47"/>
      <c r="M900" s="215" t="s">
        <v>19</v>
      </c>
      <c r="N900" s="216" t="s">
        <v>49</v>
      </c>
      <c r="O900" s="87"/>
      <c r="P900" s="217">
        <f>O900*H900</f>
        <v>0</v>
      </c>
      <c r="Q900" s="217">
        <v>0</v>
      </c>
      <c r="R900" s="217">
        <f>Q900*H900</f>
        <v>0</v>
      </c>
      <c r="S900" s="217">
        <v>0</v>
      </c>
      <c r="T900" s="218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19" t="s">
        <v>282</v>
      </c>
      <c r="AT900" s="219" t="s">
        <v>180</v>
      </c>
      <c r="AU900" s="219" t="s">
        <v>88</v>
      </c>
      <c r="AY900" s="20" t="s">
        <v>178</v>
      </c>
      <c r="BE900" s="220">
        <f>IF(N900="základní",J900,0)</f>
        <v>0</v>
      </c>
      <c r="BF900" s="220">
        <f>IF(N900="snížená",J900,0)</f>
        <v>0</v>
      </c>
      <c r="BG900" s="220">
        <f>IF(N900="zákl. přenesená",J900,0)</f>
        <v>0</v>
      </c>
      <c r="BH900" s="220">
        <f>IF(N900="sníž. přenesená",J900,0)</f>
        <v>0</v>
      </c>
      <c r="BI900" s="220">
        <f>IF(N900="nulová",J900,0)</f>
        <v>0</v>
      </c>
      <c r="BJ900" s="20" t="s">
        <v>86</v>
      </c>
      <c r="BK900" s="220">
        <f>ROUND(I900*H900,2)</f>
        <v>0</v>
      </c>
      <c r="BL900" s="20" t="s">
        <v>282</v>
      </c>
      <c r="BM900" s="219" t="s">
        <v>1106</v>
      </c>
    </row>
    <row r="901" s="2" customFormat="1">
      <c r="A901" s="41"/>
      <c r="B901" s="42"/>
      <c r="C901" s="43"/>
      <c r="D901" s="221" t="s">
        <v>186</v>
      </c>
      <c r="E901" s="43"/>
      <c r="F901" s="222" t="s">
        <v>1107</v>
      </c>
      <c r="G901" s="43"/>
      <c r="H901" s="43"/>
      <c r="I901" s="223"/>
      <c r="J901" s="43"/>
      <c r="K901" s="43"/>
      <c r="L901" s="47"/>
      <c r="M901" s="224"/>
      <c r="N901" s="225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186</v>
      </c>
      <c r="AU901" s="20" t="s">
        <v>88</v>
      </c>
    </row>
    <row r="902" s="13" customFormat="1">
      <c r="A902" s="13"/>
      <c r="B902" s="226"/>
      <c r="C902" s="227"/>
      <c r="D902" s="228" t="s">
        <v>192</v>
      </c>
      <c r="E902" s="229" t="s">
        <v>19</v>
      </c>
      <c r="F902" s="230" t="s">
        <v>659</v>
      </c>
      <c r="G902" s="227"/>
      <c r="H902" s="229" t="s">
        <v>19</v>
      </c>
      <c r="I902" s="231"/>
      <c r="J902" s="227"/>
      <c r="K902" s="227"/>
      <c r="L902" s="232"/>
      <c r="M902" s="233"/>
      <c r="N902" s="234"/>
      <c r="O902" s="234"/>
      <c r="P902" s="234"/>
      <c r="Q902" s="234"/>
      <c r="R902" s="234"/>
      <c r="S902" s="234"/>
      <c r="T902" s="235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6" t="s">
        <v>192</v>
      </c>
      <c r="AU902" s="236" t="s">
        <v>88</v>
      </c>
      <c r="AV902" s="13" t="s">
        <v>86</v>
      </c>
      <c r="AW902" s="13" t="s">
        <v>37</v>
      </c>
      <c r="AX902" s="13" t="s">
        <v>78</v>
      </c>
      <c r="AY902" s="236" t="s">
        <v>178</v>
      </c>
    </row>
    <row r="903" s="13" customFormat="1">
      <c r="A903" s="13"/>
      <c r="B903" s="226"/>
      <c r="C903" s="227"/>
      <c r="D903" s="228" t="s">
        <v>192</v>
      </c>
      <c r="E903" s="229" t="s">
        <v>19</v>
      </c>
      <c r="F903" s="230" t="s">
        <v>1039</v>
      </c>
      <c r="G903" s="227"/>
      <c r="H903" s="229" t="s">
        <v>19</v>
      </c>
      <c r="I903" s="231"/>
      <c r="J903" s="227"/>
      <c r="K903" s="227"/>
      <c r="L903" s="232"/>
      <c r="M903" s="233"/>
      <c r="N903" s="234"/>
      <c r="O903" s="234"/>
      <c r="P903" s="234"/>
      <c r="Q903" s="234"/>
      <c r="R903" s="234"/>
      <c r="S903" s="234"/>
      <c r="T903" s="235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6" t="s">
        <v>192</v>
      </c>
      <c r="AU903" s="236" t="s">
        <v>88</v>
      </c>
      <c r="AV903" s="13" t="s">
        <v>86</v>
      </c>
      <c r="AW903" s="13" t="s">
        <v>37</v>
      </c>
      <c r="AX903" s="13" t="s">
        <v>78</v>
      </c>
      <c r="AY903" s="236" t="s">
        <v>178</v>
      </c>
    </row>
    <row r="904" s="14" customFormat="1">
      <c r="A904" s="14"/>
      <c r="B904" s="237"/>
      <c r="C904" s="238"/>
      <c r="D904" s="228" t="s">
        <v>192</v>
      </c>
      <c r="E904" s="239" t="s">
        <v>19</v>
      </c>
      <c r="F904" s="240" t="s">
        <v>1108</v>
      </c>
      <c r="G904" s="238"/>
      <c r="H904" s="241">
        <v>63.43</v>
      </c>
      <c r="I904" s="242"/>
      <c r="J904" s="238"/>
      <c r="K904" s="238"/>
      <c r="L904" s="243"/>
      <c r="M904" s="244"/>
      <c r="N904" s="245"/>
      <c r="O904" s="245"/>
      <c r="P904" s="245"/>
      <c r="Q904" s="245"/>
      <c r="R904" s="245"/>
      <c r="S904" s="245"/>
      <c r="T904" s="246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7" t="s">
        <v>192</v>
      </c>
      <c r="AU904" s="247" t="s">
        <v>88</v>
      </c>
      <c r="AV904" s="14" t="s">
        <v>88</v>
      </c>
      <c r="AW904" s="14" t="s">
        <v>37</v>
      </c>
      <c r="AX904" s="14" t="s">
        <v>78</v>
      </c>
      <c r="AY904" s="247" t="s">
        <v>178</v>
      </c>
    </row>
    <row r="905" s="15" customFormat="1">
      <c r="A905" s="15"/>
      <c r="B905" s="248"/>
      <c r="C905" s="249"/>
      <c r="D905" s="228" t="s">
        <v>192</v>
      </c>
      <c r="E905" s="250" t="s">
        <v>19</v>
      </c>
      <c r="F905" s="251" t="s">
        <v>195</v>
      </c>
      <c r="G905" s="249"/>
      <c r="H905" s="252">
        <v>63.43</v>
      </c>
      <c r="I905" s="253"/>
      <c r="J905" s="249"/>
      <c r="K905" s="249"/>
      <c r="L905" s="254"/>
      <c r="M905" s="255"/>
      <c r="N905" s="256"/>
      <c r="O905" s="256"/>
      <c r="P905" s="256"/>
      <c r="Q905" s="256"/>
      <c r="R905" s="256"/>
      <c r="S905" s="256"/>
      <c r="T905" s="257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58" t="s">
        <v>192</v>
      </c>
      <c r="AU905" s="258" t="s">
        <v>88</v>
      </c>
      <c r="AV905" s="15" t="s">
        <v>184</v>
      </c>
      <c r="AW905" s="15" t="s">
        <v>37</v>
      </c>
      <c r="AX905" s="15" t="s">
        <v>86</v>
      </c>
      <c r="AY905" s="258" t="s">
        <v>178</v>
      </c>
    </row>
    <row r="906" s="2" customFormat="1" ht="16.5" customHeight="1">
      <c r="A906" s="41"/>
      <c r="B906" s="42"/>
      <c r="C906" s="259" t="s">
        <v>1109</v>
      </c>
      <c r="D906" s="259" t="s">
        <v>303</v>
      </c>
      <c r="E906" s="260" t="s">
        <v>1110</v>
      </c>
      <c r="F906" s="261" t="s">
        <v>1111</v>
      </c>
      <c r="G906" s="262" t="s">
        <v>114</v>
      </c>
      <c r="H906" s="263">
        <v>66.602000000000004</v>
      </c>
      <c r="I906" s="264"/>
      <c r="J906" s="265">
        <f>ROUND(I906*H906,2)</f>
        <v>0</v>
      </c>
      <c r="K906" s="261" t="s">
        <v>183</v>
      </c>
      <c r="L906" s="266"/>
      <c r="M906" s="267" t="s">
        <v>19</v>
      </c>
      <c r="N906" s="268" t="s">
        <v>49</v>
      </c>
      <c r="O906" s="87"/>
      <c r="P906" s="217">
        <f>O906*H906</f>
        <v>0</v>
      </c>
      <c r="Q906" s="217">
        <v>0.00050000000000000001</v>
      </c>
      <c r="R906" s="217">
        <f>Q906*H906</f>
        <v>0.033301000000000004</v>
      </c>
      <c r="S906" s="217">
        <v>0</v>
      </c>
      <c r="T906" s="218">
        <f>S906*H906</f>
        <v>0</v>
      </c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R906" s="219" t="s">
        <v>375</v>
      </c>
      <c r="AT906" s="219" t="s">
        <v>303</v>
      </c>
      <c r="AU906" s="219" t="s">
        <v>88</v>
      </c>
      <c r="AY906" s="20" t="s">
        <v>178</v>
      </c>
      <c r="BE906" s="220">
        <f>IF(N906="základní",J906,0)</f>
        <v>0</v>
      </c>
      <c r="BF906" s="220">
        <f>IF(N906="snížená",J906,0)</f>
        <v>0</v>
      </c>
      <c r="BG906" s="220">
        <f>IF(N906="zákl. přenesená",J906,0)</f>
        <v>0</v>
      </c>
      <c r="BH906" s="220">
        <f>IF(N906="sníž. přenesená",J906,0)</f>
        <v>0</v>
      </c>
      <c r="BI906" s="220">
        <f>IF(N906="nulová",J906,0)</f>
        <v>0</v>
      </c>
      <c r="BJ906" s="20" t="s">
        <v>86</v>
      </c>
      <c r="BK906" s="220">
        <f>ROUND(I906*H906,2)</f>
        <v>0</v>
      </c>
      <c r="BL906" s="20" t="s">
        <v>282</v>
      </c>
      <c r="BM906" s="219" t="s">
        <v>1112</v>
      </c>
    </row>
    <row r="907" s="13" customFormat="1">
      <c r="A907" s="13"/>
      <c r="B907" s="226"/>
      <c r="C907" s="227"/>
      <c r="D907" s="228" t="s">
        <v>192</v>
      </c>
      <c r="E907" s="229" t="s">
        <v>19</v>
      </c>
      <c r="F907" s="230" t="s">
        <v>659</v>
      </c>
      <c r="G907" s="227"/>
      <c r="H907" s="229" t="s">
        <v>19</v>
      </c>
      <c r="I907" s="231"/>
      <c r="J907" s="227"/>
      <c r="K907" s="227"/>
      <c r="L907" s="232"/>
      <c r="M907" s="233"/>
      <c r="N907" s="234"/>
      <c r="O907" s="234"/>
      <c r="P907" s="234"/>
      <c r="Q907" s="234"/>
      <c r="R907" s="234"/>
      <c r="S907" s="234"/>
      <c r="T907" s="235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6" t="s">
        <v>192</v>
      </c>
      <c r="AU907" s="236" t="s">
        <v>88</v>
      </c>
      <c r="AV907" s="13" t="s">
        <v>86</v>
      </c>
      <c r="AW907" s="13" t="s">
        <v>37</v>
      </c>
      <c r="AX907" s="13" t="s">
        <v>78</v>
      </c>
      <c r="AY907" s="236" t="s">
        <v>178</v>
      </c>
    </row>
    <row r="908" s="13" customFormat="1">
      <c r="A908" s="13"/>
      <c r="B908" s="226"/>
      <c r="C908" s="227"/>
      <c r="D908" s="228" t="s">
        <v>192</v>
      </c>
      <c r="E908" s="229" t="s">
        <v>19</v>
      </c>
      <c r="F908" s="230" t="s">
        <v>1039</v>
      </c>
      <c r="G908" s="227"/>
      <c r="H908" s="229" t="s">
        <v>19</v>
      </c>
      <c r="I908" s="231"/>
      <c r="J908" s="227"/>
      <c r="K908" s="227"/>
      <c r="L908" s="232"/>
      <c r="M908" s="233"/>
      <c r="N908" s="234"/>
      <c r="O908" s="234"/>
      <c r="P908" s="234"/>
      <c r="Q908" s="234"/>
      <c r="R908" s="234"/>
      <c r="S908" s="234"/>
      <c r="T908" s="235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6" t="s">
        <v>192</v>
      </c>
      <c r="AU908" s="236" t="s">
        <v>88</v>
      </c>
      <c r="AV908" s="13" t="s">
        <v>86</v>
      </c>
      <c r="AW908" s="13" t="s">
        <v>37</v>
      </c>
      <c r="AX908" s="13" t="s">
        <v>78</v>
      </c>
      <c r="AY908" s="236" t="s">
        <v>178</v>
      </c>
    </row>
    <row r="909" s="14" customFormat="1">
      <c r="A909" s="14"/>
      <c r="B909" s="237"/>
      <c r="C909" s="238"/>
      <c r="D909" s="228" t="s">
        <v>192</v>
      </c>
      <c r="E909" s="239" t="s">
        <v>19</v>
      </c>
      <c r="F909" s="240" t="s">
        <v>1108</v>
      </c>
      <c r="G909" s="238"/>
      <c r="H909" s="241">
        <v>63.43</v>
      </c>
      <c r="I909" s="242"/>
      <c r="J909" s="238"/>
      <c r="K909" s="238"/>
      <c r="L909" s="243"/>
      <c r="M909" s="244"/>
      <c r="N909" s="245"/>
      <c r="O909" s="245"/>
      <c r="P909" s="245"/>
      <c r="Q909" s="245"/>
      <c r="R909" s="245"/>
      <c r="S909" s="245"/>
      <c r="T909" s="246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7" t="s">
        <v>192</v>
      </c>
      <c r="AU909" s="247" t="s">
        <v>88</v>
      </c>
      <c r="AV909" s="14" t="s">
        <v>88</v>
      </c>
      <c r="AW909" s="14" t="s">
        <v>37</v>
      </c>
      <c r="AX909" s="14" t="s">
        <v>78</v>
      </c>
      <c r="AY909" s="247" t="s">
        <v>178</v>
      </c>
    </row>
    <row r="910" s="15" customFormat="1">
      <c r="A910" s="15"/>
      <c r="B910" s="248"/>
      <c r="C910" s="249"/>
      <c r="D910" s="228" t="s">
        <v>192</v>
      </c>
      <c r="E910" s="250" t="s">
        <v>19</v>
      </c>
      <c r="F910" s="251" t="s">
        <v>195</v>
      </c>
      <c r="G910" s="249"/>
      <c r="H910" s="252">
        <v>63.43</v>
      </c>
      <c r="I910" s="253"/>
      <c r="J910" s="249"/>
      <c r="K910" s="249"/>
      <c r="L910" s="254"/>
      <c r="M910" s="255"/>
      <c r="N910" s="256"/>
      <c r="O910" s="256"/>
      <c r="P910" s="256"/>
      <c r="Q910" s="256"/>
      <c r="R910" s="256"/>
      <c r="S910" s="256"/>
      <c r="T910" s="257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58" t="s">
        <v>192</v>
      </c>
      <c r="AU910" s="258" t="s">
        <v>88</v>
      </c>
      <c r="AV910" s="15" t="s">
        <v>184</v>
      </c>
      <c r="AW910" s="15" t="s">
        <v>37</v>
      </c>
      <c r="AX910" s="15" t="s">
        <v>86</v>
      </c>
      <c r="AY910" s="258" t="s">
        <v>178</v>
      </c>
    </row>
    <row r="911" s="14" customFormat="1">
      <c r="A911" s="14"/>
      <c r="B911" s="237"/>
      <c r="C911" s="238"/>
      <c r="D911" s="228" t="s">
        <v>192</v>
      </c>
      <c r="E911" s="238"/>
      <c r="F911" s="240" t="s">
        <v>1113</v>
      </c>
      <c r="G911" s="238"/>
      <c r="H911" s="241">
        <v>66.602000000000004</v>
      </c>
      <c r="I911" s="242"/>
      <c r="J911" s="238"/>
      <c r="K911" s="238"/>
      <c r="L911" s="243"/>
      <c r="M911" s="244"/>
      <c r="N911" s="245"/>
      <c r="O911" s="245"/>
      <c r="P911" s="245"/>
      <c r="Q911" s="245"/>
      <c r="R911" s="245"/>
      <c r="S911" s="245"/>
      <c r="T911" s="246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7" t="s">
        <v>192</v>
      </c>
      <c r="AU911" s="247" t="s">
        <v>88</v>
      </c>
      <c r="AV911" s="14" t="s">
        <v>88</v>
      </c>
      <c r="AW911" s="14" t="s">
        <v>4</v>
      </c>
      <c r="AX911" s="14" t="s">
        <v>86</v>
      </c>
      <c r="AY911" s="247" t="s">
        <v>178</v>
      </c>
    </row>
    <row r="912" s="2" customFormat="1" ht="44.25" customHeight="1">
      <c r="A912" s="41"/>
      <c r="B912" s="42"/>
      <c r="C912" s="208" t="s">
        <v>1114</v>
      </c>
      <c r="D912" s="208" t="s">
        <v>180</v>
      </c>
      <c r="E912" s="209" t="s">
        <v>1115</v>
      </c>
      <c r="F912" s="210" t="s">
        <v>1116</v>
      </c>
      <c r="G912" s="211" t="s">
        <v>107</v>
      </c>
      <c r="H912" s="212">
        <v>142.375</v>
      </c>
      <c r="I912" s="213"/>
      <c r="J912" s="214">
        <f>ROUND(I912*H912,2)</f>
        <v>0</v>
      </c>
      <c r="K912" s="210" t="s">
        <v>183</v>
      </c>
      <c r="L912" s="47"/>
      <c r="M912" s="215" t="s">
        <v>19</v>
      </c>
      <c r="N912" s="216" t="s">
        <v>49</v>
      </c>
      <c r="O912" s="87"/>
      <c r="P912" s="217">
        <f>O912*H912</f>
        <v>0</v>
      </c>
      <c r="Q912" s="217">
        <v>0</v>
      </c>
      <c r="R912" s="217">
        <f>Q912*H912</f>
        <v>0</v>
      </c>
      <c r="S912" s="217">
        <v>0</v>
      </c>
      <c r="T912" s="218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19" t="s">
        <v>282</v>
      </c>
      <c r="AT912" s="219" t="s">
        <v>180</v>
      </c>
      <c r="AU912" s="219" t="s">
        <v>88</v>
      </c>
      <c r="AY912" s="20" t="s">
        <v>178</v>
      </c>
      <c r="BE912" s="220">
        <f>IF(N912="základní",J912,0)</f>
        <v>0</v>
      </c>
      <c r="BF912" s="220">
        <f>IF(N912="snížená",J912,0)</f>
        <v>0</v>
      </c>
      <c r="BG912" s="220">
        <f>IF(N912="zákl. přenesená",J912,0)</f>
        <v>0</v>
      </c>
      <c r="BH912" s="220">
        <f>IF(N912="sníž. přenesená",J912,0)</f>
        <v>0</v>
      </c>
      <c r="BI912" s="220">
        <f>IF(N912="nulová",J912,0)</f>
        <v>0</v>
      </c>
      <c r="BJ912" s="20" t="s">
        <v>86</v>
      </c>
      <c r="BK912" s="220">
        <f>ROUND(I912*H912,2)</f>
        <v>0</v>
      </c>
      <c r="BL912" s="20" t="s">
        <v>282</v>
      </c>
      <c r="BM912" s="219" t="s">
        <v>1117</v>
      </c>
    </row>
    <row r="913" s="2" customFormat="1">
      <c r="A913" s="41"/>
      <c r="B913" s="42"/>
      <c r="C913" s="43"/>
      <c r="D913" s="221" t="s">
        <v>186</v>
      </c>
      <c r="E913" s="43"/>
      <c r="F913" s="222" t="s">
        <v>1118</v>
      </c>
      <c r="G913" s="43"/>
      <c r="H913" s="43"/>
      <c r="I913" s="223"/>
      <c r="J913" s="43"/>
      <c r="K913" s="43"/>
      <c r="L913" s="47"/>
      <c r="M913" s="224"/>
      <c r="N913" s="225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186</v>
      </c>
      <c r="AU913" s="20" t="s">
        <v>88</v>
      </c>
    </row>
    <row r="914" s="13" customFormat="1">
      <c r="A914" s="13"/>
      <c r="B914" s="226"/>
      <c r="C914" s="227"/>
      <c r="D914" s="228" t="s">
        <v>192</v>
      </c>
      <c r="E914" s="229" t="s">
        <v>19</v>
      </c>
      <c r="F914" s="230" t="s">
        <v>659</v>
      </c>
      <c r="G914" s="227"/>
      <c r="H914" s="229" t="s">
        <v>19</v>
      </c>
      <c r="I914" s="231"/>
      <c r="J914" s="227"/>
      <c r="K914" s="227"/>
      <c r="L914" s="232"/>
      <c r="M914" s="233"/>
      <c r="N914" s="234"/>
      <c r="O914" s="234"/>
      <c r="P914" s="234"/>
      <c r="Q914" s="234"/>
      <c r="R914" s="234"/>
      <c r="S914" s="234"/>
      <c r="T914" s="235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6" t="s">
        <v>192</v>
      </c>
      <c r="AU914" s="236" t="s">
        <v>88</v>
      </c>
      <c r="AV914" s="13" t="s">
        <v>86</v>
      </c>
      <c r="AW914" s="13" t="s">
        <v>37</v>
      </c>
      <c r="AX914" s="13" t="s">
        <v>78</v>
      </c>
      <c r="AY914" s="236" t="s">
        <v>178</v>
      </c>
    </row>
    <row r="915" s="13" customFormat="1">
      <c r="A915" s="13"/>
      <c r="B915" s="226"/>
      <c r="C915" s="227"/>
      <c r="D915" s="228" t="s">
        <v>192</v>
      </c>
      <c r="E915" s="229" t="s">
        <v>19</v>
      </c>
      <c r="F915" s="230" t="s">
        <v>1119</v>
      </c>
      <c r="G915" s="227"/>
      <c r="H915" s="229" t="s">
        <v>19</v>
      </c>
      <c r="I915" s="231"/>
      <c r="J915" s="227"/>
      <c r="K915" s="227"/>
      <c r="L915" s="232"/>
      <c r="M915" s="233"/>
      <c r="N915" s="234"/>
      <c r="O915" s="234"/>
      <c r="P915" s="234"/>
      <c r="Q915" s="234"/>
      <c r="R915" s="234"/>
      <c r="S915" s="234"/>
      <c r="T915" s="235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6" t="s">
        <v>192</v>
      </c>
      <c r="AU915" s="236" t="s">
        <v>88</v>
      </c>
      <c r="AV915" s="13" t="s">
        <v>86</v>
      </c>
      <c r="AW915" s="13" t="s">
        <v>37</v>
      </c>
      <c r="AX915" s="13" t="s">
        <v>78</v>
      </c>
      <c r="AY915" s="236" t="s">
        <v>178</v>
      </c>
    </row>
    <row r="916" s="13" customFormat="1">
      <c r="A916" s="13"/>
      <c r="B916" s="226"/>
      <c r="C916" s="227"/>
      <c r="D916" s="228" t="s">
        <v>192</v>
      </c>
      <c r="E916" s="229" t="s">
        <v>19</v>
      </c>
      <c r="F916" s="230" t="s">
        <v>269</v>
      </c>
      <c r="G916" s="227"/>
      <c r="H916" s="229" t="s">
        <v>19</v>
      </c>
      <c r="I916" s="231"/>
      <c r="J916" s="227"/>
      <c r="K916" s="227"/>
      <c r="L916" s="232"/>
      <c r="M916" s="233"/>
      <c r="N916" s="234"/>
      <c r="O916" s="234"/>
      <c r="P916" s="234"/>
      <c r="Q916" s="234"/>
      <c r="R916" s="234"/>
      <c r="S916" s="234"/>
      <c r="T916" s="235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6" t="s">
        <v>192</v>
      </c>
      <c r="AU916" s="236" t="s">
        <v>88</v>
      </c>
      <c r="AV916" s="13" t="s">
        <v>86</v>
      </c>
      <c r="AW916" s="13" t="s">
        <v>37</v>
      </c>
      <c r="AX916" s="13" t="s">
        <v>78</v>
      </c>
      <c r="AY916" s="236" t="s">
        <v>178</v>
      </c>
    </row>
    <row r="917" s="14" customFormat="1">
      <c r="A917" s="14"/>
      <c r="B917" s="237"/>
      <c r="C917" s="238"/>
      <c r="D917" s="228" t="s">
        <v>192</v>
      </c>
      <c r="E917" s="239" t="s">
        <v>19</v>
      </c>
      <c r="F917" s="240" t="s">
        <v>1120</v>
      </c>
      <c r="G917" s="238"/>
      <c r="H917" s="241">
        <v>2.2410000000000001</v>
      </c>
      <c r="I917" s="242"/>
      <c r="J917" s="238"/>
      <c r="K917" s="238"/>
      <c r="L917" s="243"/>
      <c r="M917" s="244"/>
      <c r="N917" s="245"/>
      <c r="O917" s="245"/>
      <c r="P917" s="245"/>
      <c r="Q917" s="245"/>
      <c r="R917" s="245"/>
      <c r="S917" s="245"/>
      <c r="T917" s="246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7" t="s">
        <v>192</v>
      </c>
      <c r="AU917" s="247" t="s">
        <v>88</v>
      </c>
      <c r="AV917" s="14" t="s">
        <v>88</v>
      </c>
      <c r="AW917" s="14" t="s">
        <v>37</v>
      </c>
      <c r="AX917" s="14" t="s">
        <v>78</v>
      </c>
      <c r="AY917" s="247" t="s">
        <v>178</v>
      </c>
    </row>
    <row r="918" s="14" customFormat="1">
      <c r="A918" s="14"/>
      <c r="B918" s="237"/>
      <c r="C918" s="238"/>
      <c r="D918" s="228" t="s">
        <v>192</v>
      </c>
      <c r="E918" s="239" t="s">
        <v>19</v>
      </c>
      <c r="F918" s="240" t="s">
        <v>1121</v>
      </c>
      <c r="G918" s="238"/>
      <c r="H918" s="241">
        <v>8.6219999999999999</v>
      </c>
      <c r="I918" s="242"/>
      <c r="J918" s="238"/>
      <c r="K918" s="238"/>
      <c r="L918" s="243"/>
      <c r="M918" s="244"/>
      <c r="N918" s="245"/>
      <c r="O918" s="245"/>
      <c r="P918" s="245"/>
      <c r="Q918" s="245"/>
      <c r="R918" s="245"/>
      <c r="S918" s="245"/>
      <c r="T918" s="246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47" t="s">
        <v>192</v>
      </c>
      <c r="AU918" s="247" t="s">
        <v>88</v>
      </c>
      <c r="AV918" s="14" t="s">
        <v>88</v>
      </c>
      <c r="AW918" s="14" t="s">
        <v>37</v>
      </c>
      <c r="AX918" s="14" t="s">
        <v>78</v>
      </c>
      <c r="AY918" s="247" t="s">
        <v>178</v>
      </c>
    </row>
    <row r="919" s="14" customFormat="1">
      <c r="A919" s="14"/>
      <c r="B919" s="237"/>
      <c r="C919" s="238"/>
      <c r="D919" s="228" t="s">
        <v>192</v>
      </c>
      <c r="E919" s="239" t="s">
        <v>19</v>
      </c>
      <c r="F919" s="240" t="s">
        <v>1122</v>
      </c>
      <c r="G919" s="238"/>
      <c r="H919" s="241">
        <v>44.311999999999998</v>
      </c>
      <c r="I919" s="242"/>
      <c r="J919" s="238"/>
      <c r="K919" s="238"/>
      <c r="L919" s="243"/>
      <c r="M919" s="244"/>
      <c r="N919" s="245"/>
      <c r="O919" s="245"/>
      <c r="P919" s="245"/>
      <c r="Q919" s="245"/>
      <c r="R919" s="245"/>
      <c r="S919" s="245"/>
      <c r="T919" s="246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7" t="s">
        <v>192</v>
      </c>
      <c r="AU919" s="247" t="s">
        <v>88</v>
      </c>
      <c r="AV919" s="14" t="s">
        <v>88</v>
      </c>
      <c r="AW919" s="14" t="s">
        <v>37</v>
      </c>
      <c r="AX919" s="14" t="s">
        <v>78</v>
      </c>
      <c r="AY919" s="247" t="s">
        <v>178</v>
      </c>
    </row>
    <row r="920" s="14" customFormat="1">
      <c r="A920" s="14"/>
      <c r="B920" s="237"/>
      <c r="C920" s="238"/>
      <c r="D920" s="228" t="s">
        <v>192</v>
      </c>
      <c r="E920" s="239" t="s">
        <v>19</v>
      </c>
      <c r="F920" s="240" t="s">
        <v>1123</v>
      </c>
      <c r="G920" s="238"/>
      <c r="H920" s="241">
        <v>87.200000000000003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47" t="s">
        <v>192</v>
      </c>
      <c r="AU920" s="247" t="s">
        <v>88</v>
      </c>
      <c r="AV920" s="14" t="s">
        <v>88</v>
      </c>
      <c r="AW920" s="14" t="s">
        <v>37</v>
      </c>
      <c r="AX920" s="14" t="s">
        <v>78</v>
      </c>
      <c r="AY920" s="247" t="s">
        <v>178</v>
      </c>
    </row>
    <row r="921" s="15" customFormat="1">
      <c r="A921" s="15"/>
      <c r="B921" s="248"/>
      <c r="C921" s="249"/>
      <c r="D921" s="228" t="s">
        <v>192</v>
      </c>
      <c r="E921" s="250" t="s">
        <v>19</v>
      </c>
      <c r="F921" s="251" t="s">
        <v>195</v>
      </c>
      <c r="G921" s="249"/>
      <c r="H921" s="252">
        <v>142.375</v>
      </c>
      <c r="I921" s="253"/>
      <c r="J921" s="249"/>
      <c r="K921" s="249"/>
      <c r="L921" s="254"/>
      <c r="M921" s="255"/>
      <c r="N921" s="256"/>
      <c r="O921" s="256"/>
      <c r="P921" s="256"/>
      <c r="Q921" s="256"/>
      <c r="R921" s="256"/>
      <c r="S921" s="256"/>
      <c r="T921" s="257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58" t="s">
        <v>192</v>
      </c>
      <c r="AU921" s="258" t="s">
        <v>88</v>
      </c>
      <c r="AV921" s="15" t="s">
        <v>184</v>
      </c>
      <c r="AW921" s="15" t="s">
        <v>37</v>
      </c>
      <c r="AX921" s="15" t="s">
        <v>86</v>
      </c>
      <c r="AY921" s="258" t="s">
        <v>178</v>
      </c>
    </row>
    <row r="922" s="2" customFormat="1" ht="16.5" customHeight="1">
      <c r="A922" s="41"/>
      <c r="B922" s="42"/>
      <c r="C922" s="259" t="s">
        <v>1124</v>
      </c>
      <c r="D922" s="259" t="s">
        <v>303</v>
      </c>
      <c r="E922" s="260" t="s">
        <v>971</v>
      </c>
      <c r="F922" s="261" t="s">
        <v>972</v>
      </c>
      <c r="G922" s="262" t="s">
        <v>356</v>
      </c>
      <c r="H922" s="263">
        <v>0.050000000000000003</v>
      </c>
      <c r="I922" s="264"/>
      <c r="J922" s="265">
        <f>ROUND(I922*H922,2)</f>
        <v>0</v>
      </c>
      <c r="K922" s="261" t="s">
        <v>183</v>
      </c>
      <c r="L922" s="266"/>
      <c r="M922" s="267" t="s">
        <v>19</v>
      </c>
      <c r="N922" s="268" t="s">
        <v>49</v>
      </c>
      <c r="O922" s="87"/>
      <c r="P922" s="217">
        <f>O922*H922</f>
        <v>0</v>
      </c>
      <c r="Q922" s="217">
        <v>1</v>
      </c>
      <c r="R922" s="217">
        <f>Q922*H922</f>
        <v>0.050000000000000003</v>
      </c>
      <c r="S922" s="217">
        <v>0</v>
      </c>
      <c r="T922" s="218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19" t="s">
        <v>375</v>
      </c>
      <c r="AT922" s="219" t="s">
        <v>303</v>
      </c>
      <c r="AU922" s="219" t="s">
        <v>88</v>
      </c>
      <c r="AY922" s="20" t="s">
        <v>178</v>
      </c>
      <c r="BE922" s="220">
        <f>IF(N922="základní",J922,0)</f>
        <v>0</v>
      </c>
      <c r="BF922" s="220">
        <f>IF(N922="snížená",J922,0)</f>
        <v>0</v>
      </c>
      <c r="BG922" s="220">
        <f>IF(N922="zákl. přenesená",J922,0)</f>
        <v>0</v>
      </c>
      <c r="BH922" s="220">
        <f>IF(N922="sníž. přenesená",J922,0)</f>
        <v>0</v>
      </c>
      <c r="BI922" s="220">
        <f>IF(N922="nulová",J922,0)</f>
        <v>0</v>
      </c>
      <c r="BJ922" s="20" t="s">
        <v>86</v>
      </c>
      <c r="BK922" s="220">
        <f>ROUND(I922*H922,2)</f>
        <v>0</v>
      </c>
      <c r="BL922" s="20" t="s">
        <v>282</v>
      </c>
      <c r="BM922" s="219" t="s">
        <v>1125</v>
      </c>
    </row>
    <row r="923" s="14" customFormat="1">
      <c r="A923" s="14"/>
      <c r="B923" s="237"/>
      <c r="C923" s="238"/>
      <c r="D923" s="228" t="s">
        <v>192</v>
      </c>
      <c r="E923" s="238"/>
      <c r="F923" s="240" t="s">
        <v>1126</v>
      </c>
      <c r="G923" s="238"/>
      <c r="H923" s="241">
        <v>0.050000000000000003</v>
      </c>
      <c r="I923" s="242"/>
      <c r="J923" s="238"/>
      <c r="K923" s="238"/>
      <c r="L923" s="243"/>
      <c r="M923" s="244"/>
      <c r="N923" s="245"/>
      <c r="O923" s="245"/>
      <c r="P923" s="245"/>
      <c r="Q923" s="245"/>
      <c r="R923" s="245"/>
      <c r="S923" s="245"/>
      <c r="T923" s="246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7" t="s">
        <v>192</v>
      </c>
      <c r="AU923" s="247" t="s">
        <v>88</v>
      </c>
      <c r="AV923" s="14" t="s">
        <v>88</v>
      </c>
      <c r="AW923" s="14" t="s">
        <v>4</v>
      </c>
      <c r="AX923" s="14" t="s">
        <v>86</v>
      </c>
      <c r="AY923" s="247" t="s">
        <v>178</v>
      </c>
    </row>
    <row r="924" s="2" customFormat="1" ht="49.05" customHeight="1">
      <c r="A924" s="41"/>
      <c r="B924" s="42"/>
      <c r="C924" s="208" t="s">
        <v>1127</v>
      </c>
      <c r="D924" s="208" t="s">
        <v>180</v>
      </c>
      <c r="E924" s="209" t="s">
        <v>1128</v>
      </c>
      <c r="F924" s="210" t="s">
        <v>1129</v>
      </c>
      <c r="G924" s="211" t="s">
        <v>107</v>
      </c>
      <c r="H924" s="212">
        <v>142.375</v>
      </c>
      <c r="I924" s="213"/>
      <c r="J924" s="214">
        <f>ROUND(I924*H924,2)</f>
        <v>0</v>
      </c>
      <c r="K924" s="210" t="s">
        <v>183</v>
      </c>
      <c r="L924" s="47"/>
      <c r="M924" s="215" t="s">
        <v>19</v>
      </c>
      <c r="N924" s="216" t="s">
        <v>49</v>
      </c>
      <c r="O924" s="87"/>
      <c r="P924" s="217">
        <f>O924*H924</f>
        <v>0</v>
      </c>
      <c r="Q924" s="217">
        <v>0</v>
      </c>
      <c r="R924" s="217">
        <f>Q924*H924</f>
        <v>0</v>
      </c>
      <c r="S924" s="217">
        <v>0</v>
      </c>
      <c r="T924" s="218">
        <f>S924*H924</f>
        <v>0</v>
      </c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R924" s="219" t="s">
        <v>282</v>
      </c>
      <c r="AT924" s="219" t="s">
        <v>180</v>
      </c>
      <c r="AU924" s="219" t="s">
        <v>88</v>
      </c>
      <c r="AY924" s="20" t="s">
        <v>178</v>
      </c>
      <c r="BE924" s="220">
        <f>IF(N924="základní",J924,0)</f>
        <v>0</v>
      </c>
      <c r="BF924" s="220">
        <f>IF(N924="snížená",J924,0)</f>
        <v>0</v>
      </c>
      <c r="BG924" s="220">
        <f>IF(N924="zákl. přenesená",J924,0)</f>
        <v>0</v>
      </c>
      <c r="BH924" s="220">
        <f>IF(N924="sníž. přenesená",J924,0)</f>
        <v>0</v>
      </c>
      <c r="BI924" s="220">
        <f>IF(N924="nulová",J924,0)</f>
        <v>0</v>
      </c>
      <c r="BJ924" s="20" t="s">
        <v>86</v>
      </c>
      <c r="BK924" s="220">
        <f>ROUND(I924*H924,2)</f>
        <v>0</v>
      </c>
      <c r="BL924" s="20" t="s">
        <v>282</v>
      </c>
      <c r="BM924" s="219" t="s">
        <v>1130</v>
      </c>
    </row>
    <row r="925" s="2" customFormat="1">
      <c r="A925" s="41"/>
      <c r="B925" s="42"/>
      <c r="C925" s="43"/>
      <c r="D925" s="221" t="s">
        <v>186</v>
      </c>
      <c r="E925" s="43"/>
      <c r="F925" s="222" t="s">
        <v>1131</v>
      </c>
      <c r="G925" s="43"/>
      <c r="H925" s="43"/>
      <c r="I925" s="223"/>
      <c r="J925" s="43"/>
      <c r="K925" s="43"/>
      <c r="L925" s="47"/>
      <c r="M925" s="224"/>
      <c r="N925" s="225"/>
      <c r="O925" s="87"/>
      <c r="P925" s="87"/>
      <c r="Q925" s="87"/>
      <c r="R925" s="87"/>
      <c r="S925" s="87"/>
      <c r="T925" s="88"/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T925" s="20" t="s">
        <v>186</v>
      </c>
      <c r="AU925" s="20" t="s">
        <v>88</v>
      </c>
    </row>
    <row r="926" s="2" customFormat="1" ht="24.15" customHeight="1">
      <c r="A926" s="41"/>
      <c r="B926" s="42"/>
      <c r="C926" s="259" t="s">
        <v>1132</v>
      </c>
      <c r="D926" s="259" t="s">
        <v>303</v>
      </c>
      <c r="E926" s="260" t="s">
        <v>1133</v>
      </c>
      <c r="F926" s="261" t="s">
        <v>1134</v>
      </c>
      <c r="G926" s="262" t="s">
        <v>107</v>
      </c>
      <c r="H926" s="263">
        <v>170.84999999999999</v>
      </c>
      <c r="I926" s="264"/>
      <c r="J926" s="265">
        <f>ROUND(I926*H926,2)</f>
        <v>0</v>
      </c>
      <c r="K926" s="261" t="s">
        <v>183</v>
      </c>
      <c r="L926" s="266"/>
      <c r="M926" s="267" t="s">
        <v>19</v>
      </c>
      <c r="N926" s="268" t="s">
        <v>49</v>
      </c>
      <c r="O926" s="87"/>
      <c r="P926" s="217">
        <f>O926*H926</f>
        <v>0</v>
      </c>
      <c r="Q926" s="217">
        <v>0.00029999999999999997</v>
      </c>
      <c r="R926" s="217">
        <f>Q926*H926</f>
        <v>0.051254999999999995</v>
      </c>
      <c r="S926" s="217">
        <v>0</v>
      </c>
      <c r="T926" s="218">
        <f>S926*H926</f>
        <v>0</v>
      </c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R926" s="219" t="s">
        <v>375</v>
      </c>
      <c r="AT926" s="219" t="s">
        <v>303</v>
      </c>
      <c r="AU926" s="219" t="s">
        <v>88</v>
      </c>
      <c r="AY926" s="20" t="s">
        <v>178</v>
      </c>
      <c r="BE926" s="220">
        <f>IF(N926="základní",J926,0)</f>
        <v>0</v>
      </c>
      <c r="BF926" s="220">
        <f>IF(N926="snížená",J926,0)</f>
        <v>0</v>
      </c>
      <c r="BG926" s="220">
        <f>IF(N926="zákl. přenesená",J926,0)</f>
        <v>0</v>
      </c>
      <c r="BH926" s="220">
        <f>IF(N926="sníž. přenesená",J926,0)</f>
        <v>0</v>
      </c>
      <c r="BI926" s="220">
        <f>IF(N926="nulová",J926,0)</f>
        <v>0</v>
      </c>
      <c r="BJ926" s="20" t="s">
        <v>86</v>
      </c>
      <c r="BK926" s="220">
        <f>ROUND(I926*H926,2)</f>
        <v>0</v>
      </c>
      <c r="BL926" s="20" t="s">
        <v>282</v>
      </c>
      <c r="BM926" s="219" t="s">
        <v>1135</v>
      </c>
    </row>
    <row r="927" s="14" customFormat="1">
      <c r="A927" s="14"/>
      <c r="B927" s="237"/>
      <c r="C927" s="238"/>
      <c r="D927" s="228" t="s">
        <v>192</v>
      </c>
      <c r="E927" s="238"/>
      <c r="F927" s="240" t="s">
        <v>1136</v>
      </c>
      <c r="G927" s="238"/>
      <c r="H927" s="241">
        <v>170.84999999999999</v>
      </c>
      <c r="I927" s="242"/>
      <c r="J927" s="238"/>
      <c r="K927" s="238"/>
      <c r="L927" s="243"/>
      <c r="M927" s="244"/>
      <c r="N927" s="245"/>
      <c r="O927" s="245"/>
      <c r="P927" s="245"/>
      <c r="Q927" s="245"/>
      <c r="R927" s="245"/>
      <c r="S927" s="245"/>
      <c r="T927" s="246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7" t="s">
        <v>192</v>
      </c>
      <c r="AU927" s="247" t="s">
        <v>88</v>
      </c>
      <c r="AV927" s="14" t="s">
        <v>88</v>
      </c>
      <c r="AW927" s="14" t="s">
        <v>4</v>
      </c>
      <c r="AX927" s="14" t="s">
        <v>86</v>
      </c>
      <c r="AY927" s="247" t="s">
        <v>178</v>
      </c>
    </row>
    <row r="928" s="2" customFormat="1" ht="37.8" customHeight="1">
      <c r="A928" s="41"/>
      <c r="B928" s="42"/>
      <c r="C928" s="208" t="s">
        <v>1137</v>
      </c>
      <c r="D928" s="208" t="s">
        <v>180</v>
      </c>
      <c r="E928" s="209" t="s">
        <v>1138</v>
      </c>
      <c r="F928" s="210" t="s">
        <v>1139</v>
      </c>
      <c r="G928" s="211" t="s">
        <v>107</v>
      </c>
      <c r="H928" s="212">
        <v>142.375</v>
      </c>
      <c r="I928" s="213"/>
      <c r="J928" s="214">
        <f>ROUND(I928*H928,2)</f>
        <v>0</v>
      </c>
      <c r="K928" s="210" t="s">
        <v>183</v>
      </c>
      <c r="L928" s="47"/>
      <c r="M928" s="215" t="s">
        <v>19</v>
      </c>
      <c r="N928" s="216" t="s">
        <v>49</v>
      </c>
      <c r="O928" s="87"/>
      <c r="P928" s="217">
        <f>O928*H928</f>
        <v>0</v>
      </c>
      <c r="Q928" s="217">
        <v>0.00093999999999999997</v>
      </c>
      <c r="R928" s="217">
        <f>Q928*H928</f>
        <v>0.13383249999999999</v>
      </c>
      <c r="S928" s="217">
        <v>0</v>
      </c>
      <c r="T928" s="218">
        <f>S928*H928</f>
        <v>0</v>
      </c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R928" s="219" t="s">
        <v>282</v>
      </c>
      <c r="AT928" s="219" t="s">
        <v>180</v>
      </c>
      <c r="AU928" s="219" t="s">
        <v>88</v>
      </c>
      <c r="AY928" s="20" t="s">
        <v>178</v>
      </c>
      <c r="BE928" s="220">
        <f>IF(N928="základní",J928,0)</f>
        <v>0</v>
      </c>
      <c r="BF928" s="220">
        <f>IF(N928="snížená",J928,0)</f>
        <v>0</v>
      </c>
      <c r="BG928" s="220">
        <f>IF(N928="zákl. přenesená",J928,0)</f>
        <v>0</v>
      </c>
      <c r="BH928" s="220">
        <f>IF(N928="sníž. přenesená",J928,0)</f>
        <v>0</v>
      </c>
      <c r="BI928" s="220">
        <f>IF(N928="nulová",J928,0)</f>
        <v>0</v>
      </c>
      <c r="BJ928" s="20" t="s">
        <v>86</v>
      </c>
      <c r="BK928" s="220">
        <f>ROUND(I928*H928,2)</f>
        <v>0</v>
      </c>
      <c r="BL928" s="20" t="s">
        <v>282</v>
      </c>
      <c r="BM928" s="219" t="s">
        <v>1140</v>
      </c>
    </row>
    <row r="929" s="2" customFormat="1">
      <c r="A929" s="41"/>
      <c r="B929" s="42"/>
      <c r="C929" s="43"/>
      <c r="D929" s="221" t="s">
        <v>186</v>
      </c>
      <c r="E929" s="43"/>
      <c r="F929" s="222" t="s">
        <v>1141</v>
      </c>
      <c r="G929" s="43"/>
      <c r="H929" s="43"/>
      <c r="I929" s="223"/>
      <c r="J929" s="43"/>
      <c r="K929" s="43"/>
      <c r="L929" s="47"/>
      <c r="M929" s="224"/>
      <c r="N929" s="225"/>
      <c r="O929" s="87"/>
      <c r="P929" s="87"/>
      <c r="Q929" s="87"/>
      <c r="R929" s="87"/>
      <c r="S929" s="87"/>
      <c r="T929" s="88"/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T929" s="20" t="s">
        <v>186</v>
      </c>
      <c r="AU929" s="20" t="s">
        <v>88</v>
      </c>
    </row>
    <row r="930" s="2" customFormat="1" ht="49.05" customHeight="1">
      <c r="A930" s="41"/>
      <c r="B930" s="42"/>
      <c r="C930" s="259" t="s">
        <v>1142</v>
      </c>
      <c r="D930" s="259" t="s">
        <v>303</v>
      </c>
      <c r="E930" s="260" t="s">
        <v>986</v>
      </c>
      <c r="F930" s="261" t="s">
        <v>987</v>
      </c>
      <c r="G930" s="262" t="s">
        <v>107</v>
      </c>
      <c r="H930" s="263">
        <v>170.84999999999999</v>
      </c>
      <c r="I930" s="264"/>
      <c r="J930" s="265">
        <f>ROUND(I930*H930,2)</f>
        <v>0</v>
      </c>
      <c r="K930" s="261" t="s">
        <v>183</v>
      </c>
      <c r="L930" s="266"/>
      <c r="M930" s="267" t="s">
        <v>19</v>
      </c>
      <c r="N930" s="268" t="s">
        <v>49</v>
      </c>
      <c r="O930" s="87"/>
      <c r="P930" s="217">
        <f>O930*H930</f>
        <v>0</v>
      </c>
      <c r="Q930" s="217">
        <v>0.0043</v>
      </c>
      <c r="R930" s="217">
        <f>Q930*H930</f>
        <v>0.73465499999999995</v>
      </c>
      <c r="S930" s="217">
        <v>0</v>
      </c>
      <c r="T930" s="218">
        <f>S930*H930</f>
        <v>0</v>
      </c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R930" s="219" t="s">
        <v>375</v>
      </c>
      <c r="AT930" s="219" t="s">
        <v>303</v>
      </c>
      <c r="AU930" s="219" t="s">
        <v>88</v>
      </c>
      <c r="AY930" s="20" t="s">
        <v>178</v>
      </c>
      <c r="BE930" s="220">
        <f>IF(N930="základní",J930,0)</f>
        <v>0</v>
      </c>
      <c r="BF930" s="220">
        <f>IF(N930="snížená",J930,0)</f>
        <v>0</v>
      </c>
      <c r="BG930" s="220">
        <f>IF(N930="zákl. přenesená",J930,0)</f>
        <v>0</v>
      </c>
      <c r="BH930" s="220">
        <f>IF(N930="sníž. přenesená",J930,0)</f>
        <v>0</v>
      </c>
      <c r="BI930" s="220">
        <f>IF(N930="nulová",J930,0)</f>
        <v>0</v>
      </c>
      <c r="BJ930" s="20" t="s">
        <v>86</v>
      </c>
      <c r="BK930" s="220">
        <f>ROUND(I930*H930,2)</f>
        <v>0</v>
      </c>
      <c r="BL930" s="20" t="s">
        <v>282</v>
      </c>
      <c r="BM930" s="219" t="s">
        <v>1143</v>
      </c>
    </row>
    <row r="931" s="14" customFormat="1">
      <c r="A931" s="14"/>
      <c r="B931" s="237"/>
      <c r="C931" s="238"/>
      <c r="D931" s="228" t="s">
        <v>192</v>
      </c>
      <c r="E931" s="238"/>
      <c r="F931" s="240" t="s">
        <v>1136</v>
      </c>
      <c r="G931" s="238"/>
      <c r="H931" s="241">
        <v>170.84999999999999</v>
      </c>
      <c r="I931" s="242"/>
      <c r="J931" s="238"/>
      <c r="K931" s="238"/>
      <c r="L931" s="243"/>
      <c r="M931" s="244"/>
      <c r="N931" s="245"/>
      <c r="O931" s="245"/>
      <c r="P931" s="245"/>
      <c r="Q931" s="245"/>
      <c r="R931" s="245"/>
      <c r="S931" s="245"/>
      <c r="T931" s="246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47" t="s">
        <v>192</v>
      </c>
      <c r="AU931" s="247" t="s">
        <v>88</v>
      </c>
      <c r="AV931" s="14" t="s">
        <v>88</v>
      </c>
      <c r="AW931" s="14" t="s">
        <v>4</v>
      </c>
      <c r="AX931" s="14" t="s">
        <v>86</v>
      </c>
      <c r="AY931" s="247" t="s">
        <v>178</v>
      </c>
    </row>
    <row r="932" s="2" customFormat="1" ht="37.8" customHeight="1">
      <c r="A932" s="41"/>
      <c r="B932" s="42"/>
      <c r="C932" s="208" t="s">
        <v>1144</v>
      </c>
      <c r="D932" s="208" t="s">
        <v>180</v>
      </c>
      <c r="E932" s="209" t="s">
        <v>1145</v>
      </c>
      <c r="F932" s="210" t="s">
        <v>1146</v>
      </c>
      <c r="G932" s="211" t="s">
        <v>107</v>
      </c>
      <c r="H932" s="212">
        <v>142.375</v>
      </c>
      <c r="I932" s="213"/>
      <c r="J932" s="214">
        <f>ROUND(I932*H932,2)</f>
        <v>0</v>
      </c>
      <c r="K932" s="210" t="s">
        <v>183</v>
      </c>
      <c r="L932" s="47"/>
      <c r="M932" s="215" t="s">
        <v>19</v>
      </c>
      <c r="N932" s="216" t="s">
        <v>49</v>
      </c>
      <c r="O932" s="87"/>
      <c r="P932" s="217">
        <f>O932*H932</f>
        <v>0</v>
      </c>
      <c r="Q932" s="217">
        <v>0.00050000000000000001</v>
      </c>
      <c r="R932" s="217">
        <f>Q932*H932</f>
        <v>0.071187500000000001</v>
      </c>
      <c r="S932" s="217">
        <v>0</v>
      </c>
      <c r="T932" s="218">
        <f>S932*H932</f>
        <v>0</v>
      </c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R932" s="219" t="s">
        <v>282</v>
      </c>
      <c r="AT932" s="219" t="s">
        <v>180</v>
      </c>
      <c r="AU932" s="219" t="s">
        <v>88</v>
      </c>
      <c r="AY932" s="20" t="s">
        <v>178</v>
      </c>
      <c r="BE932" s="220">
        <f>IF(N932="základní",J932,0)</f>
        <v>0</v>
      </c>
      <c r="BF932" s="220">
        <f>IF(N932="snížená",J932,0)</f>
        <v>0</v>
      </c>
      <c r="BG932" s="220">
        <f>IF(N932="zákl. přenesená",J932,0)</f>
        <v>0</v>
      </c>
      <c r="BH932" s="220">
        <f>IF(N932="sníž. přenesená",J932,0)</f>
        <v>0</v>
      </c>
      <c r="BI932" s="220">
        <f>IF(N932="nulová",J932,0)</f>
        <v>0</v>
      </c>
      <c r="BJ932" s="20" t="s">
        <v>86</v>
      </c>
      <c r="BK932" s="220">
        <f>ROUND(I932*H932,2)</f>
        <v>0</v>
      </c>
      <c r="BL932" s="20" t="s">
        <v>282</v>
      </c>
      <c r="BM932" s="219" t="s">
        <v>1147</v>
      </c>
    </row>
    <row r="933" s="2" customFormat="1">
      <c r="A933" s="41"/>
      <c r="B933" s="42"/>
      <c r="C933" s="43"/>
      <c r="D933" s="221" t="s">
        <v>186</v>
      </c>
      <c r="E933" s="43"/>
      <c r="F933" s="222" t="s">
        <v>1148</v>
      </c>
      <c r="G933" s="43"/>
      <c r="H933" s="43"/>
      <c r="I933" s="223"/>
      <c r="J933" s="43"/>
      <c r="K933" s="43"/>
      <c r="L933" s="47"/>
      <c r="M933" s="224"/>
      <c r="N933" s="225"/>
      <c r="O933" s="87"/>
      <c r="P933" s="87"/>
      <c r="Q933" s="87"/>
      <c r="R933" s="87"/>
      <c r="S933" s="87"/>
      <c r="T933" s="88"/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T933" s="20" t="s">
        <v>186</v>
      </c>
      <c r="AU933" s="20" t="s">
        <v>88</v>
      </c>
    </row>
    <row r="934" s="2" customFormat="1" ht="33" customHeight="1">
      <c r="A934" s="41"/>
      <c r="B934" s="42"/>
      <c r="C934" s="259" t="s">
        <v>1149</v>
      </c>
      <c r="D934" s="259" t="s">
        <v>303</v>
      </c>
      <c r="E934" s="260" t="s">
        <v>1016</v>
      </c>
      <c r="F934" s="261" t="s">
        <v>1017</v>
      </c>
      <c r="G934" s="262" t="s">
        <v>107</v>
      </c>
      <c r="H934" s="263">
        <v>170.84999999999999</v>
      </c>
      <c r="I934" s="264"/>
      <c r="J934" s="265">
        <f>ROUND(I934*H934,2)</f>
        <v>0</v>
      </c>
      <c r="K934" s="261" t="s">
        <v>183</v>
      </c>
      <c r="L934" s="266"/>
      <c r="M934" s="267" t="s">
        <v>19</v>
      </c>
      <c r="N934" s="268" t="s">
        <v>49</v>
      </c>
      <c r="O934" s="87"/>
      <c r="P934" s="217">
        <f>O934*H934</f>
        <v>0</v>
      </c>
      <c r="Q934" s="217">
        <v>0.0025000000000000001</v>
      </c>
      <c r="R934" s="217">
        <f>Q934*H934</f>
        <v>0.42712499999999998</v>
      </c>
      <c r="S934" s="217">
        <v>0</v>
      </c>
      <c r="T934" s="218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19" t="s">
        <v>375</v>
      </c>
      <c r="AT934" s="219" t="s">
        <v>303</v>
      </c>
      <c r="AU934" s="219" t="s">
        <v>88</v>
      </c>
      <c r="AY934" s="20" t="s">
        <v>178</v>
      </c>
      <c r="BE934" s="220">
        <f>IF(N934="základní",J934,0)</f>
        <v>0</v>
      </c>
      <c r="BF934" s="220">
        <f>IF(N934="snížená",J934,0)</f>
        <v>0</v>
      </c>
      <c r="BG934" s="220">
        <f>IF(N934="zákl. přenesená",J934,0)</f>
        <v>0</v>
      </c>
      <c r="BH934" s="220">
        <f>IF(N934="sníž. přenesená",J934,0)</f>
        <v>0</v>
      </c>
      <c r="BI934" s="220">
        <f>IF(N934="nulová",J934,0)</f>
        <v>0</v>
      </c>
      <c r="BJ934" s="20" t="s">
        <v>86</v>
      </c>
      <c r="BK934" s="220">
        <f>ROUND(I934*H934,2)</f>
        <v>0</v>
      </c>
      <c r="BL934" s="20" t="s">
        <v>282</v>
      </c>
      <c r="BM934" s="219" t="s">
        <v>1150</v>
      </c>
    </row>
    <row r="935" s="14" customFormat="1">
      <c r="A935" s="14"/>
      <c r="B935" s="237"/>
      <c r="C935" s="238"/>
      <c r="D935" s="228" t="s">
        <v>192</v>
      </c>
      <c r="E935" s="238"/>
      <c r="F935" s="240" t="s">
        <v>1136</v>
      </c>
      <c r="G935" s="238"/>
      <c r="H935" s="241">
        <v>170.84999999999999</v>
      </c>
      <c r="I935" s="242"/>
      <c r="J935" s="238"/>
      <c r="K935" s="238"/>
      <c r="L935" s="243"/>
      <c r="M935" s="244"/>
      <c r="N935" s="245"/>
      <c r="O935" s="245"/>
      <c r="P935" s="245"/>
      <c r="Q935" s="245"/>
      <c r="R935" s="245"/>
      <c r="S935" s="245"/>
      <c r="T935" s="246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47" t="s">
        <v>192</v>
      </c>
      <c r="AU935" s="247" t="s">
        <v>88</v>
      </c>
      <c r="AV935" s="14" t="s">
        <v>88</v>
      </c>
      <c r="AW935" s="14" t="s">
        <v>4</v>
      </c>
      <c r="AX935" s="14" t="s">
        <v>86</v>
      </c>
      <c r="AY935" s="247" t="s">
        <v>178</v>
      </c>
    </row>
    <row r="936" s="2" customFormat="1" ht="37.8" customHeight="1">
      <c r="A936" s="41"/>
      <c r="B936" s="42"/>
      <c r="C936" s="208" t="s">
        <v>1151</v>
      </c>
      <c r="D936" s="208" t="s">
        <v>180</v>
      </c>
      <c r="E936" s="209" t="s">
        <v>1152</v>
      </c>
      <c r="F936" s="210" t="s">
        <v>1153</v>
      </c>
      <c r="G936" s="211" t="s">
        <v>299</v>
      </c>
      <c r="H936" s="212">
        <v>1</v>
      </c>
      <c r="I936" s="213"/>
      <c r="J936" s="214">
        <f>ROUND(I936*H936,2)</f>
        <v>0</v>
      </c>
      <c r="K936" s="210" t="s">
        <v>183</v>
      </c>
      <c r="L936" s="47"/>
      <c r="M936" s="215" t="s">
        <v>19</v>
      </c>
      <c r="N936" s="216" t="s">
        <v>49</v>
      </c>
      <c r="O936" s="87"/>
      <c r="P936" s="217">
        <f>O936*H936</f>
        <v>0</v>
      </c>
      <c r="Q936" s="217">
        <v>5.0000000000000002E-05</v>
      </c>
      <c r="R936" s="217">
        <f>Q936*H936</f>
        <v>5.0000000000000002E-05</v>
      </c>
      <c r="S936" s="217">
        <v>0</v>
      </c>
      <c r="T936" s="218">
        <f>S936*H936</f>
        <v>0</v>
      </c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R936" s="219" t="s">
        <v>282</v>
      </c>
      <c r="AT936" s="219" t="s">
        <v>180</v>
      </c>
      <c r="AU936" s="219" t="s">
        <v>88</v>
      </c>
      <c r="AY936" s="20" t="s">
        <v>178</v>
      </c>
      <c r="BE936" s="220">
        <f>IF(N936="základní",J936,0)</f>
        <v>0</v>
      </c>
      <c r="BF936" s="220">
        <f>IF(N936="snížená",J936,0)</f>
        <v>0</v>
      </c>
      <c r="BG936" s="220">
        <f>IF(N936="zákl. přenesená",J936,0)</f>
        <v>0</v>
      </c>
      <c r="BH936" s="220">
        <f>IF(N936="sníž. přenesená",J936,0)</f>
        <v>0</v>
      </c>
      <c r="BI936" s="220">
        <f>IF(N936="nulová",J936,0)</f>
        <v>0</v>
      </c>
      <c r="BJ936" s="20" t="s">
        <v>86</v>
      </c>
      <c r="BK936" s="220">
        <f>ROUND(I936*H936,2)</f>
        <v>0</v>
      </c>
      <c r="BL936" s="20" t="s">
        <v>282</v>
      </c>
      <c r="BM936" s="219" t="s">
        <v>1154</v>
      </c>
    </row>
    <row r="937" s="2" customFormat="1">
      <c r="A937" s="41"/>
      <c r="B937" s="42"/>
      <c r="C937" s="43"/>
      <c r="D937" s="221" t="s">
        <v>186</v>
      </c>
      <c r="E937" s="43"/>
      <c r="F937" s="222" t="s">
        <v>1155</v>
      </c>
      <c r="G937" s="43"/>
      <c r="H937" s="43"/>
      <c r="I937" s="223"/>
      <c r="J937" s="43"/>
      <c r="K937" s="43"/>
      <c r="L937" s="47"/>
      <c r="M937" s="224"/>
      <c r="N937" s="225"/>
      <c r="O937" s="87"/>
      <c r="P937" s="87"/>
      <c r="Q937" s="87"/>
      <c r="R937" s="87"/>
      <c r="S937" s="87"/>
      <c r="T937" s="88"/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T937" s="20" t="s">
        <v>186</v>
      </c>
      <c r="AU937" s="20" t="s">
        <v>88</v>
      </c>
    </row>
    <row r="938" s="13" customFormat="1">
      <c r="A938" s="13"/>
      <c r="B938" s="226"/>
      <c r="C938" s="227"/>
      <c r="D938" s="228" t="s">
        <v>192</v>
      </c>
      <c r="E938" s="229" t="s">
        <v>19</v>
      </c>
      <c r="F938" s="230" t="s">
        <v>648</v>
      </c>
      <c r="G938" s="227"/>
      <c r="H938" s="229" t="s">
        <v>19</v>
      </c>
      <c r="I938" s="231"/>
      <c r="J938" s="227"/>
      <c r="K938" s="227"/>
      <c r="L938" s="232"/>
      <c r="M938" s="233"/>
      <c r="N938" s="234"/>
      <c r="O938" s="234"/>
      <c r="P938" s="234"/>
      <c r="Q938" s="234"/>
      <c r="R938" s="234"/>
      <c r="S938" s="234"/>
      <c r="T938" s="235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6" t="s">
        <v>192</v>
      </c>
      <c r="AU938" s="236" t="s">
        <v>88</v>
      </c>
      <c r="AV938" s="13" t="s">
        <v>86</v>
      </c>
      <c r="AW938" s="13" t="s">
        <v>37</v>
      </c>
      <c r="AX938" s="13" t="s">
        <v>78</v>
      </c>
      <c r="AY938" s="236" t="s">
        <v>178</v>
      </c>
    </row>
    <row r="939" s="14" customFormat="1">
      <c r="A939" s="14"/>
      <c r="B939" s="237"/>
      <c r="C939" s="238"/>
      <c r="D939" s="228" t="s">
        <v>192</v>
      </c>
      <c r="E939" s="239" t="s">
        <v>19</v>
      </c>
      <c r="F939" s="240" t="s">
        <v>1156</v>
      </c>
      <c r="G939" s="238"/>
      <c r="H939" s="241">
        <v>1</v>
      </c>
      <c r="I939" s="242"/>
      <c r="J939" s="238"/>
      <c r="K939" s="238"/>
      <c r="L939" s="243"/>
      <c r="M939" s="244"/>
      <c r="N939" s="245"/>
      <c r="O939" s="245"/>
      <c r="P939" s="245"/>
      <c r="Q939" s="245"/>
      <c r="R939" s="245"/>
      <c r="S939" s="245"/>
      <c r="T939" s="246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47" t="s">
        <v>192</v>
      </c>
      <c r="AU939" s="247" t="s">
        <v>88</v>
      </c>
      <c r="AV939" s="14" t="s">
        <v>88</v>
      </c>
      <c r="AW939" s="14" t="s">
        <v>37</v>
      </c>
      <c r="AX939" s="14" t="s">
        <v>78</v>
      </c>
      <c r="AY939" s="247" t="s">
        <v>178</v>
      </c>
    </row>
    <row r="940" s="15" customFormat="1">
      <c r="A940" s="15"/>
      <c r="B940" s="248"/>
      <c r="C940" s="249"/>
      <c r="D940" s="228" t="s">
        <v>192</v>
      </c>
      <c r="E940" s="250" t="s">
        <v>19</v>
      </c>
      <c r="F940" s="251" t="s">
        <v>195</v>
      </c>
      <c r="G940" s="249"/>
      <c r="H940" s="252">
        <v>1</v>
      </c>
      <c r="I940" s="253"/>
      <c r="J940" s="249"/>
      <c r="K940" s="249"/>
      <c r="L940" s="254"/>
      <c r="M940" s="255"/>
      <c r="N940" s="256"/>
      <c r="O940" s="256"/>
      <c r="P940" s="256"/>
      <c r="Q940" s="256"/>
      <c r="R940" s="256"/>
      <c r="S940" s="256"/>
      <c r="T940" s="257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58" t="s">
        <v>192</v>
      </c>
      <c r="AU940" s="258" t="s">
        <v>88</v>
      </c>
      <c r="AV940" s="15" t="s">
        <v>184</v>
      </c>
      <c r="AW940" s="15" t="s">
        <v>37</v>
      </c>
      <c r="AX940" s="15" t="s">
        <v>86</v>
      </c>
      <c r="AY940" s="258" t="s">
        <v>178</v>
      </c>
    </row>
    <row r="941" s="2" customFormat="1" ht="24.15" customHeight="1">
      <c r="A941" s="41"/>
      <c r="B941" s="42"/>
      <c r="C941" s="259" t="s">
        <v>1157</v>
      </c>
      <c r="D941" s="259" t="s">
        <v>303</v>
      </c>
      <c r="E941" s="260" t="s">
        <v>1158</v>
      </c>
      <c r="F941" s="261" t="s">
        <v>1159</v>
      </c>
      <c r="G941" s="262" t="s">
        <v>299</v>
      </c>
      <c r="H941" s="263">
        <v>1</v>
      </c>
      <c r="I941" s="264"/>
      <c r="J941" s="265">
        <f>ROUND(I941*H941,2)</f>
        <v>0</v>
      </c>
      <c r="K941" s="261" t="s">
        <v>183</v>
      </c>
      <c r="L941" s="266"/>
      <c r="M941" s="267" t="s">
        <v>19</v>
      </c>
      <c r="N941" s="268" t="s">
        <v>49</v>
      </c>
      <c r="O941" s="87"/>
      <c r="P941" s="217">
        <f>O941*H941</f>
        <v>0</v>
      </c>
      <c r="Q941" s="217">
        <v>0.0020999999999999999</v>
      </c>
      <c r="R941" s="217">
        <f>Q941*H941</f>
        <v>0.0020999999999999999</v>
      </c>
      <c r="S941" s="217">
        <v>0</v>
      </c>
      <c r="T941" s="218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19" t="s">
        <v>375</v>
      </c>
      <c r="AT941" s="219" t="s">
        <v>303</v>
      </c>
      <c r="AU941" s="219" t="s">
        <v>88</v>
      </c>
      <c r="AY941" s="20" t="s">
        <v>178</v>
      </c>
      <c r="BE941" s="220">
        <f>IF(N941="základní",J941,0)</f>
        <v>0</v>
      </c>
      <c r="BF941" s="220">
        <f>IF(N941="snížená",J941,0)</f>
        <v>0</v>
      </c>
      <c r="BG941" s="220">
        <f>IF(N941="zákl. přenesená",J941,0)</f>
        <v>0</v>
      </c>
      <c r="BH941" s="220">
        <f>IF(N941="sníž. přenesená",J941,0)</f>
        <v>0</v>
      </c>
      <c r="BI941" s="220">
        <f>IF(N941="nulová",J941,0)</f>
        <v>0</v>
      </c>
      <c r="BJ941" s="20" t="s">
        <v>86</v>
      </c>
      <c r="BK941" s="220">
        <f>ROUND(I941*H941,2)</f>
        <v>0</v>
      </c>
      <c r="BL941" s="20" t="s">
        <v>282</v>
      </c>
      <c r="BM941" s="219" t="s">
        <v>1160</v>
      </c>
    </row>
    <row r="942" s="2" customFormat="1" ht="37.8" customHeight="1">
      <c r="A942" s="41"/>
      <c r="B942" s="42"/>
      <c r="C942" s="208" t="s">
        <v>1161</v>
      </c>
      <c r="D942" s="208" t="s">
        <v>180</v>
      </c>
      <c r="E942" s="209" t="s">
        <v>1162</v>
      </c>
      <c r="F942" s="210" t="s">
        <v>1163</v>
      </c>
      <c r="G942" s="211" t="s">
        <v>299</v>
      </c>
      <c r="H942" s="212">
        <v>1</v>
      </c>
      <c r="I942" s="213"/>
      <c r="J942" s="214">
        <f>ROUND(I942*H942,2)</f>
        <v>0</v>
      </c>
      <c r="K942" s="210" t="s">
        <v>183</v>
      </c>
      <c r="L942" s="47"/>
      <c r="M942" s="215" t="s">
        <v>19</v>
      </c>
      <c r="N942" s="216" t="s">
        <v>49</v>
      </c>
      <c r="O942" s="87"/>
      <c r="P942" s="217">
        <f>O942*H942</f>
        <v>0</v>
      </c>
      <c r="Q942" s="217">
        <v>6.9999999999999994E-05</v>
      </c>
      <c r="R942" s="217">
        <f>Q942*H942</f>
        <v>6.9999999999999994E-05</v>
      </c>
      <c r="S942" s="217">
        <v>0</v>
      </c>
      <c r="T942" s="218">
        <f>S942*H942</f>
        <v>0</v>
      </c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R942" s="219" t="s">
        <v>282</v>
      </c>
      <c r="AT942" s="219" t="s">
        <v>180</v>
      </c>
      <c r="AU942" s="219" t="s">
        <v>88</v>
      </c>
      <c r="AY942" s="20" t="s">
        <v>178</v>
      </c>
      <c r="BE942" s="220">
        <f>IF(N942="základní",J942,0)</f>
        <v>0</v>
      </c>
      <c r="BF942" s="220">
        <f>IF(N942="snížená",J942,0)</f>
        <v>0</v>
      </c>
      <c r="BG942" s="220">
        <f>IF(N942="zákl. přenesená",J942,0)</f>
        <v>0</v>
      </c>
      <c r="BH942" s="220">
        <f>IF(N942="sníž. přenesená",J942,0)</f>
        <v>0</v>
      </c>
      <c r="BI942" s="220">
        <f>IF(N942="nulová",J942,0)</f>
        <v>0</v>
      </c>
      <c r="BJ942" s="20" t="s">
        <v>86</v>
      </c>
      <c r="BK942" s="220">
        <f>ROUND(I942*H942,2)</f>
        <v>0</v>
      </c>
      <c r="BL942" s="20" t="s">
        <v>282</v>
      </c>
      <c r="BM942" s="219" t="s">
        <v>1164</v>
      </c>
    </row>
    <row r="943" s="2" customFormat="1">
      <c r="A943" s="41"/>
      <c r="B943" s="42"/>
      <c r="C943" s="43"/>
      <c r="D943" s="221" t="s">
        <v>186</v>
      </c>
      <c r="E943" s="43"/>
      <c r="F943" s="222" t="s">
        <v>1165</v>
      </c>
      <c r="G943" s="43"/>
      <c r="H943" s="43"/>
      <c r="I943" s="223"/>
      <c r="J943" s="43"/>
      <c r="K943" s="43"/>
      <c r="L943" s="47"/>
      <c r="M943" s="224"/>
      <c r="N943" s="225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186</v>
      </c>
      <c r="AU943" s="20" t="s">
        <v>88</v>
      </c>
    </row>
    <row r="944" s="13" customFormat="1">
      <c r="A944" s="13"/>
      <c r="B944" s="226"/>
      <c r="C944" s="227"/>
      <c r="D944" s="228" t="s">
        <v>192</v>
      </c>
      <c r="E944" s="229" t="s">
        <v>19</v>
      </c>
      <c r="F944" s="230" t="s">
        <v>659</v>
      </c>
      <c r="G944" s="227"/>
      <c r="H944" s="229" t="s">
        <v>19</v>
      </c>
      <c r="I944" s="231"/>
      <c r="J944" s="227"/>
      <c r="K944" s="227"/>
      <c r="L944" s="232"/>
      <c r="M944" s="233"/>
      <c r="N944" s="234"/>
      <c r="O944" s="234"/>
      <c r="P944" s="234"/>
      <c r="Q944" s="234"/>
      <c r="R944" s="234"/>
      <c r="S944" s="234"/>
      <c r="T944" s="235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6" t="s">
        <v>192</v>
      </c>
      <c r="AU944" s="236" t="s">
        <v>88</v>
      </c>
      <c r="AV944" s="13" t="s">
        <v>86</v>
      </c>
      <c r="AW944" s="13" t="s">
        <v>37</v>
      </c>
      <c r="AX944" s="13" t="s">
        <v>78</v>
      </c>
      <c r="AY944" s="236" t="s">
        <v>178</v>
      </c>
    </row>
    <row r="945" s="13" customFormat="1">
      <c r="A945" s="13"/>
      <c r="B945" s="226"/>
      <c r="C945" s="227"/>
      <c r="D945" s="228" t="s">
        <v>192</v>
      </c>
      <c r="E945" s="229" t="s">
        <v>19</v>
      </c>
      <c r="F945" s="230" t="s">
        <v>269</v>
      </c>
      <c r="G945" s="227"/>
      <c r="H945" s="229" t="s">
        <v>19</v>
      </c>
      <c r="I945" s="231"/>
      <c r="J945" s="227"/>
      <c r="K945" s="227"/>
      <c r="L945" s="232"/>
      <c r="M945" s="233"/>
      <c r="N945" s="234"/>
      <c r="O945" s="234"/>
      <c r="P945" s="234"/>
      <c r="Q945" s="234"/>
      <c r="R945" s="234"/>
      <c r="S945" s="234"/>
      <c r="T945" s="235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6" t="s">
        <v>192</v>
      </c>
      <c r="AU945" s="236" t="s">
        <v>88</v>
      </c>
      <c r="AV945" s="13" t="s">
        <v>86</v>
      </c>
      <c r="AW945" s="13" t="s">
        <v>37</v>
      </c>
      <c r="AX945" s="13" t="s">
        <v>78</v>
      </c>
      <c r="AY945" s="236" t="s">
        <v>178</v>
      </c>
    </row>
    <row r="946" s="13" customFormat="1">
      <c r="A946" s="13"/>
      <c r="B946" s="226"/>
      <c r="C946" s="227"/>
      <c r="D946" s="228" t="s">
        <v>192</v>
      </c>
      <c r="E946" s="229" t="s">
        <v>19</v>
      </c>
      <c r="F946" s="230" t="s">
        <v>648</v>
      </c>
      <c r="G946" s="227"/>
      <c r="H946" s="229" t="s">
        <v>19</v>
      </c>
      <c r="I946" s="231"/>
      <c r="J946" s="227"/>
      <c r="K946" s="227"/>
      <c r="L946" s="232"/>
      <c r="M946" s="233"/>
      <c r="N946" s="234"/>
      <c r="O946" s="234"/>
      <c r="P946" s="234"/>
      <c r="Q946" s="234"/>
      <c r="R946" s="234"/>
      <c r="S946" s="234"/>
      <c r="T946" s="235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6" t="s">
        <v>192</v>
      </c>
      <c r="AU946" s="236" t="s">
        <v>88</v>
      </c>
      <c r="AV946" s="13" t="s">
        <v>86</v>
      </c>
      <c r="AW946" s="13" t="s">
        <v>37</v>
      </c>
      <c r="AX946" s="13" t="s">
        <v>78</v>
      </c>
      <c r="AY946" s="236" t="s">
        <v>178</v>
      </c>
    </row>
    <row r="947" s="14" customFormat="1">
      <c r="A947" s="14"/>
      <c r="B947" s="237"/>
      <c r="C947" s="238"/>
      <c r="D947" s="228" t="s">
        <v>192</v>
      </c>
      <c r="E947" s="239" t="s">
        <v>19</v>
      </c>
      <c r="F947" s="240" t="s">
        <v>1166</v>
      </c>
      <c r="G947" s="238"/>
      <c r="H947" s="241">
        <v>1</v>
      </c>
      <c r="I947" s="242"/>
      <c r="J947" s="238"/>
      <c r="K947" s="238"/>
      <c r="L947" s="243"/>
      <c r="M947" s="244"/>
      <c r="N947" s="245"/>
      <c r="O947" s="245"/>
      <c r="P947" s="245"/>
      <c r="Q947" s="245"/>
      <c r="R947" s="245"/>
      <c r="S947" s="245"/>
      <c r="T947" s="246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47" t="s">
        <v>192</v>
      </c>
      <c r="AU947" s="247" t="s">
        <v>88</v>
      </c>
      <c r="AV947" s="14" t="s">
        <v>88</v>
      </c>
      <c r="AW947" s="14" t="s">
        <v>37</v>
      </c>
      <c r="AX947" s="14" t="s">
        <v>78</v>
      </c>
      <c r="AY947" s="247" t="s">
        <v>178</v>
      </c>
    </row>
    <row r="948" s="15" customFormat="1">
      <c r="A948" s="15"/>
      <c r="B948" s="248"/>
      <c r="C948" s="249"/>
      <c r="D948" s="228" t="s">
        <v>192</v>
      </c>
      <c r="E948" s="250" t="s">
        <v>19</v>
      </c>
      <c r="F948" s="251" t="s">
        <v>195</v>
      </c>
      <c r="G948" s="249"/>
      <c r="H948" s="252">
        <v>1</v>
      </c>
      <c r="I948" s="253"/>
      <c r="J948" s="249"/>
      <c r="K948" s="249"/>
      <c r="L948" s="254"/>
      <c r="M948" s="255"/>
      <c r="N948" s="256"/>
      <c r="O948" s="256"/>
      <c r="P948" s="256"/>
      <c r="Q948" s="256"/>
      <c r="R948" s="256"/>
      <c r="S948" s="256"/>
      <c r="T948" s="257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58" t="s">
        <v>192</v>
      </c>
      <c r="AU948" s="258" t="s">
        <v>88</v>
      </c>
      <c r="AV948" s="15" t="s">
        <v>184</v>
      </c>
      <c r="AW948" s="15" t="s">
        <v>37</v>
      </c>
      <c r="AX948" s="15" t="s">
        <v>86</v>
      </c>
      <c r="AY948" s="258" t="s">
        <v>178</v>
      </c>
    </row>
    <row r="949" s="2" customFormat="1" ht="33" customHeight="1">
      <c r="A949" s="41"/>
      <c r="B949" s="42"/>
      <c r="C949" s="259" t="s">
        <v>1167</v>
      </c>
      <c r="D949" s="259" t="s">
        <v>303</v>
      </c>
      <c r="E949" s="260" t="s">
        <v>1168</v>
      </c>
      <c r="F949" s="261" t="s">
        <v>1169</v>
      </c>
      <c r="G949" s="262" t="s">
        <v>299</v>
      </c>
      <c r="H949" s="263">
        <v>1</v>
      </c>
      <c r="I949" s="264"/>
      <c r="J949" s="265">
        <f>ROUND(I949*H949,2)</f>
        <v>0</v>
      </c>
      <c r="K949" s="261" t="s">
        <v>183</v>
      </c>
      <c r="L949" s="266"/>
      <c r="M949" s="267" t="s">
        <v>19</v>
      </c>
      <c r="N949" s="268" t="s">
        <v>49</v>
      </c>
      <c r="O949" s="87"/>
      <c r="P949" s="217">
        <f>O949*H949</f>
        <v>0</v>
      </c>
      <c r="Q949" s="217">
        <v>0.00164</v>
      </c>
      <c r="R949" s="217">
        <f>Q949*H949</f>
        <v>0.00164</v>
      </c>
      <c r="S949" s="217">
        <v>0</v>
      </c>
      <c r="T949" s="218">
        <f>S949*H949</f>
        <v>0</v>
      </c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R949" s="219" t="s">
        <v>375</v>
      </c>
      <c r="AT949" s="219" t="s">
        <v>303</v>
      </c>
      <c r="AU949" s="219" t="s">
        <v>88</v>
      </c>
      <c r="AY949" s="20" t="s">
        <v>178</v>
      </c>
      <c r="BE949" s="220">
        <f>IF(N949="základní",J949,0)</f>
        <v>0</v>
      </c>
      <c r="BF949" s="220">
        <f>IF(N949="snížená",J949,0)</f>
        <v>0</v>
      </c>
      <c r="BG949" s="220">
        <f>IF(N949="zákl. přenesená",J949,0)</f>
        <v>0</v>
      </c>
      <c r="BH949" s="220">
        <f>IF(N949="sníž. přenesená",J949,0)</f>
        <v>0</v>
      </c>
      <c r="BI949" s="220">
        <f>IF(N949="nulová",J949,0)</f>
        <v>0</v>
      </c>
      <c r="BJ949" s="20" t="s">
        <v>86</v>
      </c>
      <c r="BK949" s="220">
        <f>ROUND(I949*H949,2)</f>
        <v>0</v>
      </c>
      <c r="BL949" s="20" t="s">
        <v>282</v>
      </c>
      <c r="BM949" s="219" t="s">
        <v>1170</v>
      </c>
    </row>
    <row r="950" s="13" customFormat="1">
      <c r="A950" s="13"/>
      <c r="B950" s="226"/>
      <c r="C950" s="227"/>
      <c r="D950" s="228" t="s">
        <v>192</v>
      </c>
      <c r="E950" s="229" t="s">
        <v>19</v>
      </c>
      <c r="F950" s="230" t="s">
        <v>659</v>
      </c>
      <c r="G950" s="227"/>
      <c r="H950" s="229" t="s">
        <v>19</v>
      </c>
      <c r="I950" s="231"/>
      <c r="J950" s="227"/>
      <c r="K950" s="227"/>
      <c r="L950" s="232"/>
      <c r="M950" s="233"/>
      <c r="N950" s="234"/>
      <c r="O950" s="234"/>
      <c r="P950" s="234"/>
      <c r="Q950" s="234"/>
      <c r="R950" s="234"/>
      <c r="S950" s="234"/>
      <c r="T950" s="235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6" t="s">
        <v>192</v>
      </c>
      <c r="AU950" s="236" t="s">
        <v>88</v>
      </c>
      <c r="AV950" s="13" t="s">
        <v>86</v>
      </c>
      <c r="AW950" s="13" t="s">
        <v>37</v>
      </c>
      <c r="AX950" s="13" t="s">
        <v>78</v>
      </c>
      <c r="AY950" s="236" t="s">
        <v>178</v>
      </c>
    </row>
    <row r="951" s="13" customFormat="1">
      <c r="A951" s="13"/>
      <c r="B951" s="226"/>
      <c r="C951" s="227"/>
      <c r="D951" s="228" t="s">
        <v>192</v>
      </c>
      <c r="E951" s="229" t="s">
        <v>19</v>
      </c>
      <c r="F951" s="230" t="s">
        <v>269</v>
      </c>
      <c r="G951" s="227"/>
      <c r="H951" s="229" t="s">
        <v>19</v>
      </c>
      <c r="I951" s="231"/>
      <c r="J951" s="227"/>
      <c r="K951" s="227"/>
      <c r="L951" s="232"/>
      <c r="M951" s="233"/>
      <c r="N951" s="234"/>
      <c r="O951" s="234"/>
      <c r="P951" s="234"/>
      <c r="Q951" s="234"/>
      <c r="R951" s="234"/>
      <c r="S951" s="234"/>
      <c r="T951" s="235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6" t="s">
        <v>192</v>
      </c>
      <c r="AU951" s="236" t="s">
        <v>88</v>
      </c>
      <c r="AV951" s="13" t="s">
        <v>86</v>
      </c>
      <c r="AW951" s="13" t="s">
        <v>37</v>
      </c>
      <c r="AX951" s="13" t="s">
        <v>78</v>
      </c>
      <c r="AY951" s="236" t="s">
        <v>178</v>
      </c>
    </row>
    <row r="952" s="13" customFormat="1">
      <c r="A952" s="13"/>
      <c r="B952" s="226"/>
      <c r="C952" s="227"/>
      <c r="D952" s="228" t="s">
        <v>192</v>
      </c>
      <c r="E952" s="229" t="s">
        <v>19</v>
      </c>
      <c r="F952" s="230" t="s">
        <v>648</v>
      </c>
      <c r="G952" s="227"/>
      <c r="H952" s="229" t="s">
        <v>19</v>
      </c>
      <c r="I952" s="231"/>
      <c r="J952" s="227"/>
      <c r="K952" s="227"/>
      <c r="L952" s="232"/>
      <c r="M952" s="233"/>
      <c r="N952" s="234"/>
      <c r="O952" s="234"/>
      <c r="P952" s="234"/>
      <c r="Q952" s="234"/>
      <c r="R952" s="234"/>
      <c r="S952" s="234"/>
      <c r="T952" s="235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6" t="s">
        <v>192</v>
      </c>
      <c r="AU952" s="236" t="s">
        <v>88</v>
      </c>
      <c r="AV952" s="13" t="s">
        <v>86</v>
      </c>
      <c r="AW952" s="13" t="s">
        <v>37</v>
      </c>
      <c r="AX952" s="13" t="s">
        <v>78</v>
      </c>
      <c r="AY952" s="236" t="s">
        <v>178</v>
      </c>
    </row>
    <row r="953" s="14" customFormat="1">
      <c r="A953" s="14"/>
      <c r="B953" s="237"/>
      <c r="C953" s="238"/>
      <c r="D953" s="228" t="s">
        <v>192</v>
      </c>
      <c r="E953" s="239" t="s">
        <v>19</v>
      </c>
      <c r="F953" s="240" t="s">
        <v>1166</v>
      </c>
      <c r="G953" s="238"/>
      <c r="H953" s="241">
        <v>1</v>
      </c>
      <c r="I953" s="242"/>
      <c r="J953" s="238"/>
      <c r="K953" s="238"/>
      <c r="L953" s="243"/>
      <c r="M953" s="244"/>
      <c r="N953" s="245"/>
      <c r="O953" s="245"/>
      <c r="P953" s="245"/>
      <c r="Q953" s="245"/>
      <c r="R953" s="245"/>
      <c r="S953" s="245"/>
      <c r="T953" s="246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7" t="s">
        <v>192</v>
      </c>
      <c r="AU953" s="247" t="s">
        <v>88</v>
      </c>
      <c r="AV953" s="14" t="s">
        <v>88</v>
      </c>
      <c r="AW953" s="14" t="s">
        <v>37</v>
      </c>
      <c r="AX953" s="14" t="s">
        <v>78</v>
      </c>
      <c r="AY953" s="247" t="s">
        <v>178</v>
      </c>
    </row>
    <row r="954" s="15" customFormat="1">
      <c r="A954" s="15"/>
      <c r="B954" s="248"/>
      <c r="C954" s="249"/>
      <c r="D954" s="228" t="s">
        <v>192</v>
      </c>
      <c r="E954" s="250" t="s">
        <v>19</v>
      </c>
      <c r="F954" s="251" t="s">
        <v>195</v>
      </c>
      <c r="G954" s="249"/>
      <c r="H954" s="252">
        <v>1</v>
      </c>
      <c r="I954" s="253"/>
      <c r="J954" s="249"/>
      <c r="K954" s="249"/>
      <c r="L954" s="254"/>
      <c r="M954" s="255"/>
      <c r="N954" s="256"/>
      <c r="O954" s="256"/>
      <c r="P954" s="256"/>
      <c r="Q954" s="256"/>
      <c r="R954" s="256"/>
      <c r="S954" s="256"/>
      <c r="T954" s="257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58" t="s">
        <v>192</v>
      </c>
      <c r="AU954" s="258" t="s">
        <v>88</v>
      </c>
      <c r="AV954" s="15" t="s">
        <v>184</v>
      </c>
      <c r="AW954" s="15" t="s">
        <v>37</v>
      </c>
      <c r="AX954" s="15" t="s">
        <v>86</v>
      </c>
      <c r="AY954" s="258" t="s">
        <v>178</v>
      </c>
    </row>
    <row r="955" s="2" customFormat="1" ht="37.8" customHeight="1">
      <c r="A955" s="41"/>
      <c r="B955" s="42"/>
      <c r="C955" s="208" t="s">
        <v>1171</v>
      </c>
      <c r="D955" s="208" t="s">
        <v>180</v>
      </c>
      <c r="E955" s="209" t="s">
        <v>1172</v>
      </c>
      <c r="F955" s="210" t="s">
        <v>1173</v>
      </c>
      <c r="G955" s="211" t="s">
        <v>299</v>
      </c>
      <c r="H955" s="212">
        <v>2</v>
      </c>
      <c r="I955" s="213"/>
      <c r="J955" s="214">
        <f>ROUND(I955*H955,2)</f>
        <v>0</v>
      </c>
      <c r="K955" s="210" t="s">
        <v>183</v>
      </c>
      <c r="L955" s="47"/>
      <c r="M955" s="215" t="s">
        <v>19</v>
      </c>
      <c r="N955" s="216" t="s">
        <v>49</v>
      </c>
      <c r="O955" s="87"/>
      <c r="P955" s="217">
        <f>O955*H955</f>
        <v>0</v>
      </c>
      <c r="Q955" s="217">
        <v>0</v>
      </c>
      <c r="R955" s="217">
        <f>Q955*H955</f>
        <v>0</v>
      </c>
      <c r="S955" s="217">
        <v>0</v>
      </c>
      <c r="T955" s="218">
        <f>S955*H955</f>
        <v>0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219" t="s">
        <v>282</v>
      </c>
      <c r="AT955" s="219" t="s">
        <v>180</v>
      </c>
      <c r="AU955" s="219" t="s">
        <v>88</v>
      </c>
      <c r="AY955" s="20" t="s">
        <v>178</v>
      </c>
      <c r="BE955" s="220">
        <f>IF(N955="základní",J955,0)</f>
        <v>0</v>
      </c>
      <c r="BF955" s="220">
        <f>IF(N955="snížená",J955,0)</f>
        <v>0</v>
      </c>
      <c r="BG955" s="220">
        <f>IF(N955="zákl. přenesená",J955,0)</f>
        <v>0</v>
      </c>
      <c r="BH955" s="220">
        <f>IF(N955="sníž. přenesená",J955,0)</f>
        <v>0</v>
      </c>
      <c r="BI955" s="220">
        <f>IF(N955="nulová",J955,0)</f>
        <v>0</v>
      </c>
      <c r="BJ955" s="20" t="s">
        <v>86</v>
      </c>
      <c r="BK955" s="220">
        <f>ROUND(I955*H955,2)</f>
        <v>0</v>
      </c>
      <c r="BL955" s="20" t="s">
        <v>282</v>
      </c>
      <c r="BM955" s="219" t="s">
        <v>1174</v>
      </c>
    </row>
    <row r="956" s="2" customFormat="1">
      <c r="A956" s="41"/>
      <c r="B956" s="42"/>
      <c r="C956" s="43"/>
      <c r="D956" s="221" t="s">
        <v>186</v>
      </c>
      <c r="E956" s="43"/>
      <c r="F956" s="222" t="s">
        <v>1175</v>
      </c>
      <c r="G956" s="43"/>
      <c r="H956" s="43"/>
      <c r="I956" s="223"/>
      <c r="J956" s="43"/>
      <c r="K956" s="43"/>
      <c r="L956" s="47"/>
      <c r="M956" s="224"/>
      <c r="N956" s="225"/>
      <c r="O956" s="87"/>
      <c r="P956" s="87"/>
      <c r="Q956" s="87"/>
      <c r="R956" s="87"/>
      <c r="S956" s="87"/>
      <c r="T956" s="88"/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T956" s="20" t="s">
        <v>186</v>
      </c>
      <c r="AU956" s="20" t="s">
        <v>88</v>
      </c>
    </row>
    <row r="957" s="13" customFormat="1">
      <c r="A957" s="13"/>
      <c r="B957" s="226"/>
      <c r="C957" s="227"/>
      <c r="D957" s="228" t="s">
        <v>192</v>
      </c>
      <c r="E957" s="229" t="s">
        <v>19</v>
      </c>
      <c r="F957" s="230" t="s">
        <v>659</v>
      </c>
      <c r="G957" s="227"/>
      <c r="H957" s="229" t="s">
        <v>19</v>
      </c>
      <c r="I957" s="231"/>
      <c r="J957" s="227"/>
      <c r="K957" s="227"/>
      <c r="L957" s="232"/>
      <c r="M957" s="233"/>
      <c r="N957" s="234"/>
      <c r="O957" s="234"/>
      <c r="P957" s="234"/>
      <c r="Q957" s="234"/>
      <c r="R957" s="234"/>
      <c r="S957" s="234"/>
      <c r="T957" s="235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6" t="s">
        <v>192</v>
      </c>
      <c r="AU957" s="236" t="s">
        <v>88</v>
      </c>
      <c r="AV957" s="13" t="s">
        <v>86</v>
      </c>
      <c r="AW957" s="13" t="s">
        <v>37</v>
      </c>
      <c r="AX957" s="13" t="s">
        <v>78</v>
      </c>
      <c r="AY957" s="236" t="s">
        <v>178</v>
      </c>
    </row>
    <row r="958" s="13" customFormat="1">
      <c r="A958" s="13"/>
      <c r="B958" s="226"/>
      <c r="C958" s="227"/>
      <c r="D958" s="228" t="s">
        <v>192</v>
      </c>
      <c r="E958" s="229" t="s">
        <v>19</v>
      </c>
      <c r="F958" s="230" t="s">
        <v>269</v>
      </c>
      <c r="G958" s="227"/>
      <c r="H958" s="229" t="s">
        <v>19</v>
      </c>
      <c r="I958" s="231"/>
      <c r="J958" s="227"/>
      <c r="K958" s="227"/>
      <c r="L958" s="232"/>
      <c r="M958" s="233"/>
      <c r="N958" s="234"/>
      <c r="O958" s="234"/>
      <c r="P958" s="234"/>
      <c r="Q958" s="234"/>
      <c r="R958" s="234"/>
      <c r="S958" s="234"/>
      <c r="T958" s="235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6" t="s">
        <v>192</v>
      </c>
      <c r="AU958" s="236" t="s">
        <v>88</v>
      </c>
      <c r="AV958" s="13" t="s">
        <v>86</v>
      </c>
      <c r="AW958" s="13" t="s">
        <v>37</v>
      </c>
      <c r="AX958" s="13" t="s">
        <v>78</v>
      </c>
      <c r="AY958" s="236" t="s">
        <v>178</v>
      </c>
    </row>
    <row r="959" s="14" customFormat="1">
      <c r="A959" s="14"/>
      <c r="B959" s="237"/>
      <c r="C959" s="238"/>
      <c r="D959" s="228" t="s">
        <v>192</v>
      </c>
      <c r="E959" s="239" t="s">
        <v>19</v>
      </c>
      <c r="F959" s="240" t="s">
        <v>88</v>
      </c>
      <c r="G959" s="238"/>
      <c r="H959" s="241">
        <v>2</v>
      </c>
      <c r="I959" s="242"/>
      <c r="J959" s="238"/>
      <c r="K959" s="238"/>
      <c r="L959" s="243"/>
      <c r="M959" s="244"/>
      <c r="N959" s="245"/>
      <c r="O959" s="245"/>
      <c r="P959" s="245"/>
      <c r="Q959" s="245"/>
      <c r="R959" s="245"/>
      <c r="S959" s="245"/>
      <c r="T959" s="246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47" t="s">
        <v>192</v>
      </c>
      <c r="AU959" s="247" t="s">
        <v>88</v>
      </c>
      <c r="AV959" s="14" t="s">
        <v>88</v>
      </c>
      <c r="AW959" s="14" t="s">
        <v>37</v>
      </c>
      <c r="AX959" s="14" t="s">
        <v>78</v>
      </c>
      <c r="AY959" s="247" t="s">
        <v>178</v>
      </c>
    </row>
    <row r="960" s="15" customFormat="1">
      <c r="A960" s="15"/>
      <c r="B960" s="248"/>
      <c r="C960" s="249"/>
      <c r="D960" s="228" t="s">
        <v>192</v>
      </c>
      <c r="E960" s="250" t="s">
        <v>19</v>
      </c>
      <c r="F960" s="251" t="s">
        <v>195</v>
      </c>
      <c r="G960" s="249"/>
      <c r="H960" s="252">
        <v>2</v>
      </c>
      <c r="I960" s="253"/>
      <c r="J960" s="249"/>
      <c r="K960" s="249"/>
      <c r="L960" s="254"/>
      <c r="M960" s="255"/>
      <c r="N960" s="256"/>
      <c r="O960" s="256"/>
      <c r="P960" s="256"/>
      <c r="Q960" s="256"/>
      <c r="R960" s="256"/>
      <c r="S960" s="256"/>
      <c r="T960" s="257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58" t="s">
        <v>192</v>
      </c>
      <c r="AU960" s="258" t="s">
        <v>88</v>
      </c>
      <c r="AV960" s="15" t="s">
        <v>184</v>
      </c>
      <c r="AW960" s="15" t="s">
        <v>37</v>
      </c>
      <c r="AX960" s="15" t="s">
        <v>86</v>
      </c>
      <c r="AY960" s="258" t="s">
        <v>178</v>
      </c>
    </row>
    <row r="961" s="2" customFormat="1" ht="37.8" customHeight="1">
      <c r="A961" s="41"/>
      <c r="B961" s="42"/>
      <c r="C961" s="259" t="s">
        <v>1176</v>
      </c>
      <c r="D961" s="259" t="s">
        <v>303</v>
      </c>
      <c r="E961" s="260" t="s">
        <v>1177</v>
      </c>
      <c r="F961" s="261" t="s">
        <v>1178</v>
      </c>
      <c r="G961" s="262" t="s">
        <v>299</v>
      </c>
      <c r="H961" s="263">
        <v>2</v>
      </c>
      <c r="I961" s="264"/>
      <c r="J961" s="265">
        <f>ROUND(I961*H961,2)</f>
        <v>0</v>
      </c>
      <c r="K961" s="261" t="s">
        <v>19</v>
      </c>
      <c r="L961" s="266"/>
      <c r="M961" s="267" t="s">
        <v>19</v>
      </c>
      <c r="N961" s="268" t="s">
        <v>49</v>
      </c>
      <c r="O961" s="87"/>
      <c r="P961" s="217">
        <f>O961*H961</f>
        <v>0</v>
      </c>
      <c r="Q961" s="217">
        <v>0.00044999999999999999</v>
      </c>
      <c r="R961" s="217">
        <f>Q961*H961</f>
        <v>0.00089999999999999998</v>
      </c>
      <c r="S961" s="217">
        <v>0</v>
      </c>
      <c r="T961" s="218">
        <f>S961*H961</f>
        <v>0</v>
      </c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R961" s="219" t="s">
        <v>375</v>
      </c>
      <c r="AT961" s="219" t="s">
        <v>303</v>
      </c>
      <c r="AU961" s="219" t="s">
        <v>88</v>
      </c>
      <c r="AY961" s="20" t="s">
        <v>178</v>
      </c>
      <c r="BE961" s="220">
        <f>IF(N961="základní",J961,0)</f>
        <v>0</v>
      </c>
      <c r="BF961" s="220">
        <f>IF(N961="snížená",J961,0)</f>
        <v>0</v>
      </c>
      <c r="BG961" s="220">
        <f>IF(N961="zákl. přenesená",J961,0)</f>
        <v>0</v>
      </c>
      <c r="BH961" s="220">
        <f>IF(N961="sníž. přenesená",J961,0)</f>
        <v>0</v>
      </c>
      <c r="BI961" s="220">
        <f>IF(N961="nulová",J961,0)</f>
        <v>0</v>
      </c>
      <c r="BJ961" s="20" t="s">
        <v>86</v>
      </c>
      <c r="BK961" s="220">
        <f>ROUND(I961*H961,2)</f>
        <v>0</v>
      </c>
      <c r="BL961" s="20" t="s">
        <v>282</v>
      </c>
      <c r="BM961" s="219" t="s">
        <v>1179</v>
      </c>
    </row>
    <row r="962" s="13" customFormat="1">
      <c r="A962" s="13"/>
      <c r="B962" s="226"/>
      <c r="C962" s="227"/>
      <c r="D962" s="228" t="s">
        <v>192</v>
      </c>
      <c r="E962" s="229" t="s">
        <v>19</v>
      </c>
      <c r="F962" s="230" t="s">
        <v>659</v>
      </c>
      <c r="G962" s="227"/>
      <c r="H962" s="229" t="s">
        <v>19</v>
      </c>
      <c r="I962" s="231"/>
      <c r="J962" s="227"/>
      <c r="K962" s="227"/>
      <c r="L962" s="232"/>
      <c r="M962" s="233"/>
      <c r="N962" s="234"/>
      <c r="O962" s="234"/>
      <c r="P962" s="234"/>
      <c r="Q962" s="234"/>
      <c r="R962" s="234"/>
      <c r="S962" s="234"/>
      <c r="T962" s="235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6" t="s">
        <v>192</v>
      </c>
      <c r="AU962" s="236" t="s">
        <v>88</v>
      </c>
      <c r="AV962" s="13" t="s">
        <v>86</v>
      </c>
      <c r="AW962" s="13" t="s">
        <v>37</v>
      </c>
      <c r="AX962" s="13" t="s">
        <v>78</v>
      </c>
      <c r="AY962" s="236" t="s">
        <v>178</v>
      </c>
    </row>
    <row r="963" s="13" customFormat="1">
      <c r="A963" s="13"/>
      <c r="B963" s="226"/>
      <c r="C963" s="227"/>
      <c r="D963" s="228" t="s">
        <v>192</v>
      </c>
      <c r="E963" s="229" t="s">
        <v>19</v>
      </c>
      <c r="F963" s="230" t="s">
        <v>269</v>
      </c>
      <c r="G963" s="227"/>
      <c r="H963" s="229" t="s">
        <v>19</v>
      </c>
      <c r="I963" s="231"/>
      <c r="J963" s="227"/>
      <c r="K963" s="227"/>
      <c r="L963" s="232"/>
      <c r="M963" s="233"/>
      <c r="N963" s="234"/>
      <c r="O963" s="234"/>
      <c r="P963" s="234"/>
      <c r="Q963" s="234"/>
      <c r="R963" s="234"/>
      <c r="S963" s="234"/>
      <c r="T963" s="235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6" t="s">
        <v>192</v>
      </c>
      <c r="AU963" s="236" t="s">
        <v>88</v>
      </c>
      <c r="AV963" s="13" t="s">
        <v>86</v>
      </c>
      <c r="AW963" s="13" t="s">
        <v>37</v>
      </c>
      <c r="AX963" s="13" t="s">
        <v>78</v>
      </c>
      <c r="AY963" s="236" t="s">
        <v>178</v>
      </c>
    </row>
    <row r="964" s="14" customFormat="1">
      <c r="A964" s="14"/>
      <c r="B964" s="237"/>
      <c r="C964" s="238"/>
      <c r="D964" s="228" t="s">
        <v>192</v>
      </c>
      <c r="E964" s="239" t="s">
        <v>19</v>
      </c>
      <c r="F964" s="240" t="s">
        <v>88</v>
      </c>
      <c r="G964" s="238"/>
      <c r="H964" s="241">
        <v>2</v>
      </c>
      <c r="I964" s="242"/>
      <c r="J964" s="238"/>
      <c r="K964" s="238"/>
      <c r="L964" s="243"/>
      <c r="M964" s="244"/>
      <c r="N964" s="245"/>
      <c r="O964" s="245"/>
      <c r="P964" s="245"/>
      <c r="Q964" s="245"/>
      <c r="R964" s="245"/>
      <c r="S964" s="245"/>
      <c r="T964" s="246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7" t="s">
        <v>192</v>
      </c>
      <c r="AU964" s="247" t="s">
        <v>88</v>
      </c>
      <c r="AV964" s="14" t="s">
        <v>88</v>
      </c>
      <c r="AW964" s="14" t="s">
        <v>37</v>
      </c>
      <c r="AX964" s="14" t="s">
        <v>78</v>
      </c>
      <c r="AY964" s="247" t="s">
        <v>178</v>
      </c>
    </row>
    <row r="965" s="15" customFormat="1">
      <c r="A965" s="15"/>
      <c r="B965" s="248"/>
      <c r="C965" s="249"/>
      <c r="D965" s="228" t="s">
        <v>192</v>
      </c>
      <c r="E965" s="250" t="s">
        <v>19</v>
      </c>
      <c r="F965" s="251" t="s">
        <v>195</v>
      </c>
      <c r="G965" s="249"/>
      <c r="H965" s="252">
        <v>2</v>
      </c>
      <c r="I965" s="253"/>
      <c r="J965" s="249"/>
      <c r="K965" s="249"/>
      <c r="L965" s="254"/>
      <c r="M965" s="255"/>
      <c r="N965" s="256"/>
      <c r="O965" s="256"/>
      <c r="P965" s="256"/>
      <c r="Q965" s="256"/>
      <c r="R965" s="256"/>
      <c r="S965" s="256"/>
      <c r="T965" s="257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T965" s="258" t="s">
        <v>192</v>
      </c>
      <c r="AU965" s="258" t="s">
        <v>88</v>
      </c>
      <c r="AV965" s="15" t="s">
        <v>184</v>
      </c>
      <c r="AW965" s="15" t="s">
        <v>37</v>
      </c>
      <c r="AX965" s="15" t="s">
        <v>86</v>
      </c>
      <c r="AY965" s="258" t="s">
        <v>178</v>
      </c>
    </row>
    <row r="966" s="2" customFormat="1" ht="44.25" customHeight="1">
      <c r="A966" s="41"/>
      <c r="B966" s="42"/>
      <c r="C966" s="208" t="s">
        <v>1180</v>
      </c>
      <c r="D966" s="208" t="s">
        <v>180</v>
      </c>
      <c r="E966" s="209" t="s">
        <v>1181</v>
      </c>
      <c r="F966" s="210" t="s">
        <v>1182</v>
      </c>
      <c r="G966" s="211" t="s">
        <v>953</v>
      </c>
      <c r="H966" s="280"/>
      <c r="I966" s="213"/>
      <c r="J966" s="214">
        <f>ROUND(I966*H966,2)</f>
        <v>0</v>
      </c>
      <c r="K966" s="210" t="s">
        <v>183</v>
      </c>
      <c r="L966" s="47"/>
      <c r="M966" s="215" t="s">
        <v>19</v>
      </c>
      <c r="N966" s="216" t="s">
        <v>49</v>
      </c>
      <c r="O966" s="87"/>
      <c r="P966" s="217">
        <f>O966*H966</f>
        <v>0</v>
      </c>
      <c r="Q966" s="217">
        <v>0</v>
      </c>
      <c r="R966" s="217">
        <f>Q966*H966</f>
        <v>0</v>
      </c>
      <c r="S966" s="217">
        <v>0</v>
      </c>
      <c r="T966" s="218">
        <f>S966*H966</f>
        <v>0</v>
      </c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R966" s="219" t="s">
        <v>282</v>
      </c>
      <c r="AT966" s="219" t="s">
        <v>180</v>
      </c>
      <c r="AU966" s="219" t="s">
        <v>88</v>
      </c>
      <c r="AY966" s="20" t="s">
        <v>178</v>
      </c>
      <c r="BE966" s="220">
        <f>IF(N966="základní",J966,0)</f>
        <v>0</v>
      </c>
      <c r="BF966" s="220">
        <f>IF(N966="snížená",J966,0)</f>
        <v>0</v>
      </c>
      <c r="BG966" s="220">
        <f>IF(N966="zákl. přenesená",J966,0)</f>
        <v>0</v>
      </c>
      <c r="BH966" s="220">
        <f>IF(N966="sníž. přenesená",J966,0)</f>
        <v>0</v>
      </c>
      <c r="BI966" s="220">
        <f>IF(N966="nulová",J966,0)</f>
        <v>0</v>
      </c>
      <c r="BJ966" s="20" t="s">
        <v>86</v>
      </c>
      <c r="BK966" s="220">
        <f>ROUND(I966*H966,2)</f>
        <v>0</v>
      </c>
      <c r="BL966" s="20" t="s">
        <v>282</v>
      </c>
      <c r="BM966" s="219" t="s">
        <v>1183</v>
      </c>
    </row>
    <row r="967" s="2" customFormat="1">
      <c r="A967" s="41"/>
      <c r="B967" s="42"/>
      <c r="C967" s="43"/>
      <c r="D967" s="221" t="s">
        <v>186</v>
      </c>
      <c r="E967" s="43"/>
      <c r="F967" s="222" t="s">
        <v>1184</v>
      </c>
      <c r="G967" s="43"/>
      <c r="H967" s="43"/>
      <c r="I967" s="223"/>
      <c r="J967" s="43"/>
      <c r="K967" s="43"/>
      <c r="L967" s="47"/>
      <c r="M967" s="224"/>
      <c r="N967" s="225"/>
      <c r="O967" s="87"/>
      <c r="P967" s="87"/>
      <c r="Q967" s="87"/>
      <c r="R967" s="87"/>
      <c r="S967" s="87"/>
      <c r="T967" s="88"/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T967" s="20" t="s">
        <v>186</v>
      </c>
      <c r="AU967" s="20" t="s">
        <v>88</v>
      </c>
    </row>
    <row r="968" s="12" customFormat="1" ht="22.8" customHeight="1">
      <c r="A968" s="12"/>
      <c r="B968" s="192"/>
      <c r="C968" s="193"/>
      <c r="D968" s="194" t="s">
        <v>77</v>
      </c>
      <c r="E968" s="206" t="s">
        <v>1185</v>
      </c>
      <c r="F968" s="206" t="s">
        <v>1186</v>
      </c>
      <c r="G968" s="193"/>
      <c r="H968" s="193"/>
      <c r="I968" s="196"/>
      <c r="J968" s="207">
        <f>BK968</f>
        <v>0</v>
      </c>
      <c r="K968" s="193"/>
      <c r="L968" s="198"/>
      <c r="M968" s="199"/>
      <c r="N968" s="200"/>
      <c r="O968" s="200"/>
      <c r="P968" s="201">
        <f>SUM(P969:P1059)</f>
        <v>0</v>
      </c>
      <c r="Q968" s="200"/>
      <c r="R968" s="201">
        <f>SUM(R969:R1059)</f>
        <v>11.728912750000001</v>
      </c>
      <c r="S968" s="200"/>
      <c r="T968" s="202">
        <f>SUM(T969:T1059)</f>
        <v>108.31489999999999</v>
      </c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R968" s="203" t="s">
        <v>88</v>
      </c>
      <c r="AT968" s="204" t="s">
        <v>77</v>
      </c>
      <c r="AU968" s="204" t="s">
        <v>86</v>
      </c>
      <c r="AY968" s="203" t="s">
        <v>178</v>
      </c>
      <c r="BK968" s="205">
        <f>SUM(BK969:BK1059)</f>
        <v>0</v>
      </c>
    </row>
    <row r="969" s="2" customFormat="1" ht="37.8" customHeight="1">
      <c r="A969" s="41"/>
      <c r="B969" s="42"/>
      <c r="C969" s="208" t="s">
        <v>1187</v>
      </c>
      <c r="D969" s="208" t="s">
        <v>180</v>
      </c>
      <c r="E969" s="209" t="s">
        <v>1188</v>
      </c>
      <c r="F969" s="210" t="s">
        <v>1189</v>
      </c>
      <c r="G969" s="211" t="s">
        <v>222</v>
      </c>
      <c r="H969" s="212">
        <v>170.24000000000001</v>
      </c>
      <c r="I969" s="213"/>
      <c r="J969" s="214">
        <f>ROUND(I969*H969,2)</f>
        <v>0</v>
      </c>
      <c r="K969" s="210" t="s">
        <v>183</v>
      </c>
      <c r="L969" s="47"/>
      <c r="M969" s="215" t="s">
        <v>19</v>
      </c>
      <c r="N969" s="216" t="s">
        <v>49</v>
      </c>
      <c r="O969" s="87"/>
      <c r="P969" s="217">
        <f>O969*H969</f>
        <v>0</v>
      </c>
      <c r="Q969" s="217">
        <v>0.043999999999999997</v>
      </c>
      <c r="R969" s="217">
        <f>Q969*H969</f>
        <v>7.4905600000000003</v>
      </c>
      <c r="S969" s="217">
        <v>0</v>
      </c>
      <c r="T969" s="218">
        <f>S969*H969</f>
        <v>0</v>
      </c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R969" s="219" t="s">
        <v>282</v>
      </c>
      <c r="AT969" s="219" t="s">
        <v>180</v>
      </c>
      <c r="AU969" s="219" t="s">
        <v>88</v>
      </c>
      <c r="AY969" s="20" t="s">
        <v>178</v>
      </c>
      <c r="BE969" s="220">
        <f>IF(N969="základní",J969,0)</f>
        <v>0</v>
      </c>
      <c r="BF969" s="220">
        <f>IF(N969="snížená",J969,0)</f>
        <v>0</v>
      </c>
      <c r="BG969" s="220">
        <f>IF(N969="zákl. přenesená",J969,0)</f>
        <v>0</v>
      </c>
      <c r="BH969" s="220">
        <f>IF(N969="sníž. přenesená",J969,0)</f>
        <v>0</v>
      </c>
      <c r="BI969" s="220">
        <f>IF(N969="nulová",J969,0)</f>
        <v>0</v>
      </c>
      <c r="BJ969" s="20" t="s">
        <v>86</v>
      </c>
      <c r="BK969" s="220">
        <f>ROUND(I969*H969,2)</f>
        <v>0</v>
      </c>
      <c r="BL969" s="20" t="s">
        <v>282</v>
      </c>
      <c r="BM969" s="219" t="s">
        <v>1190</v>
      </c>
    </row>
    <row r="970" s="2" customFormat="1">
      <c r="A970" s="41"/>
      <c r="B970" s="42"/>
      <c r="C970" s="43"/>
      <c r="D970" s="221" t="s">
        <v>186</v>
      </c>
      <c r="E970" s="43"/>
      <c r="F970" s="222" t="s">
        <v>1191</v>
      </c>
      <c r="G970" s="43"/>
      <c r="H970" s="43"/>
      <c r="I970" s="223"/>
      <c r="J970" s="43"/>
      <c r="K970" s="43"/>
      <c r="L970" s="47"/>
      <c r="M970" s="224"/>
      <c r="N970" s="225"/>
      <c r="O970" s="87"/>
      <c r="P970" s="87"/>
      <c r="Q970" s="87"/>
      <c r="R970" s="87"/>
      <c r="S970" s="87"/>
      <c r="T970" s="88"/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T970" s="20" t="s">
        <v>186</v>
      </c>
      <c r="AU970" s="20" t="s">
        <v>88</v>
      </c>
    </row>
    <row r="971" s="13" customFormat="1">
      <c r="A971" s="13"/>
      <c r="B971" s="226"/>
      <c r="C971" s="227"/>
      <c r="D971" s="228" t="s">
        <v>192</v>
      </c>
      <c r="E971" s="229" t="s">
        <v>19</v>
      </c>
      <c r="F971" s="230" t="s">
        <v>659</v>
      </c>
      <c r="G971" s="227"/>
      <c r="H971" s="229" t="s">
        <v>19</v>
      </c>
      <c r="I971" s="231"/>
      <c r="J971" s="227"/>
      <c r="K971" s="227"/>
      <c r="L971" s="232"/>
      <c r="M971" s="233"/>
      <c r="N971" s="234"/>
      <c r="O971" s="234"/>
      <c r="P971" s="234"/>
      <c r="Q971" s="234"/>
      <c r="R971" s="234"/>
      <c r="S971" s="234"/>
      <c r="T971" s="235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6" t="s">
        <v>192</v>
      </c>
      <c r="AU971" s="236" t="s">
        <v>88</v>
      </c>
      <c r="AV971" s="13" t="s">
        <v>86</v>
      </c>
      <c r="AW971" s="13" t="s">
        <v>37</v>
      </c>
      <c r="AX971" s="13" t="s">
        <v>78</v>
      </c>
      <c r="AY971" s="236" t="s">
        <v>178</v>
      </c>
    </row>
    <row r="972" s="13" customFormat="1">
      <c r="A972" s="13"/>
      <c r="B972" s="226"/>
      <c r="C972" s="227"/>
      <c r="D972" s="228" t="s">
        <v>192</v>
      </c>
      <c r="E972" s="229" t="s">
        <v>19</v>
      </c>
      <c r="F972" s="230" t="s">
        <v>287</v>
      </c>
      <c r="G972" s="227"/>
      <c r="H972" s="229" t="s">
        <v>19</v>
      </c>
      <c r="I972" s="231"/>
      <c r="J972" s="227"/>
      <c r="K972" s="227"/>
      <c r="L972" s="232"/>
      <c r="M972" s="233"/>
      <c r="N972" s="234"/>
      <c r="O972" s="234"/>
      <c r="P972" s="234"/>
      <c r="Q972" s="234"/>
      <c r="R972" s="234"/>
      <c r="S972" s="234"/>
      <c r="T972" s="235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6" t="s">
        <v>192</v>
      </c>
      <c r="AU972" s="236" t="s">
        <v>88</v>
      </c>
      <c r="AV972" s="13" t="s">
        <v>86</v>
      </c>
      <c r="AW972" s="13" t="s">
        <v>37</v>
      </c>
      <c r="AX972" s="13" t="s">
        <v>78</v>
      </c>
      <c r="AY972" s="236" t="s">
        <v>178</v>
      </c>
    </row>
    <row r="973" s="13" customFormat="1">
      <c r="A973" s="13"/>
      <c r="B973" s="226"/>
      <c r="C973" s="227"/>
      <c r="D973" s="228" t="s">
        <v>192</v>
      </c>
      <c r="E973" s="229" t="s">
        <v>19</v>
      </c>
      <c r="F973" s="230" t="s">
        <v>269</v>
      </c>
      <c r="G973" s="227"/>
      <c r="H973" s="229" t="s">
        <v>19</v>
      </c>
      <c r="I973" s="231"/>
      <c r="J973" s="227"/>
      <c r="K973" s="227"/>
      <c r="L973" s="232"/>
      <c r="M973" s="233"/>
      <c r="N973" s="234"/>
      <c r="O973" s="234"/>
      <c r="P973" s="234"/>
      <c r="Q973" s="234"/>
      <c r="R973" s="234"/>
      <c r="S973" s="234"/>
      <c r="T973" s="235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6" t="s">
        <v>192</v>
      </c>
      <c r="AU973" s="236" t="s">
        <v>88</v>
      </c>
      <c r="AV973" s="13" t="s">
        <v>86</v>
      </c>
      <c r="AW973" s="13" t="s">
        <v>37</v>
      </c>
      <c r="AX973" s="13" t="s">
        <v>78</v>
      </c>
      <c r="AY973" s="236" t="s">
        <v>178</v>
      </c>
    </row>
    <row r="974" s="14" customFormat="1">
      <c r="A974" s="14"/>
      <c r="B974" s="237"/>
      <c r="C974" s="238"/>
      <c r="D974" s="228" t="s">
        <v>192</v>
      </c>
      <c r="E974" s="239" t="s">
        <v>19</v>
      </c>
      <c r="F974" s="240" t="s">
        <v>1192</v>
      </c>
      <c r="G974" s="238"/>
      <c r="H974" s="241">
        <v>170.24000000000001</v>
      </c>
      <c r="I974" s="242"/>
      <c r="J974" s="238"/>
      <c r="K974" s="238"/>
      <c r="L974" s="243"/>
      <c r="M974" s="244"/>
      <c r="N974" s="245"/>
      <c r="O974" s="245"/>
      <c r="P974" s="245"/>
      <c r="Q974" s="245"/>
      <c r="R974" s="245"/>
      <c r="S974" s="245"/>
      <c r="T974" s="246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47" t="s">
        <v>192</v>
      </c>
      <c r="AU974" s="247" t="s">
        <v>88</v>
      </c>
      <c r="AV974" s="14" t="s">
        <v>88</v>
      </c>
      <c r="AW974" s="14" t="s">
        <v>37</v>
      </c>
      <c r="AX974" s="14" t="s">
        <v>78</v>
      </c>
      <c r="AY974" s="247" t="s">
        <v>178</v>
      </c>
    </row>
    <row r="975" s="15" customFormat="1">
      <c r="A975" s="15"/>
      <c r="B975" s="248"/>
      <c r="C975" s="249"/>
      <c r="D975" s="228" t="s">
        <v>192</v>
      </c>
      <c r="E975" s="250" t="s">
        <v>19</v>
      </c>
      <c r="F975" s="251" t="s">
        <v>195</v>
      </c>
      <c r="G975" s="249"/>
      <c r="H975" s="252">
        <v>170.24000000000001</v>
      </c>
      <c r="I975" s="253"/>
      <c r="J975" s="249"/>
      <c r="K975" s="249"/>
      <c r="L975" s="254"/>
      <c r="M975" s="255"/>
      <c r="N975" s="256"/>
      <c r="O975" s="256"/>
      <c r="P975" s="256"/>
      <c r="Q975" s="256"/>
      <c r="R975" s="256"/>
      <c r="S975" s="256"/>
      <c r="T975" s="257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58" t="s">
        <v>192</v>
      </c>
      <c r="AU975" s="258" t="s">
        <v>88</v>
      </c>
      <c r="AV975" s="15" t="s">
        <v>184</v>
      </c>
      <c r="AW975" s="15" t="s">
        <v>37</v>
      </c>
      <c r="AX975" s="15" t="s">
        <v>86</v>
      </c>
      <c r="AY975" s="258" t="s">
        <v>178</v>
      </c>
    </row>
    <row r="976" s="2" customFormat="1" ht="55.5" customHeight="1">
      <c r="A976" s="41"/>
      <c r="B976" s="42"/>
      <c r="C976" s="208" t="s">
        <v>1193</v>
      </c>
      <c r="D976" s="208" t="s">
        <v>180</v>
      </c>
      <c r="E976" s="209" t="s">
        <v>1194</v>
      </c>
      <c r="F976" s="210" t="s">
        <v>1195</v>
      </c>
      <c r="G976" s="211" t="s">
        <v>107</v>
      </c>
      <c r="H976" s="212">
        <v>138.38</v>
      </c>
      <c r="I976" s="213"/>
      <c r="J976" s="214">
        <f>ROUND(I976*H976,2)</f>
        <v>0</v>
      </c>
      <c r="K976" s="210" t="s">
        <v>183</v>
      </c>
      <c r="L976" s="47"/>
      <c r="M976" s="215" t="s">
        <v>19</v>
      </c>
      <c r="N976" s="216" t="s">
        <v>49</v>
      </c>
      <c r="O976" s="87"/>
      <c r="P976" s="217">
        <f>O976*H976</f>
        <v>0</v>
      </c>
      <c r="Q976" s="217">
        <v>0.00042000000000000002</v>
      </c>
      <c r="R976" s="217">
        <f>Q976*H976</f>
        <v>0.0581196</v>
      </c>
      <c r="S976" s="217">
        <v>0</v>
      </c>
      <c r="T976" s="218">
        <f>S976*H976</f>
        <v>0</v>
      </c>
      <c r="U976" s="41"/>
      <c r="V976" s="41"/>
      <c r="W976" s="41"/>
      <c r="X976" s="41"/>
      <c r="Y976" s="41"/>
      <c r="Z976" s="41"/>
      <c r="AA976" s="41"/>
      <c r="AB976" s="41"/>
      <c r="AC976" s="41"/>
      <c r="AD976" s="41"/>
      <c r="AE976" s="41"/>
      <c r="AR976" s="219" t="s">
        <v>282</v>
      </c>
      <c r="AT976" s="219" t="s">
        <v>180</v>
      </c>
      <c r="AU976" s="219" t="s">
        <v>88</v>
      </c>
      <c r="AY976" s="20" t="s">
        <v>178</v>
      </c>
      <c r="BE976" s="220">
        <f>IF(N976="základní",J976,0)</f>
        <v>0</v>
      </c>
      <c r="BF976" s="220">
        <f>IF(N976="snížená",J976,0)</f>
        <v>0</v>
      </c>
      <c r="BG976" s="220">
        <f>IF(N976="zákl. přenesená",J976,0)</f>
        <v>0</v>
      </c>
      <c r="BH976" s="220">
        <f>IF(N976="sníž. přenesená",J976,0)</f>
        <v>0</v>
      </c>
      <c r="BI976" s="220">
        <f>IF(N976="nulová",J976,0)</f>
        <v>0</v>
      </c>
      <c r="BJ976" s="20" t="s">
        <v>86</v>
      </c>
      <c r="BK976" s="220">
        <f>ROUND(I976*H976,2)</f>
        <v>0</v>
      </c>
      <c r="BL976" s="20" t="s">
        <v>282</v>
      </c>
      <c r="BM976" s="219" t="s">
        <v>1196</v>
      </c>
    </row>
    <row r="977" s="2" customFormat="1">
      <c r="A977" s="41"/>
      <c r="B977" s="42"/>
      <c r="C977" s="43"/>
      <c r="D977" s="221" t="s">
        <v>186</v>
      </c>
      <c r="E977" s="43"/>
      <c r="F977" s="222" t="s">
        <v>1197</v>
      </c>
      <c r="G977" s="43"/>
      <c r="H977" s="43"/>
      <c r="I977" s="223"/>
      <c r="J977" s="43"/>
      <c r="K977" s="43"/>
      <c r="L977" s="47"/>
      <c r="M977" s="224"/>
      <c r="N977" s="225"/>
      <c r="O977" s="87"/>
      <c r="P977" s="87"/>
      <c r="Q977" s="87"/>
      <c r="R977" s="87"/>
      <c r="S977" s="87"/>
      <c r="T977" s="88"/>
      <c r="U977" s="41"/>
      <c r="V977" s="41"/>
      <c r="W977" s="41"/>
      <c r="X977" s="41"/>
      <c r="Y977" s="41"/>
      <c r="Z977" s="41"/>
      <c r="AA977" s="41"/>
      <c r="AB977" s="41"/>
      <c r="AC977" s="41"/>
      <c r="AD977" s="41"/>
      <c r="AE977" s="41"/>
      <c r="AT977" s="20" t="s">
        <v>186</v>
      </c>
      <c r="AU977" s="20" t="s">
        <v>88</v>
      </c>
    </row>
    <row r="978" s="14" customFormat="1">
      <c r="A978" s="14"/>
      <c r="B978" s="237"/>
      <c r="C978" s="238"/>
      <c r="D978" s="228" t="s">
        <v>192</v>
      </c>
      <c r="E978" s="239" t="s">
        <v>19</v>
      </c>
      <c r="F978" s="240" t="s">
        <v>105</v>
      </c>
      <c r="G978" s="238"/>
      <c r="H978" s="241">
        <v>138.38</v>
      </c>
      <c r="I978" s="242"/>
      <c r="J978" s="238"/>
      <c r="K978" s="238"/>
      <c r="L978" s="243"/>
      <c r="M978" s="244"/>
      <c r="N978" s="245"/>
      <c r="O978" s="245"/>
      <c r="P978" s="245"/>
      <c r="Q978" s="245"/>
      <c r="R978" s="245"/>
      <c r="S978" s="245"/>
      <c r="T978" s="246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7" t="s">
        <v>192</v>
      </c>
      <c r="AU978" s="247" t="s">
        <v>88</v>
      </c>
      <c r="AV978" s="14" t="s">
        <v>88</v>
      </c>
      <c r="AW978" s="14" t="s">
        <v>37</v>
      </c>
      <c r="AX978" s="14" t="s">
        <v>78</v>
      </c>
      <c r="AY978" s="247" t="s">
        <v>178</v>
      </c>
    </row>
    <row r="979" s="15" customFormat="1">
      <c r="A979" s="15"/>
      <c r="B979" s="248"/>
      <c r="C979" s="249"/>
      <c r="D979" s="228" t="s">
        <v>192</v>
      </c>
      <c r="E979" s="250" t="s">
        <v>19</v>
      </c>
      <c r="F979" s="251" t="s">
        <v>195</v>
      </c>
      <c r="G979" s="249"/>
      <c r="H979" s="252">
        <v>138.38</v>
      </c>
      <c r="I979" s="253"/>
      <c r="J979" s="249"/>
      <c r="K979" s="249"/>
      <c r="L979" s="254"/>
      <c r="M979" s="255"/>
      <c r="N979" s="256"/>
      <c r="O979" s="256"/>
      <c r="P979" s="256"/>
      <c r="Q979" s="256"/>
      <c r="R979" s="256"/>
      <c r="S979" s="256"/>
      <c r="T979" s="257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58" t="s">
        <v>192</v>
      </c>
      <c r="AU979" s="258" t="s">
        <v>88</v>
      </c>
      <c r="AV979" s="15" t="s">
        <v>184</v>
      </c>
      <c r="AW979" s="15" t="s">
        <v>37</v>
      </c>
      <c r="AX979" s="15" t="s">
        <v>86</v>
      </c>
      <c r="AY979" s="258" t="s">
        <v>178</v>
      </c>
    </row>
    <row r="980" s="2" customFormat="1" ht="24.15" customHeight="1">
      <c r="A980" s="41"/>
      <c r="B980" s="42"/>
      <c r="C980" s="259" t="s">
        <v>1198</v>
      </c>
      <c r="D980" s="259" t="s">
        <v>303</v>
      </c>
      <c r="E980" s="260" t="s">
        <v>1199</v>
      </c>
      <c r="F980" s="261" t="s">
        <v>1200</v>
      </c>
      <c r="G980" s="262" t="s">
        <v>107</v>
      </c>
      <c r="H980" s="263">
        <v>145.29900000000001</v>
      </c>
      <c r="I980" s="264"/>
      <c r="J980" s="265">
        <f>ROUND(I980*H980,2)</f>
        <v>0</v>
      </c>
      <c r="K980" s="261" t="s">
        <v>183</v>
      </c>
      <c r="L980" s="266"/>
      <c r="M980" s="267" t="s">
        <v>19</v>
      </c>
      <c r="N980" s="268" t="s">
        <v>49</v>
      </c>
      <c r="O980" s="87"/>
      <c r="P980" s="217">
        <f>O980*H980</f>
        <v>0</v>
      </c>
      <c r="Q980" s="217">
        <v>0.0055999999999999999</v>
      </c>
      <c r="R980" s="217">
        <f>Q980*H980</f>
        <v>0.81367440000000002</v>
      </c>
      <c r="S980" s="217">
        <v>0</v>
      </c>
      <c r="T980" s="218">
        <f>S980*H980</f>
        <v>0</v>
      </c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R980" s="219" t="s">
        <v>375</v>
      </c>
      <c r="AT980" s="219" t="s">
        <v>303</v>
      </c>
      <c r="AU980" s="219" t="s">
        <v>88</v>
      </c>
      <c r="AY980" s="20" t="s">
        <v>178</v>
      </c>
      <c r="BE980" s="220">
        <f>IF(N980="základní",J980,0)</f>
        <v>0</v>
      </c>
      <c r="BF980" s="220">
        <f>IF(N980="snížená",J980,0)</f>
        <v>0</v>
      </c>
      <c r="BG980" s="220">
        <f>IF(N980="zákl. přenesená",J980,0)</f>
        <v>0</v>
      </c>
      <c r="BH980" s="220">
        <f>IF(N980="sníž. přenesená",J980,0)</f>
        <v>0</v>
      </c>
      <c r="BI980" s="220">
        <f>IF(N980="nulová",J980,0)</f>
        <v>0</v>
      </c>
      <c r="BJ980" s="20" t="s">
        <v>86</v>
      </c>
      <c r="BK980" s="220">
        <f>ROUND(I980*H980,2)</f>
        <v>0</v>
      </c>
      <c r="BL980" s="20" t="s">
        <v>282</v>
      </c>
      <c r="BM980" s="219" t="s">
        <v>1201</v>
      </c>
    </row>
    <row r="981" s="14" customFormat="1">
      <c r="A981" s="14"/>
      <c r="B981" s="237"/>
      <c r="C981" s="238"/>
      <c r="D981" s="228" t="s">
        <v>192</v>
      </c>
      <c r="E981" s="239" t="s">
        <v>19</v>
      </c>
      <c r="F981" s="240" t="s">
        <v>105</v>
      </c>
      <c r="G981" s="238"/>
      <c r="H981" s="241">
        <v>138.38</v>
      </c>
      <c r="I981" s="242"/>
      <c r="J981" s="238"/>
      <c r="K981" s="238"/>
      <c r="L981" s="243"/>
      <c r="M981" s="244"/>
      <c r="N981" s="245"/>
      <c r="O981" s="245"/>
      <c r="P981" s="245"/>
      <c r="Q981" s="245"/>
      <c r="R981" s="245"/>
      <c r="S981" s="245"/>
      <c r="T981" s="246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7" t="s">
        <v>192</v>
      </c>
      <c r="AU981" s="247" t="s">
        <v>88</v>
      </c>
      <c r="AV981" s="14" t="s">
        <v>88</v>
      </c>
      <c r="AW981" s="14" t="s">
        <v>37</v>
      </c>
      <c r="AX981" s="14" t="s">
        <v>78</v>
      </c>
      <c r="AY981" s="247" t="s">
        <v>178</v>
      </c>
    </row>
    <row r="982" s="15" customFormat="1">
      <c r="A982" s="15"/>
      <c r="B982" s="248"/>
      <c r="C982" s="249"/>
      <c r="D982" s="228" t="s">
        <v>192</v>
      </c>
      <c r="E982" s="250" t="s">
        <v>19</v>
      </c>
      <c r="F982" s="251" t="s">
        <v>195</v>
      </c>
      <c r="G982" s="249"/>
      <c r="H982" s="252">
        <v>138.38</v>
      </c>
      <c r="I982" s="253"/>
      <c r="J982" s="249"/>
      <c r="K982" s="249"/>
      <c r="L982" s="254"/>
      <c r="M982" s="255"/>
      <c r="N982" s="256"/>
      <c r="O982" s="256"/>
      <c r="P982" s="256"/>
      <c r="Q982" s="256"/>
      <c r="R982" s="256"/>
      <c r="S982" s="256"/>
      <c r="T982" s="257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58" t="s">
        <v>192</v>
      </c>
      <c r="AU982" s="258" t="s">
        <v>88</v>
      </c>
      <c r="AV982" s="15" t="s">
        <v>184</v>
      </c>
      <c r="AW982" s="15" t="s">
        <v>37</v>
      </c>
      <c r="AX982" s="15" t="s">
        <v>86</v>
      </c>
      <c r="AY982" s="258" t="s">
        <v>178</v>
      </c>
    </row>
    <row r="983" s="14" customFormat="1">
      <c r="A983" s="14"/>
      <c r="B983" s="237"/>
      <c r="C983" s="238"/>
      <c r="D983" s="228" t="s">
        <v>192</v>
      </c>
      <c r="E983" s="238"/>
      <c r="F983" s="240" t="s">
        <v>1202</v>
      </c>
      <c r="G983" s="238"/>
      <c r="H983" s="241">
        <v>145.29900000000001</v>
      </c>
      <c r="I983" s="242"/>
      <c r="J983" s="238"/>
      <c r="K983" s="238"/>
      <c r="L983" s="243"/>
      <c r="M983" s="244"/>
      <c r="N983" s="245"/>
      <c r="O983" s="245"/>
      <c r="P983" s="245"/>
      <c r="Q983" s="245"/>
      <c r="R983" s="245"/>
      <c r="S983" s="245"/>
      <c r="T983" s="246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47" t="s">
        <v>192</v>
      </c>
      <c r="AU983" s="247" t="s">
        <v>88</v>
      </c>
      <c r="AV983" s="14" t="s">
        <v>88</v>
      </c>
      <c r="AW983" s="14" t="s">
        <v>4</v>
      </c>
      <c r="AX983" s="14" t="s">
        <v>86</v>
      </c>
      <c r="AY983" s="247" t="s">
        <v>178</v>
      </c>
    </row>
    <row r="984" s="2" customFormat="1" ht="49.05" customHeight="1">
      <c r="A984" s="41"/>
      <c r="B984" s="42"/>
      <c r="C984" s="208" t="s">
        <v>1203</v>
      </c>
      <c r="D984" s="208" t="s">
        <v>180</v>
      </c>
      <c r="E984" s="209" t="s">
        <v>1204</v>
      </c>
      <c r="F984" s="210" t="s">
        <v>1205</v>
      </c>
      <c r="G984" s="211" t="s">
        <v>107</v>
      </c>
      <c r="H984" s="212">
        <v>1010.14</v>
      </c>
      <c r="I984" s="213"/>
      <c r="J984" s="214">
        <f>ROUND(I984*H984,2)</f>
        <v>0</v>
      </c>
      <c r="K984" s="210" t="s">
        <v>183</v>
      </c>
      <c r="L984" s="47"/>
      <c r="M984" s="215" t="s">
        <v>19</v>
      </c>
      <c r="N984" s="216" t="s">
        <v>49</v>
      </c>
      <c r="O984" s="87"/>
      <c r="P984" s="217">
        <f>O984*H984</f>
        <v>0</v>
      </c>
      <c r="Q984" s="217">
        <v>0</v>
      </c>
      <c r="R984" s="217">
        <f>Q984*H984</f>
        <v>0</v>
      </c>
      <c r="S984" s="217">
        <v>0.035000000000000003</v>
      </c>
      <c r="T984" s="218">
        <f>S984*H984</f>
        <v>35.354900000000001</v>
      </c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R984" s="219" t="s">
        <v>282</v>
      </c>
      <c r="AT984" s="219" t="s">
        <v>180</v>
      </c>
      <c r="AU984" s="219" t="s">
        <v>88</v>
      </c>
      <c r="AY984" s="20" t="s">
        <v>178</v>
      </c>
      <c r="BE984" s="220">
        <f>IF(N984="základní",J984,0)</f>
        <v>0</v>
      </c>
      <c r="BF984" s="220">
        <f>IF(N984="snížená",J984,0)</f>
        <v>0</v>
      </c>
      <c r="BG984" s="220">
        <f>IF(N984="zákl. přenesená",J984,0)</f>
        <v>0</v>
      </c>
      <c r="BH984" s="220">
        <f>IF(N984="sníž. přenesená",J984,0)</f>
        <v>0</v>
      </c>
      <c r="BI984" s="220">
        <f>IF(N984="nulová",J984,0)</f>
        <v>0</v>
      </c>
      <c r="BJ984" s="20" t="s">
        <v>86</v>
      </c>
      <c r="BK984" s="220">
        <f>ROUND(I984*H984,2)</f>
        <v>0</v>
      </c>
      <c r="BL984" s="20" t="s">
        <v>282</v>
      </c>
      <c r="BM984" s="219" t="s">
        <v>1206</v>
      </c>
    </row>
    <row r="985" s="2" customFormat="1">
      <c r="A985" s="41"/>
      <c r="B985" s="42"/>
      <c r="C985" s="43"/>
      <c r="D985" s="221" t="s">
        <v>186</v>
      </c>
      <c r="E985" s="43"/>
      <c r="F985" s="222" t="s">
        <v>1207</v>
      </c>
      <c r="G985" s="43"/>
      <c r="H985" s="43"/>
      <c r="I985" s="223"/>
      <c r="J985" s="43"/>
      <c r="K985" s="43"/>
      <c r="L985" s="47"/>
      <c r="M985" s="224"/>
      <c r="N985" s="225"/>
      <c r="O985" s="87"/>
      <c r="P985" s="87"/>
      <c r="Q985" s="87"/>
      <c r="R985" s="87"/>
      <c r="S985" s="87"/>
      <c r="T985" s="88"/>
      <c r="U985" s="41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T985" s="20" t="s">
        <v>186</v>
      </c>
      <c r="AU985" s="20" t="s">
        <v>88</v>
      </c>
    </row>
    <row r="986" s="13" customFormat="1">
      <c r="A986" s="13"/>
      <c r="B986" s="226"/>
      <c r="C986" s="227"/>
      <c r="D986" s="228" t="s">
        <v>192</v>
      </c>
      <c r="E986" s="229" t="s">
        <v>19</v>
      </c>
      <c r="F986" s="230" t="s">
        <v>659</v>
      </c>
      <c r="G986" s="227"/>
      <c r="H986" s="229" t="s">
        <v>19</v>
      </c>
      <c r="I986" s="231"/>
      <c r="J986" s="227"/>
      <c r="K986" s="227"/>
      <c r="L986" s="232"/>
      <c r="M986" s="233"/>
      <c r="N986" s="234"/>
      <c r="O986" s="234"/>
      <c r="P986" s="234"/>
      <c r="Q986" s="234"/>
      <c r="R986" s="234"/>
      <c r="S986" s="234"/>
      <c r="T986" s="235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6" t="s">
        <v>192</v>
      </c>
      <c r="AU986" s="236" t="s">
        <v>88</v>
      </c>
      <c r="AV986" s="13" t="s">
        <v>86</v>
      </c>
      <c r="AW986" s="13" t="s">
        <v>37</v>
      </c>
      <c r="AX986" s="13" t="s">
        <v>78</v>
      </c>
      <c r="AY986" s="236" t="s">
        <v>178</v>
      </c>
    </row>
    <row r="987" s="13" customFormat="1">
      <c r="A987" s="13"/>
      <c r="B987" s="226"/>
      <c r="C987" s="227"/>
      <c r="D987" s="228" t="s">
        <v>192</v>
      </c>
      <c r="E987" s="229" t="s">
        <v>19</v>
      </c>
      <c r="F987" s="230" t="s">
        <v>287</v>
      </c>
      <c r="G987" s="227"/>
      <c r="H987" s="229" t="s">
        <v>19</v>
      </c>
      <c r="I987" s="231"/>
      <c r="J987" s="227"/>
      <c r="K987" s="227"/>
      <c r="L987" s="232"/>
      <c r="M987" s="233"/>
      <c r="N987" s="234"/>
      <c r="O987" s="234"/>
      <c r="P987" s="234"/>
      <c r="Q987" s="234"/>
      <c r="R987" s="234"/>
      <c r="S987" s="234"/>
      <c r="T987" s="235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6" t="s">
        <v>192</v>
      </c>
      <c r="AU987" s="236" t="s">
        <v>88</v>
      </c>
      <c r="AV987" s="13" t="s">
        <v>86</v>
      </c>
      <c r="AW987" s="13" t="s">
        <v>37</v>
      </c>
      <c r="AX987" s="13" t="s">
        <v>78</v>
      </c>
      <c r="AY987" s="236" t="s">
        <v>178</v>
      </c>
    </row>
    <row r="988" s="14" customFormat="1">
      <c r="A988" s="14"/>
      <c r="B988" s="237"/>
      <c r="C988" s="238"/>
      <c r="D988" s="228" t="s">
        <v>192</v>
      </c>
      <c r="E988" s="239" t="s">
        <v>19</v>
      </c>
      <c r="F988" s="240" t="s">
        <v>966</v>
      </c>
      <c r="G988" s="238"/>
      <c r="H988" s="241">
        <v>608</v>
      </c>
      <c r="I988" s="242"/>
      <c r="J988" s="238"/>
      <c r="K988" s="238"/>
      <c r="L988" s="243"/>
      <c r="M988" s="244"/>
      <c r="N988" s="245"/>
      <c r="O988" s="245"/>
      <c r="P988" s="245"/>
      <c r="Q988" s="245"/>
      <c r="R988" s="245"/>
      <c r="S988" s="245"/>
      <c r="T988" s="246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47" t="s">
        <v>192</v>
      </c>
      <c r="AU988" s="247" t="s">
        <v>88</v>
      </c>
      <c r="AV988" s="14" t="s">
        <v>88</v>
      </c>
      <c r="AW988" s="14" t="s">
        <v>37</v>
      </c>
      <c r="AX988" s="14" t="s">
        <v>78</v>
      </c>
      <c r="AY988" s="247" t="s">
        <v>178</v>
      </c>
    </row>
    <row r="989" s="14" customFormat="1">
      <c r="A989" s="14"/>
      <c r="B989" s="237"/>
      <c r="C989" s="238"/>
      <c r="D989" s="228" t="s">
        <v>192</v>
      </c>
      <c r="E989" s="239" t="s">
        <v>19</v>
      </c>
      <c r="F989" s="240" t="s">
        <v>963</v>
      </c>
      <c r="G989" s="238"/>
      <c r="H989" s="241">
        <v>166.59999999999999</v>
      </c>
      <c r="I989" s="242"/>
      <c r="J989" s="238"/>
      <c r="K989" s="238"/>
      <c r="L989" s="243"/>
      <c r="M989" s="244"/>
      <c r="N989" s="245"/>
      <c r="O989" s="245"/>
      <c r="P989" s="245"/>
      <c r="Q989" s="245"/>
      <c r="R989" s="245"/>
      <c r="S989" s="245"/>
      <c r="T989" s="246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7" t="s">
        <v>192</v>
      </c>
      <c r="AU989" s="247" t="s">
        <v>88</v>
      </c>
      <c r="AV989" s="14" t="s">
        <v>88</v>
      </c>
      <c r="AW989" s="14" t="s">
        <v>37</v>
      </c>
      <c r="AX989" s="14" t="s">
        <v>78</v>
      </c>
      <c r="AY989" s="247" t="s">
        <v>178</v>
      </c>
    </row>
    <row r="990" s="14" customFormat="1">
      <c r="A990" s="14"/>
      <c r="B990" s="237"/>
      <c r="C990" s="238"/>
      <c r="D990" s="228" t="s">
        <v>192</v>
      </c>
      <c r="E990" s="239" t="s">
        <v>19</v>
      </c>
      <c r="F990" s="240" t="s">
        <v>1064</v>
      </c>
      <c r="G990" s="238"/>
      <c r="H990" s="241">
        <v>116.2</v>
      </c>
      <c r="I990" s="242"/>
      <c r="J990" s="238"/>
      <c r="K990" s="238"/>
      <c r="L990" s="243"/>
      <c r="M990" s="244"/>
      <c r="N990" s="245"/>
      <c r="O990" s="245"/>
      <c r="P990" s="245"/>
      <c r="Q990" s="245"/>
      <c r="R990" s="245"/>
      <c r="S990" s="245"/>
      <c r="T990" s="246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7" t="s">
        <v>192</v>
      </c>
      <c r="AU990" s="247" t="s">
        <v>88</v>
      </c>
      <c r="AV990" s="14" t="s">
        <v>88</v>
      </c>
      <c r="AW990" s="14" t="s">
        <v>37</v>
      </c>
      <c r="AX990" s="14" t="s">
        <v>78</v>
      </c>
      <c r="AY990" s="247" t="s">
        <v>178</v>
      </c>
    </row>
    <row r="991" s="14" customFormat="1">
      <c r="A991" s="14"/>
      <c r="B991" s="237"/>
      <c r="C991" s="238"/>
      <c r="D991" s="228" t="s">
        <v>192</v>
      </c>
      <c r="E991" s="239" t="s">
        <v>19</v>
      </c>
      <c r="F991" s="240" t="s">
        <v>1065</v>
      </c>
      <c r="G991" s="238"/>
      <c r="H991" s="241">
        <v>119.34</v>
      </c>
      <c r="I991" s="242"/>
      <c r="J991" s="238"/>
      <c r="K991" s="238"/>
      <c r="L991" s="243"/>
      <c r="M991" s="244"/>
      <c r="N991" s="245"/>
      <c r="O991" s="245"/>
      <c r="P991" s="245"/>
      <c r="Q991" s="245"/>
      <c r="R991" s="245"/>
      <c r="S991" s="245"/>
      <c r="T991" s="246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7" t="s">
        <v>192</v>
      </c>
      <c r="AU991" s="247" t="s">
        <v>88</v>
      </c>
      <c r="AV991" s="14" t="s">
        <v>88</v>
      </c>
      <c r="AW991" s="14" t="s">
        <v>37</v>
      </c>
      <c r="AX991" s="14" t="s">
        <v>78</v>
      </c>
      <c r="AY991" s="247" t="s">
        <v>178</v>
      </c>
    </row>
    <row r="992" s="15" customFormat="1">
      <c r="A992" s="15"/>
      <c r="B992" s="248"/>
      <c r="C992" s="249"/>
      <c r="D992" s="228" t="s">
        <v>192</v>
      </c>
      <c r="E992" s="250" t="s">
        <v>19</v>
      </c>
      <c r="F992" s="251" t="s">
        <v>195</v>
      </c>
      <c r="G992" s="249"/>
      <c r="H992" s="252">
        <v>1010.14</v>
      </c>
      <c r="I992" s="253"/>
      <c r="J992" s="249"/>
      <c r="K992" s="249"/>
      <c r="L992" s="254"/>
      <c r="M992" s="255"/>
      <c r="N992" s="256"/>
      <c r="O992" s="256"/>
      <c r="P992" s="256"/>
      <c r="Q992" s="256"/>
      <c r="R992" s="256"/>
      <c r="S992" s="256"/>
      <c r="T992" s="257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58" t="s">
        <v>192</v>
      </c>
      <c r="AU992" s="258" t="s">
        <v>88</v>
      </c>
      <c r="AV992" s="15" t="s">
        <v>184</v>
      </c>
      <c r="AW992" s="15" t="s">
        <v>37</v>
      </c>
      <c r="AX992" s="15" t="s">
        <v>86</v>
      </c>
      <c r="AY992" s="258" t="s">
        <v>178</v>
      </c>
    </row>
    <row r="993" s="2" customFormat="1" ht="44.25" customHeight="1">
      <c r="A993" s="41"/>
      <c r="B993" s="42"/>
      <c r="C993" s="208" t="s">
        <v>1208</v>
      </c>
      <c r="D993" s="208" t="s">
        <v>180</v>
      </c>
      <c r="E993" s="209" t="s">
        <v>1209</v>
      </c>
      <c r="F993" s="210" t="s">
        <v>1210</v>
      </c>
      <c r="G993" s="211" t="s">
        <v>107</v>
      </c>
      <c r="H993" s="212">
        <v>608</v>
      </c>
      <c r="I993" s="213"/>
      <c r="J993" s="214">
        <f>ROUND(I993*H993,2)</f>
        <v>0</v>
      </c>
      <c r="K993" s="210" t="s">
        <v>183</v>
      </c>
      <c r="L993" s="47"/>
      <c r="M993" s="215" t="s">
        <v>19</v>
      </c>
      <c r="N993" s="216" t="s">
        <v>49</v>
      </c>
      <c r="O993" s="87"/>
      <c r="P993" s="217">
        <f>O993*H993</f>
        <v>0</v>
      </c>
      <c r="Q993" s="217">
        <v>0</v>
      </c>
      <c r="R993" s="217">
        <f>Q993*H993</f>
        <v>0</v>
      </c>
      <c r="S993" s="217">
        <v>0.12</v>
      </c>
      <c r="T993" s="218">
        <f>S993*H993</f>
        <v>72.959999999999994</v>
      </c>
      <c r="U993" s="41"/>
      <c r="V993" s="41"/>
      <c r="W993" s="41"/>
      <c r="X993" s="41"/>
      <c r="Y993" s="41"/>
      <c r="Z993" s="41"/>
      <c r="AA993" s="41"/>
      <c r="AB993" s="41"/>
      <c r="AC993" s="41"/>
      <c r="AD993" s="41"/>
      <c r="AE993" s="41"/>
      <c r="AR993" s="219" t="s">
        <v>282</v>
      </c>
      <c r="AT993" s="219" t="s">
        <v>180</v>
      </c>
      <c r="AU993" s="219" t="s">
        <v>88</v>
      </c>
      <c r="AY993" s="20" t="s">
        <v>178</v>
      </c>
      <c r="BE993" s="220">
        <f>IF(N993="základní",J993,0)</f>
        <v>0</v>
      </c>
      <c r="BF993" s="220">
        <f>IF(N993="snížená",J993,0)</f>
        <v>0</v>
      </c>
      <c r="BG993" s="220">
        <f>IF(N993="zákl. přenesená",J993,0)</f>
        <v>0</v>
      </c>
      <c r="BH993" s="220">
        <f>IF(N993="sníž. přenesená",J993,0)</f>
        <v>0</v>
      </c>
      <c r="BI993" s="220">
        <f>IF(N993="nulová",J993,0)</f>
        <v>0</v>
      </c>
      <c r="BJ993" s="20" t="s">
        <v>86</v>
      </c>
      <c r="BK993" s="220">
        <f>ROUND(I993*H993,2)</f>
        <v>0</v>
      </c>
      <c r="BL993" s="20" t="s">
        <v>282</v>
      </c>
      <c r="BM993" s="219" t="s">
        <v>1211</v>
      </c>
    </row>
    <row r="994" s="2" customFormat="1">
      <c r="A994" s="41"/>
      <c r="B994" s="42"/>
      <c r="C994" s="43"/>
      <c r="D994" s="221" t="s">
        <v>186</v>
      </c>
      <c r="E994" s="43"/>
      <c r="F994" s="222" t="s">
        <v>1212</v>
      </c>
      <c r="G994" s="43"/>
      <c r="H994" s="43"/>
      <c r="I994" s="223"/>
      <c r="J994" s="43"/>
      <c r="K994" s="43"/>
      <c r="L994" s="47"/>
      <c r="M994" s="224"/>
      <c r="N994" s="225"/>
      <c r="O994" s="87"/>
      <c r="P994" s="87"/>
      <c r="Q994" s="87"/>
      <c r="R994" s="87"/>
      <c r="S994" s="87"/>
      <c r="T994" s="88"/>
      <c r="U994" s="41"/>
      <c r="V994" s="41"/>
      <c r="W994" s="41"/>
      <c r="X994" s="41"/>
      <c r="Y994" s="41"/>
      <c r="Z994" s="41"/>
      <c r="AA994" s="41"/>
      <c r="AB994" s="41"/>
      <c r="AC994" s="41"/>
      <c r="AD994" s="41"/>
      <c r="AE994" s="41"/>
      <c r="AT994" s="20" t="s">
        <v>186</v>
      </c>
      <c r="AU994" s="20" t="s">
        <v>88</v>
      </c>
    </row>
    <row r="995" s="2" customFormat="1" ht="37.8" customHeight="1">
      <c r="A995" s="41"/>
      <c r="B995" s="42"/>
      <c r="C995" s="208" t="s">
        <v>1213</v>
      </c>
      <c r="D995" s="208" t="s">
        <v>180</v>
      </c>
      <c r="E995" s="209" t="s">
        <v>1214</v>
      </c>
      <c r="F995" s="210" t="s">
        <v>1215</v>
      </c>
      <c r="G995" s="211" t="s">
        <v>107</v>
      </c>
      <c r="H995" s="212">
        <v>402.13999999999999</v>
      </c>
      <c r="I995" s="213"/>
      <c r="J995" s="214">
        <f>ROUND(I995*H995,2)</f>
        <v>0</v>
      </c>
      <c r="K995" s="210" t="s">
        <v>183</v>
      </c>
      <c r="L995" s="47"/>
      <c r="M995" s="215" t="s">
        <v>19</v>
      </c>
      <c r="N995" s="216" t="s">
        <v>49</v>
      </c>
      <c r="O995" s="87"/>
      <c r="P995" s="217">
        <f>O995*H995</f>
        <v>0</v>
      </c>
      <c r="Q995" s="217">
        <v>0</v>
      </c>
      <c r="R995" s="217">
        <f>Q995*H995</f>
        <v>0</v>
      </c>
      <c r="S995" s="217">
        <v>0</v>
      </c>
      <c r="T995" s="218">
        <f>S995*H995</f>
        <v>0</v>
      </c>
      <c r="U995" s="41"/>
      <c r="V995" s="41"/>
      <c r="W995" s="41"/>
      <c r="X995" s="41"/>
      <c r="Y995" s="41"/>
      <c r="Z995" s="41"/>
      <c r="AA995" s="41"/>
      <c r="AB995" s="41"/>
      <c r="AC995" s="41"/>
      <c r="AD995" s="41"/>
      <c r="AE995" s="41"/>
      <c r="AR995" s="219" t="s">
        <v>282</v>
      </c>
      <c r="AT995" s="219" t="s">
        <v>180</v>
      </c>
      <c r="AU995" s="219" t="s">
        <v>88</v>
      </c>
      <c r="AY995" s="20" t="s">
        <v>178</v>
      </c>
      <c r="BE995" s="220">
        <f>IF(N995="základní",J995,0)</f>
        <v>0</v>
      </c>
      <c r="BF995" s="220">
        <f>IF(N995="snížená",J995,0)</f>
        <v>0</v>
      </c>
      <c r="BG995" s="220">
        <f>IF(N995="zákl. přenesená",J995,0)</f>
        <v>0</v>
      </c>
      <c r="BH995" s="220">
        <f>IF(N995="sníž. přenesená",J995,0)</f>
        <v>0</v>
      </c>
      <c r="BI995" s="220">
        <f>IF(N995="nulová",J995,0)</f>
        <v>0</v>
      </c>
      <c r="BJ995" s="20" t="s">
        <v>86</v>
      </c>
      <c r="BK995" s="220">
        <f>ROUND(I995*H995,2)</f>
        <v>0</v>
      </c>
      <c r="BL995" s="20" t="s">
        <v>282</v>
      </c>
      <c r="BM995" s="219" t="s">
        <v>1216</v>
      </c>
    </row>
    <row r="996" s="2" customFormat="1">
      <c r="A996" s="41"/>
      <c r="B996" s="42"/>
      <c r="C996" s="43"/>
      <c r="D996" s="221" t="s">
        <v>186</v>
      </c>
      <c r="E996" s="43"/>
      <c r="F996" s="222" t="s">
        <v>1217</v>
      </c>
      <c r="G996" s="43"/>
      <c r="H996" s="43"/>
      <c r="I996" s="223"/>
      <c r="J996" s="43"/>
      <c r="K996" s="43"/>
      <c r="L996" s="47"/>
      <c r="M996" s="224"/>
      <c r="N996" s="225"/>
      <c r="O996" s="87"/>
      <c r="P996" s="87"/>
      <c r="Q996" s="87"/>
      <c r="R996" s="87"/>
      <c r="S996" s="87"/>
      <c r="T996" s="88"/>
      <c r="U996" s="41"/>
      <c r="V996" s="41"/>
      <c r="W996" s="41"/>
      <c r="X996" s="41"/>
      <c r="Y996" s="41"/>
      <c r="Z996" s="41"/>
      <c r="AA996" s="41"/>
      <c r="AB996" s="41"/>
      <c r="AC996" s="41"/>
      <c r="AD996" s="41"/>
      <c r="AE996" s="41"/>
      <c r="AT996" s="20" t="s">
        <v>186</v>
      </c>
      <c r="AU996" s="20" t="s">
        <v>88</v>
      </c>
    </row>
    <row r="997" s="13" customFormat="1">
      <c r="A997" s="13"/>
      <c r="B997" s="226"/>
      <c r="C997" s="227"/>
      <c r="D997" s="228" t="s">
        <v>192</v>
      </c>
      <c r="E997" s="229" t="s">
        <v>19</v>
      </c>
      <c r="F997" s="230" t="s">
        <v>659</v>
      </c>
      <c r="G997" s="227"/>
      <c r="H997" s="229" t="s">
        <v>19</v>
      </c>
      <c r="I997" s="231"/>
      <c r="J997" s="227"/>
      <c r="K997" s="227"/>
      <c r="L997" s="232"/>
      <c r="M997" s="233"/>
      <c r="N997" s="234"/>
      <c r="O997" s="234"/>
      <c r="P997" s="234"/>
      <c r="Q997" s="234"/>
      <c r="R997" s="234"/>
      <c r="S997" s="234"/>
      <c r="T997" s="235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6" t="s">
        <v>192</v>
      </c>
      <c r="AU997" s="236" t="s">
        <v>88</v>
      </c>
      <c r="AV997" s="13" t="s">
        <v>86</v>
      </c>
      <c r="AW997" s="13" t="s">
        <v>37</v>
      </c>
      <c r="AX997" s="13" t="s">
        <v>78</v>
      </c>
      <c r="AY997" s="236" t="s">
        <v>178</v>
      </c>
    </row>
    <row r="998" s="13" customFormat="1">
      <c r="A998" s="13"/>
      <c r="B998" s="226"/>
      <c r="C998" s="227"/>
      <c r="D998" s="228" t="s">
        <v>192</v>
      </c>
      <c r="E998" s="229" t="s">
        <v>19</v>
      </c>
      <c r="F998" s="230" t="s">
        <v>287</v>
      </c>
      <c r="G998" s="227"/>
      <c r="H998" s="229" t="s">
        <v>19</v>
      </c>
      <c r="I998" s="231"/>
      <c r="J998" s="227"/>
      <c r="K998" s="227"/>
      <c r="L998" s="232"/>
      <c r="M998" s="233"/>
      <c r="N998" s="234"/>
      <c r="O998" s="234"/>
      <c r="P998" s="234"/>
      <c r="Q998" s="234"/>
      <c r="R998" s="234"/>
      <c r="S998" s="234"/>
      <c r="T998" s="235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6" t="s">
        <v>192</v>
      </c>
      <c r="AU998" s="236" t="s">
        <v>88</v>
      </c>
      <c r="AV998" s="13" t="s">
        <v>86</v>
      </c>
      <c r="AW998" s="13" t="s">
        <v>37</v>
      </c>
      <c r="AX998" s="13" t="s">
        <v>78</v>
      </c>
      <c r="AY998" s="236" t="s">
        <v>178</v>
      </c>
    </row>
    <row r="999" s="13" customFormat="1">
      <c r="A999" s="13"/>
      <c r="B999" s="226"/>
      <c r="C999" s="227"/>
      <c r="D999" s="228" t="s">
        <v>192</v>
      </c>
      <c r="E999" s="229" t="s">
        <v>19</v>
      </c>
      <c r="F999" s="230" t="s">
        <v>269</v>
      </c>
      <c r="G999" s="227"/>
      <c r="H999" s="229" t="s">
        <v>19</v>
      </c>
      <c r="I999" s="231"/>
      <c r="J999" s="227"/>
      <c r="K999" s="227"/>
      <c r="L999" s="232"/>
      <c r="M999" s="233"/>
      <c r="N999" s="234"/>
      <c r="O999" s="234"/>
      <c r="P999" s="234"/>
      <c r="Q999" s="234"/>
      <c r="R999" s="234"/>
      <c r="S999" s="234"/>
      <c r="T999" s="235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6" t="s">
        <v>192</v>
      </c>
      <c r="AU999" s="236" t="s">
        <v>88</v>
      </c>
      <c r="AV999" s="13" t="s">
        <v>86</v>
      </c>
      <c r="AW999" s="13" t="s">
        <v>37</v>
      </c>
      <c r="AX999" s="13" t="s">
        <v>78</v>
      </c>
      <c r="AY999" s="236" t="s">
        <v>178</v>
      </c>
    </row>
    <row r="1000" s="14" customFormat="1">
      <c r="A1000" s="14"/>
      <c r="B1000" s="237"/>
      <c r="C1000" s="238"/>
      <c r="D1000" s="228" t="s">
        <v>192</v>
      </c>
      <c r="E1000" s="239" t="s">
        <v>19</v>
      </c>
      <c r="F1000" s="240" t="s">
        <v>963</v>
      </c>
      <c r="G1000" s="238"/>
      <c r="H1000" s="241">
        <v>166.59999999999999</v>
      </c>
      <c r="I1000" s="242"/>
      <c r="J1000" s="238"/>
      <c r="K1000" s="238"/>
      <c r="L1000" s="243"/>
      <c r="M1000" s="244"/>
      <c r="N1000" s="245"/>
      <c r="O1000" s="245"/>
      <c r="P1000" s="245"/>
      <c r="Q1000" s="245"/>
      <c r="R1000" s="245"/>
      <c r="S1000" s="245"/>
      <c r="T1000" s="246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7" t="s">
        <v>192</v>
      </c>
      <c r="AU1000" s="247" t="s">
        <v>88</v>
      </c>
      <c r="AV1000" s="14" t="s">
        <v>88</v>
      </c>
      <c r="AW1000" s="14" t="s">
        <v>37</v>
      </c>
      <c r="AX1000" s="14" t="s">
        <v>78</v>
      </c>
      <c r="AY1000" s="247" t="s">
        <v>178</v>
      </c>
    </row>
    <row r="1001" s="14" customFormat="1">
      <c r="A1001" s="14"/>
      <c r="B1001" s="237"/>
      <c r="C1001" s="238"/>
      <c r="D1001" s="228" t="s">
        <v>192</v>
      </c>
      <c r="E1001" s="239" t="s">
        <v>19</v>
      </c>
      <c r="F1001" s="240" t="s">
        <v>1064</v>
      </c>
      <c r="G1001" s="238"/>
      <c r="H1001" s="241">
        <v>116.2</v>
      </c>
      <c r="I1001" s="242"/>
      <c r="J1001" s="238"/>
      <c r="K1001" s="238"/>
      <c r="L1001" s="243"/>
      <c r="M1001" s="244"/>
      <c r="N1001" s="245"/>
      <c r="O1001" s="245"/>
      <c r="P1001" s="245"/>
      <c r="Q1001" s="245"/>
      <c r="R1001" s="245"/>
      <c r="S1001" s="245"/>
      <c r="T1001" s="246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7" t="s">
        <v>192</v>
      </c>
      <c r="AU1001" s="247" t="s">
        <v>88</v>
      </c>
      <c r="AV1001" s="14" t="s">
        <v>88</v>
      </c>
      <c r="AW1001" s="14" t="s">
        <v>37</v>
      </c>
      <c r="AX1001" s="14" t="s">
        <v>78</v>
      </c>
      <c r="AY1001" s="247" t="s">
        <v>178</v>
      </c>
    </row>
    <row r="1002" s="14" customFormat="1">
      <c r="A1002" s="14"/>
      <c r="B1002" s="237"/>
      <c r="C1002" s="238"/>
      <c r="D1002" s="228" t="s">
        <v>192</v>
      </c>
      <c r="E1002" s="239" t="s">
        <v>19</v>
      </c>
      <c r="F1002" s="240" t="s">
        <v>1065</v>
      </c>
      <c r="G1002" s="238"/>
      <c r="H1002" s="241">
        <v>119.34</v>
      </c>
      <c r="I1002" s="242"/>
      <c r="J1002" s="238"/>
      <c r="K1002" s="238"/>
      <c r="L1002" s="243"/>
      <c r="M1002" s="244"/>
      <c r="N1002" s="245"/>
      <c r="O1002" s="245"/>
      <c r="P1002" s="245"/>
      <c r="Q1002" s="245"/>
      <c r="R1002" s="245"/>
      <c r="S1002" s="245"/>
      <c r="T1002" s="246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7" t="s">
        <v>192</v>
      </c>
      <c r="AU1002" s="247" t="s">
        <v>88</v>
      </c>
      <c r="AV1002" s="14" t="s">
        <v>88</v>
      </c>
      <c r="AW1002" s="14" t="s">
        <v>37</v>
      </c>
      <c r="AX1002" s="14" t="s">
        <v>78</v>
      </c>
      <c r="AY1002" s="247" t="s">
        <v>178</v>
      </c>
    </row>
    <row r="1003" s="15" customFormat="1">
      <c r="A1003" s="15"/>
      <c r="B1003" s="248"/>
      <c r="C1003" s="249"/>
      <c r="D1003" s="228" t="s">
        <v>192</v>
      </c>
      <c r="E1003" s="250" t="s">
        <v>19</v>
      </c>
      <c r="F1003" s="251" t="s">
        <v>195</v>
      </c>
      <c r="G1003" s="249"/>
      <c r="H1003" s="252">
        <v>402.13999999999999</v>
      </c>
      <c r="I1003" s="253"/>
      <c r="J1003" s="249"/>
      <c r="K1003" s="249"/>
      <c r="L1003" s="254"/>
      <c r="M1003" s="255"/>
      <c r="N1003" s="256"/>
      <c r="O1003" s="256"/>
      <c r="P1003" s="256"/>
      <c r="Q1003" s="256"/>
      <c r="R1003" s="256"/>
      <c r="S1003" s="256"/>
      <c r="T1003" s="257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58" t="s">
        <v>192</v>
      </c>
      <c r="AU1003" s="258" t="s">
        <v>88</v>
      </c>
      <c r="AV1003" s="15" t="s">
        <v>184</v>
      </c>
      <c r="AW1003" s="15" t="s">
        <v>37</v>
      </c>
      <c r="AX1003" s="15" t="s">
        <v>86</v>
      </c>
      <c r="AY1003" s="258" t="s">
        <v>178</v>
      </c>
    </row>
    <row r="1004" s="2" customFormat="1" ht="24.15" customHeight="1">
      <c r="A1004" s="41"/>
      <c r="B1004" s="42"/>
      <c r="C1004" s="259" t="s">
        <v>1218</v>
      </c>
      <c r="D1004" s="259" t="s">
        <v>303</v>
      </c>
      <c r="E1004" s="260" t="s">
        <v>1219</v>
      </c>
      <c r="F1004" s="261" t="s">
        <v>1220</v>
      </c>
      <c r="G1004" s="262" t="s">
        <v>107</v>
      </c>
      <c r="H1004" s="263">
        <v>844.49400000000003</v>
      </c>
      <c r="I1004" s="264"/>
      <c r="J1004" s="265">
        <f>ROUND(I1004*H1004,2)</f>
        <v>0</v>
      </c>
      <c r="K1004" s="261" t="s">
        <v>183</v>
      </c>
      <c r="L1004" s="266"/>
      <c r="M1004" s="267" t="s">
        <v>19</v>
      </c>
      <c r="N1004" s="268" t="s">
        <v>49</v>
      </c>
      <c r="O1004" s="87"/>
      <c r="P1004" s="217">
        <f>O1004*H1004</f>
        <v>0</v>
      </c>
      <c r="Q1004" s="217">
        <v>0.0025000000000000001</v>
      </c>
      <c r="R1004" s="217">
        <f>Q1004*H1004</f>
        <v>2.1112350000000002</v>
      </c>
      <c r="S1004" s="217">
        <v>0</v>
      </c>
      <c r="T1004" s="218">
        <f>S1004*H1004</f>
        <v>0</v>
      </c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R1004" s="219" t="s">
        <v>375</v>
      </c>
      <c r="AT1004" s="219" t="s">
        <v>303</v>
      </c>
      <c r="AU1004" s="219" t="s">
        <v>88</v>
      </c>
      <c r="AY1004" s="20" t="s">
        <v>178</v>
      </c>
      <c r="BE1004" s="220">
        <f>IF(N1004="základní",J1004,0)</f>
        <v>0</v>
      </c>
      <c r="BF1004" s="220">
        <f>IF(N1004="snížená",J1004,0)</f>
        <v>0</v>
      </c>
      <c r="BG1004" s="220">
        <f>IF(N1004="zákl. přenesená",J1004,0)</f>
        <v>0</v>
      </c>
      <c r="BH1004" s="220">
        <f>IF(N1004="sníž. přenesená",J1004,0)</f>
        <v>0</v>
      </c>
      <c r="BI1004" s="220">
        <f>IF(N1004="nulová",J1004,0)</f>
        <v>0</v>
      </c>
      <c r="BJ1004" s="20" t="s">
        <v>86</v>
      </c>
      <c r="BK1004" s="220">
        <f>ROUND(I1004*H1004,2)</f>
        <v>0</v>
      </c>
      <c r="BL1004" s="20" t="s">
        <v>282</v>
      </c>
      <c r="BM1004" s="219" t="s">
        <v>1221</v>
      </c>
    </row>
    <row r="1005" s="13" customFormat="1">
      <c r="A1005" s="13"/>
      <c r="B1005" s="226"/>
      <c r="C1005" s="227"/>
      <c r="D1005" s="228" t="s">
        <v>192</v>
      </c>
      <c r="E1005" s="229" t="s">
        <v>19</v>
      </c>
      <c r="F1005" s="230" t="s">
        <v>659</v>
      </c>
      <c r="G1005" s="227"/>
      <c r="H1005" s="229" t="s">
        <v>19</v>
      </c>
      <c r="I1005" s="231"/>
      <c r="J1005" s="227"/>
      <c r="K1005" s="227"/>
      <c r="L1005" s="232"/>
      <c r="M1005" s="233"/>
      <c r="N1005" s="234"/>
      <c r="O1005" s="234"/>
      <c r="P1005" s="234"/>
      <c r="Q1005" s="234"/>
      <c r="R1005" s="234"/>
      <c r="S1005" s="234"/>
      <c r="T1005" s="235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6" t="s">
        <v>192</v>
      </c>
      <c r="AU1005" s="236" t="s">
        <v>88</v>
      </c>
      <c r="AV1005" s="13" t="s">
        <v>86</v>
      </c>
      <c r="AW1005" s="13" t="s">
        <v>37</v>
      </c>
      <c r="AX1005" s="13" t="s">
        <v>78</v>
      </c>
      <c r="AY1005" s="236" t="s">
        <v>178</v>
      </c>
    </row>
    <row r="1006" s="13" customFormat="1">
      <c r="A1006" s="13"/>
      <c r="B1006" s="226"/>
      <c r="C1006" s="227"/>
      <c r="D1006" s="228" t="s">
        <v>192</v>
      </c>
      <c r="E1006" s="229" t="s">
        <v>19</v>
      </c>
      <c r="F1006" s="230" t="s">
        <v>287</v>
      </c>
      <c r="G1006" s="227"/>
      <c r="H1006" s="229" t="s">
        <v>19</v>
      </c>
      <c r="I1006" s="231"/>
      <c r="J1006" s="227"/>
      <c r="K1006" s="227"/>
      <c r="L1006" s="232"/>
      <c r="M1006" s="233"/>
      <c r="N1006" s="234"/>
      <c r="O1006" s="234"/>
      <c r="P1006" s="234"/>
      <c r="Q1006" s="234"/>
      <c r="R1006" s="234"/>
      <c r="S1006" s="234"/>
      <c r="T1006" s="235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6" t="s">
        <v>192</v>
      </c>
      <c r="AU1006" s="236" t="s">
        <v>88</v>
      </c>
      <c r="AV1006" s="13" t="s">
        <v>86</v>
      </c>
      <c r="AW1006" s="13" t="s">
        <v>37</v>
      </c>
      <c r="AX1006" s="13" t="s">
        <v>78</v>
      </c>
      <c r="AY1006" s="236" t="s">
        <v>178</v>
      </c>
    </row>
    <row r="1007" s="13" customFormat="1">
      <c r="A1007" s="13"/>
      <c r="B1007" s="226"/>
      <c r="C1007" s="227"/>
      <c r="D1007" s="228" t="s">
        <v>192</v>
      </c>
      <c r="E1007" s="229" t="s">
        <v>19</v>
      </c>
      <c r="F1007" s="230" t="s">
        <v>269</v>
      </c>
      <c r="G1007" s="227"/>
      <c r="H1007" s="229" t="s">
        <v>19</v>
      </c>
      <c r="I1007" s="231"/>
      <c r="J1007" s="227"/>
      <c r="K1007" s="227"/>
      <c r="L1007" s="232"/>
      <c r="M1007" s="233"/>
      <c r="N1007" s="234"/>
      <c r="O1007" s="234"/>
      <c r="P1007" s="234"/>
      <c r="Q1007" s="234"/>
      <c r="R1007" s="234"/>
      <c r="S1007" s="234"/>
      <c r="T1007" s="235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6" t="s">
        <v>192</v>
      </c>
      <c r="AU1007" s="236" t="s">
        <v>88</v>
      </c>
      <c r="AV1007" s="13" t="s">
        <v>86</v>
      </c>
      <c r="AW1007" s="13" t="s">
        <v>37</v>
      </c>
      <c r="AX1007" s="13" t="s">
        <v>78</v>
      </c>
      <c r="AY1007" s="236" t="s">
        <v>178</v>
      </c>
    </row>
    <row r="1008" s="14" customFormat="1">
      <c r="A1008" s="14"/>
      <c r="B1008" s="237"/>
      <c r="C1008" s="238"/>
      <c r="D1008" s="228" t="s">
        <v>192</v>
      </c>
      <c r="E1008" s="239" t="s">
        <v>19</v>
      </c>
      <c r="F1008" s="240" t="s">
        <v>963</v>
      </c>
      <c r="G1008" s="238"/>
      <c r="H1008" s="241">
        <v>166.59999999999999</v>
      </c>
      <c r="I1008" s="242"/>
      <c r="J1008" s="238"/>
      <c r="K1008" s="238"/>
      <c r="L1008" s="243"/>
      <c r="M1008" s="244"/>
      <c r="N1008" s="245"/>
      <c r="O1008" s="245"/>
      <c r="P1008" s="245"/>
      <c r="Q1008" s="245"/>
      <c r="R1008" s="245"/>
      <c r="S1008" s="245"/>
      <c r="T1008" s="246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7" t="s">
        <v>192</v>
      </c>
      <c r="AU1008" s="247" t="s">
        <v>88</v>
      </c>
      <c r="AV1008" s="14" t="s">
        <v>88</v>
      </c>
      <c r="AW1008" s="14" t="s">
        <v>37</v>
      </c>
      <c r="AX1008" s="14" t="s">
        <v>78</v>
      </c>
      <c r="AY1008" s="247" t="s">
        <v>178</v>
      </c>
    </row>
    <row r="1009" s="14" customFormat="1">
      <c r="A1009" s="14"/>
      <c r="B1009" s="237"/>
      <c r="C1009" s="238"/>
      <c r="D1009" s="228" t="s">
        <v>192</v>
      </c>
      <c r="E1009" s="239" t="s">
        <v>19</v>
      </c>
      <c r="F1009" s="240" t="s">
        <v>1064</v>
      </c>
      <c r="G1009" s="238"/>
      <c r="H1009" s="241">
        <v>116.2</v>
      </c>
      <c r="I1009" s="242"/>
      <c r="J1009" s="238"/>
      <c r="K1009" s="238"/>
      <c r="L1009" s="243"/>
      <c r="M1009" s="244"/>
      <c r="N1009" s="245"/>
      <c r="O1009" s="245"/>
      <c r="P1009" s="245"/>
      <c r="Q1009" s="245"/>
      <c r="R1009" s="245"/>
      <c r="S1009" s="245"/>
      <c r="T1009" s="246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7" t="s">
        <v>192</v>
      </c>
      <c r="AU1009" s="247" t="s">
        <v>88</v>
      </c>
      <c r="AV1009" s="14" t="s">
        <v>88</v>
      </c>
      <c r="AW1009" s="14" t="s">
        <v>37</v>
      </c>
      <c r="AX1009" s="14" t="s">
        <v>78</v>
      </c>
      <c r="AY1009" s="247" t="s">
        <v>178</v>
      </c>
    </row>
    <row r="1010" s="14" customFormat="1">
      <c r="A1010" s="14"/>
      <c r="B1010" s="237"/>
      <c r="C1010" s="238"/>
      <c r="D1010" s="228" t="s">
        <v>192</v>
      </c>
      <c r="E1010" s="239" t="s">
        <v>19</v>
      </c>
      <c r="F1010" s="240" t="s">
        <v>1065</v>
      </c>
      <c r="G1010" s="238"/>
      <c r="H1010" s="241">
        <v>119.34</v>
      </c>
      <c r="I1010" s="242"/>
      <c r="J1010" s="238"/>
      <c r="K1010" s="238"/>
      <c r="L1010" s="243"/>
      <c r="M1010" s="244"/>
      <c r="N1010" s="245"/>
      <c r="O1010" s="245"/>
      <c r="P1010" s="245"/>
      <c r="Q1010" s="245"/>
      <c r="R1010" s="245"/>
      <c r="S1010" s="245"/>
      <c r="T1010" s="246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7" t="s">
        <v>192</v>
      </c>
      <c r="AU1010" s="247" t="s">
        <v>88</v>
      </c>
      <c r="AV1010" s="14" t="s">
        <v>88</v>
      </c>
      <c r="AW1010" s="14" t="s">
        <v>37</v>
      </c>
      <c r="AX1010" s="14" t="s">
        <v>78</v>
      </c>
      <c r="AY1010" s="247" t="s">
        <v>178</v>
      </c>
    </row>
    <row r="1011" s="15" customFormat="1">
      <c r="A1011" s="15"/>
      <c r="B1011" s="248"/>
      <c r="C1011" s="249"/>
      <c r="D1011" s="228" t="s">
        <v>192</v>
      </c>
      <c r="E1011" s="250" t="s">
        <v>19</v>
      </c>
      <c r="F1011" s="251" t="s">
        <v>195</v>
      </c>
      <c r="G1011" s="249"/>
      <c r="H1011" s="252">
        <v>402.13999999999999</v>
      </c>
      <c r="I1011" s="253"/>
      <c r="J1011" s="249"/>
      <c r="K1011" s="249"/>
      <c r="L1011" s="254"/>
      <c r="M1011" s="255"/>
      <c r="N1011" s="256"/>
      <c r="O1011" s="256"/>
      <c r="P1011" s="256"/>
      <c r="Q1011" s="256"/>
      <c r="R1011" s="256"/>
      <c r="S1011" s="256"/>
      <c r="T1011" s="257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58" t="s">
        <v>192</v>
      </c>
      <c r="AU1011" s="258" t="s">
        <v>88</v>
      </c>
      <c r="AV1011" s="15" t="s">
        <v>184</v>
      </c>
      <c r="AW1011" s="15" t="s">
        <v>37</v>
      </c>
      <c r="AX1011" s="15" t="s">
        <v>86</v>
      </c>
      <c r="AY1011" s="258" t="s">
        <v>178</v>
      </c>
    </row>
    <row r="1012" s="14" customFormat="1">
      <c r="A1012" s="14"/>
      <c r="B1012" s="237"/>
      <c r="C1012" s="238"/>
      <c r="D1012" s="228" t="s">
        <v>192</v>
      </c>
      <c r="E1012" s="238"/>
      <c r="F1012" s="240" t="s">
        <v>1222</v>
      </c>
      <c r="G1012" s="238"/>
      <c r="H1012" s="241">
        <v>844.49400000000003</v>
      </c>
      <c r="I1012" s="242"/>
      <c r="J1012" s="238"/>
      <c r="K1012" s="238"/>
      <c r="L1012" s="243"/>
      <c r="M1012" s="244"/>
      <c r="N1012" s="245"/>
      <c r="O1012" s="245"/>
      <c r="P1012" s="245"/>
      <c r="Q1012" s="245"/>
      <c r="R1012" s="245"/>
      <c r="S1012" s="245"/>
      <c r="T1012" s="246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47" t="s">
        <v>192</v>
      </c>
      <c r="AU1012" s="247" t="s">
        <v>88</v>
      </c>
      <c r="AV1012" s="14" t="s">
        <v>88</v>
      </c>
      <c r="AW1012" s="14" t="s">
        <v>4</v>
      </c>
      <c r="AX1012" s="14" t="s">
        <v>86</v>
      </c>
      <c r="AY1012" s="247" t="s">
        <v>178</v>
      </c>
    </row>
    <row r="1013" s="2" customFormat="1" ht="24.15" customHeight="1">
      <c r="A1013" s="41"/>
      <c r="B1013" s="42"/>
      <c r="C1013" s="208" t="s">
        <v>1223</v>
      </c>
      <c r="D1013" s="208" t="s">
        <v>180</v>
      </c>
      <c r="E1013" s="209" t="s">
        <v>1224</v>
      </c>
      <c r="F1013" s="210" t="s">
        <v>1225</v>
      </c>
      <c r="G1013" s="211" t="s">
        <v>107</v>
      </c>
      <c r="H1013" s="212">
        <v>402.13999999999999</v>
      </c>
      <c r="I1013" s="213"/>
      <c r="J1013" s="214">
        <f>ROUND(I1013*H1013,2)</f>
        <v>0</v>
      </c>
      <c r="K1013" s="210" t="s">
        <v>183</v>
      </c>
      <c r="L1013" s="47"/>
      <c r="M1013" s="215" t="s">
        <v>19</v>
      </c>
      <c r="N1013" s="216" t="s">
        <v>49</v>
      </c>
      <c r="O1013" s="87"/>
      <c r="P1013" s="217">
        <f>O1013*H1013</f>
        <v>0</v>
      </c>
      <c r="Q1013" s="217">
        <v>0</v>
      </c>
      <c r="R1013" s="217">
        <f>Q1013*H1013</f>
        <v>0</v>
      </c>
      <c r="S1013" s="217">
        <v>0</v>
      </c>
      <c r="T1013" s="218">
        <f>S1013*H1013</f>
        <v>0</v>
      </c>
      <c r="U1013" s="41"/>
      <c r="V1013" s="41"/>
      <c r="W1013" s="41"/>
      <c r="X1013" s="41"/>
      <c r="Y1013" s="41"/>
      <c r="Z1013" s="41"/>
      <c r="AA1013" s="41"/>
      <c r="AB1013" s="41"/>
      <c r="AC1013" s="41"/>
      <c r="AD1013" s="41"/>
      <c r="AE1013" s="41"/>
      <c r="AR1013" s="219" t="s">
        <v>282</v>
      </c>
      <c r="AT1013" s="219" t="s">
        <v>180</v>
      </c>
      <c r="AU1013" s="219" t="s">
        <v>88</v>
      </c>
      <c r="AY1013" s="20" t="s">
        <v>178</v>
      </c>
      <c r="BE1013" s="220">
        <f>IF(N1013="základní",J1013,0)</f>
        <v>0</v>
      </c>
      <c r="BF1013" s="220">
        <f>IF(N1013="snížená",J1013,0)</f>
        <v>0</v>
      </c>
      <c r="BG1013" s="220">
        <f>IF(N1013="zákl. přenesená",J1013,0)</f>
        <v>0</v>
      </c>
      <c r="BH1013" s="220">
        <f>IF(N1013="sníž. přenesená",J1013,0)</f>
        <v>0</v>
      </c>
      <c r="BI1013" s="220">
        <f>IF(N1013="nulová",J1013,0)</f>
        <v>0</v>
      </c>
      <c r="BJ1013" s="20" t="s">
        <v>86</v>
      </c>
      <c r="BK1013" s="220">
        <f>ROUND(I1013*H1013,2)</f>
        <v>0</v>
      </c>
      <c r="BL1013" s="20" t="s">
        <v>282</v>
      </c>
      <c r="BM1013" s="219" t="s">
        <v>1226</v>
      </c>
    </row>
    <row r="1014" s="2" customFormat="1">
      <c r="A1014" s="41"/>
      <c r="B1014" s="42"/>
      <c r="C1014" s="43"/>
      <c r="D1014" s="221" t="s">
        <v>186</v>
      </c>
      <c r="E1014" s="43"/>
      <c r="F1014" s="222" t="s">
        <v>1227</v>
      </c>
      <c r="G1014" s="43"/>
      <c r="H1014" s="43"/>
      <c r="I1014" s="223"/>
      <c r="J1014" s="43"/>
      <c r="K1014" s="43"/>
      <c r="L1014" s="47"/>
      <c r="M1014" s="224"/>
      <c r="N1014" s="225"/>
      <c r="O1014" s="87"/>
      <c r="P1014" s="87"/>
      <c r="Q1014" s="87"/>
      <c r="R1014" s="87"/>
      <c r="S1014" s="87"/>
      <c r="T1014" s="88"/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T1014" s="20" t="s">
        <v>186</v>
      </c>
      <c r="AU1014" s="20" t="s">
        <v>88</v>
      </c>
    </row>
    <row r="1015" s="13" customFormat="1">
      <c r="A1015" s="13"/>
      <c r="B1015" s="226"/>
      <c r="C1015" s="227"/>
      <c r="D1015" s="228" t="s">
        <v>192</v>
      </c>
      <c r="E1015" s="229" t="s">
        <v>19</v>
      </c>
      <c r="F1015" s="230" t="s">
        <v>659</v>
      </c>
      <c r="G1015" s="227"/>
      <c r="H1015" s="229" t="s">
        <v>19</v>
      </c>
      <c r="I1015" s="231"/>
      <c r="J1015" s="227"/>
      <c r="K1015" s="227"/>
      <c r="L1015" s="232"/>
      <c r="M1015" s="233"/>
      <c r="N1015" s="234"/>
      <c r="O1015" s="234"/>
      <c r="P1015" s="234"/>
      <c r="Q1015" s="234"/>
      <c r="R1015" s="234"/>
      <c r="S1015" s="234"/>
      <c r="T1015" s="235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6" t="s">
        <v>192</v>
      </c>
      <c r="AU1015" s="236" t="s">
        <v>88</v>
      </c>
      <c r="AV1015" s="13" t="s">
        <v>86</v>
      </c>
      <c r="AW1015" s="13" t="s">
        <v>37</v>
      </c>
      <c r="AX1015" s="13" t="s">
        <v>78</v>
      </c>
      <c r="AY1015" s="236" t="s">
        <v>178</v>
      </c>
    </row>
    <row r="1016" s="13" customFormat="1">
      <c r="A1016" s="13"/>
      <c r="B1016" s="226"/>
      <c r="C1016" s="227"/>
      <c r="D1016" s="228" t="s">
        <v>192</v>
      </c>
      <c r="E1016" s="229" t="s">
        <v>19</v>
      </c>
      <c r="F1016" s="230" t="s">
        <v>287</v>
      </c>
      <c r="G1016" s="227"/>
      <c r="H1016" s="229" t="s">
        <v>19</v>
      </c>
      <c r="I1016" s="231"/>
      <c r="J1016" s="227"/>
      <c r="K1016" s="227"/>
      <c r="L1016" s="232"/>
      <c r="M1016" s="233"/>
      <c r="N1016" s="234"/>
      <c r="O1016" s="234"/>
      <c r="P1016" s="234"/>
      <c r="Q1016" s="234"/>
      <c r="R1016" s="234"/>
      <c r="S1016" s="234"/>
      <c r="T1016" s="235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6" t="s">
        <v>192</v>
      </c>
      <c r="AU1016" s="236" t="s">
        <v>88</v>
      </c>
      <c r="AV1016" s="13" t="s">
        <v>86</v>
      </c>
      <c r="AW1016" s="13" t="s">
        <v>37</v>
      </c>
      <c r="AX1016" s="13" t="s">
        <v>78</v>
      </c>
      <c r="AY1016" s="236" t="s">
        <v>178</v>
      </c>
    </row>
    <row r="1017" s="13" customFormat="1">
      <c r="A1017" s="13"/>
      <c r="B1017" s="226"/>
      <c r="C1017" s="227"/>
      <c r="D1017" s="228" t="s">
        <v>192</v>
      </c>
      <c r="E1017" s="229" t="s">
        <v>19</v>
      </c>
      <c r="F1017" s="230" t="s">
        <v>269</v>
      </c>
      <c r="G1017" s="227"/>
      <c r="H1017" s="229" t="s">
        <v>19</v>
      </c>
      <c r="I1017" s="231"/>
      <c r="J1017" s="227"/>
      <c r="K1017" s="227"/>
      <c r="L1017" s="232"/>
      <c r="M1017" s="233"/>
      <c r="N1017" s="234"/>
      <c r="O1017" s="234"/>
      <c r="P1017" s="234"/>
      <c r="Q1017" s="234"/>
      <c r="R1017" s="234"/>
      <c r="S1017" s="234"/>
      <c r="T1017" s="235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6" t="s">
        <v>192</v>
      </c>
      <c r="AU1017" s="236" t="s">
        <v>88</v>
      </c>
      <c r="AV1017" s="13" t="s">
        <v>86</v>
      </c>
      <c r="AW1017" s="13" t="s">
        <v>37</v>
      </c>
      <c r="AX1017" s="13" t="s">
        <v>78</v>
      </c>
      <c r="AY1017" s="236" t="s">
        <v>178</v>
      </c>
    </row>
    <row r="1018" s="14" customFormat="1">
      <c r="A1018" s="14"/>
      <c r="B1018" s="237"/>
      <c r="C1018" s="238"/>
      <c r="D1018" s="228" t="s">
        <v>192</v>
      </c>
      <c r="E1018" s="239" t="s">
        <v>19</v>
      </c>
      <c r="F1018" s="240" t="s">
        <v>963</v>
      </c>
      <c r="G1018" s="238"/>
      <c r="H1018" s="241">
        <v>166.59999999999999</v>
      </c>
      <c r="I1018" s="242"/>
      <c r="J1018" s="238"/>
      <c r="K1018" s="238"/>
      <c r="L1018" s="243"/>
      <c r="M1018" s="244"/>
      <c r="N1018" s="245"/>
      <c r="O1018" s="245"/>
      <c r="P1018" s="245"/>
      <c r="Q1018" s="245"/>
      <c r="R1018" s="245"/>
      <c r="S1018" s="245"/>
      <c r="T1018" s="246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7" t="s">
        <v>192</v>
      </c>
      <c r="AU1018" s="247" t="s">
        <v>88</v>
      </c>
      <c r="AV1018" s="14" t="s">
        <v>88</v>
      </c>
      <c r="AW1018" s="14" t="s">
        <v>37</v>
      </c>
      <c r="AX1018" s="14" t="s">
        <v>78</v>
      </c>
      <c r="AY1018" s="247" t="s">
        <v>178</v>
      </c>
    </row>
    <row r="1019" s="14" customFormat="1">
      <c r="A1019" s="14"/>
      <c r="B1019" s="237"/>
      <c r="C1019" s="238"/>
      <c r="D1019" s="228" t="s">
        <v>192</v>
      </c>
      <c r="E1019" s="239" t="s">
        <v>19</v>
      </c>
      <c r="F1019" s="240" t="s">
        <v>1064</v>
      </c>
      <c r="G1019" s="238"/>
      <c r="H1019" s="241">
        <v>116.2</v>
      </c>
      <c r="I1019" s="242"/>
      <c r="J1019" s="238"/>
      <c r="K1019" s="238"/>
      <c r="L1019" s="243"/>
      <c r="M1019" s="244"/>
      <c r="N1019" s="245"/>
      <c r="O1019" s="245"/>
      <c r="P1019" s="245"/>
      <c r="Q1019" s="245"/>
      <c r="R1019" s="245"/>
      <c r="S1019" s="245"/>
      <c r="T1019" s="246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47" t="s">
        <v>192</v>
      </c>
      <c r="AU1019" s="247" t="s">
        <v>88</v>
      </c>
      <c r="AV1019" s="14" t="s">
        <v>88</v>
      </c>
      <c r="AW1019" s="14" t="s">
        <v>37</v>
      </c>
      <c r="AX1019" s="14" t="s">
        <v>78</v>
      </c>
      <c r="AY1019" s="247" t="s">
        <v>178</v>
      </c>
    </row>
    <row r="1020" s="14" customFormat="1">
      <c r="A1020" s="14"/>
      <c r="B1020" s="237"/>
      <c r="C1020" s="238"/>
      <c r="D1020" s="228" t="s">
        <v>192</v>
      </c>
      <c r="E1020" s="239" t="s">
        <v>19</v>
      </c>
      <c r="F1020" s="240" t="s">
        <v>1065</v>
      </c>
      <c r="G1020" s="238"/>
      <c r="H1020" s="241">
        <v>119.34</v>
      </c>
      <c r="I1020" s="242"/>
      <c r="J1020" s="238"/>
      <c r="K1020" s="238"/>
      <c r="L1020" s="243"/>
      <c r="M1020" s="244"/>
      <c r="N1020" s="245"/>
      <c r="O1020" s="245"/>
      <c r="P1020" s="245"/>
      <c r="Q1020" s="245"/>
      <c r="R1020" s="245"/>
      <c r="S1020" s="245"/>
      <c r="T1020" s="246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7" t="s">
        <v>192</v>
      </c>
      <c r="AU1020" s="247" t="s">
        <v>88</v>
      </c>
      <c r="AV1020" s="14" t="s">
        <v>88</v>
      </c>
      <c r="AW1020" s="14" t="s">
        <v>37</v>
      </c>
      <c r="AX1020" s="14" t="s">
        <v>78</v>
      </c>
      <c r="AY1020" s="247" t="s">
        <v>178</v>
      </c>
    </row>
    <row r="1021" s="15" customFormat="1">
      <c r="A1021" s="15"/>
      <c r="B1021" s="248"/>
      <c r="C1021" s="249"/>
      <c r="D1021" s="228" t="s">
        <v>192</v>
      </c>
      <c r="E1021" s="250" t="s">
        <v>19</v>
      </c>
      <c r="F1021" s="251" t="s">
        <v>195</v>
      </c>
      <c r="G1021" s="249"/>
      <c r="H1021" s="252">
        <v>402.13999999999999</v>
      </c>
      <c r="I1021" s="253"/>
      <c r="J1021" s="249"/>
      <c r="K1021" s="249"/>
      <c r="L1021" s="254"/>
      <c r="M1021" s="255"/>
      <c r="N1021" s="256"/>
      <c r="O1021" s="256"/>
      <c r="P1021" s="256"/>
      <c r="Q1021" s="256"/>
      <c r="R1021" s="256"/>
      <c r="S1021" s="256"/>
      <c r="T1021" s="257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58" t="s">
        <v>192</v>
      </c>
      <c r="AU1021" s="258" t="s">
        <v>88</v>
      </c>
      <c r="AV1021" s="15" t="s">
        <v>184</v>
      </c>
      <c r="AW1021" s="15" t="s">
        <v>37</v>
      </c>
      <c r="AX1021" s="15" t="s">
        <v>86</v>
      </c>
      <c r="AY1021" s="258" t="s">
        <v>178</v>
      </c>
    </row>
    <row r="1022" s="2" customFormat="1" ht="16.5" customHeight="1">
      <c r="A1022" s="41"/>
      <c r="B1022" s="42"/>
      <c r="C1022" s="259" t="s">
        <v>1228</v>
      </c>
      <c r="D1022" s="259" t="s">
        <v>303</v>
      </c>
      <c r="E1022" s="260" t="s">
        <v>1229</v>
      </c>
      <c r="F1022" s="261" t="s">
        <v>1230</v>
      </c>
      <c r="G1022" s="262" t="s">
        <v>222</v>
      </c>
      <c r="H1022" s="263">
        <v>50.670000000000002</v>
      </c>
      <c r="I1022" s="264"/>
      <c r="J1022" s="265">
        <f>ROUND(I1022*H1022,2)</f>
        <v>0</v>
      </c>
      <c r="K1022" s="261" t="s">
        <v>183</v>
      </c>
      <c r="L1022" s="266"/>
      <c r="M1022" s="267" t="s">
        <v>19</v>
      </c>
      <c r="N1022" s="268" t="s">
        <v>49</v>
      </c>
      <c r="O1022" s="87"/>
      <c r="P1022" s="217">
        <f>O1022*H1022</f>
        <v>0</v>
      </c>
      <c r="Q1022" s="217">
        <v>0.02</v>
      </c>
      <c r="R1022" s="217">
        <f>Q1022*H1022</f>
        <v>1.0134000000000001</v>
      </c>
      <c r="S1022" s="217">
        <v>0</v>
      </c>
      <c r="T1022" s="218">
        <f>S1022*H1022</f>
        <v>0</v>
      </c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R1022" s="219" t="s">
        <v>375</v>
      </c>
      <c r="AT1022" s="219" t="s">
        <v>303</v>
      </c>
      <c r="AU1022" s="219" t="s">
        <v>88</v>
      </c>
      <c r="AY1022" s="20" t="s">
        <v>178</v>
      </c>
      <c r="BE1022" s="220">
        <f>IF(N1022="základní",J1022,0)</f>
        <v>0</v>
      </c>
      <c r="BF1022" s="220">
        <f>IF(N1022="snížená",J1022,0)</f>
        <v>0</v>
      </c>
      <c r="BG1022" s="220">
        <f>IF(N1022="zákl. přenesená",J1022,0)</f>
        <v>0</v>
      </c>
      <c r="BH1022" s="220">
        <f>IF(N1022="sníž. přenesená",J1022,0)</f>
        <v>0</v>
      </c>
      <c r="BI1022" s="220">
        <f>IF(N1022="nulová",J1022,0)</f>
        <v>0</v>
      </c>
      <c r="BJ1022" s="20" t="s">
        <v>86</v>
      </c>
      <c r="BK1022" s="220">
        <f>ROUND(I1022*H1022,2)</f>
        <v>0</v>
      </c>
      <c r="BL1022" s="20" t="s">
        <v>282</v>
      </c>
      <c r="BM1022" s="219" t="s">
        <v>1231</v>
      </c>
    </row>
    <row r="1023" s="13" customFormat="1">
      <c r="A1023" s="13"/>
      <c r="B1023" s="226"/>
      <c r="C1023" s="227"/>
      <c r="D1023" s="228" t="s">
        <v>192</v>
      </c>
      <c r="E1023" s="229" t="s">
        <v>19</v>
      </c>
      <c r="F1023" s="230" t="s">
        <v>659</v>
      </c>
      <c r="G1023" s="227"/>
      <c r="H1023" s="229" t="s">
        <v>19</v>
      </c>
      <c r="I1023" s="231"/>
      <c r="J1023" s="227"/>
      <c r="K1023" s="227"/>
      <c r="L1023" s="232"/>
      <c r="M1023" s="233"/>
      <c r="N1023" s="234"/>
      <c r="O1023" s="234"/>
      <c r="P1023" s="234"/>
      <c r="Q1023" s="234"/>
      <c r="R1023" s="234"/>
      <c r="S1023" s="234"/>
      <c r="T1023" s="235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6" t="s">
        <v>192</v>
      </c>
      <c r="AU1023" s="236" t="s">
        <v>88</v>
      </c>
      <c r="AV1023" s="13" t="s">
        <v>86</v>
      </c>
      <c r="AW1023" s="13" t="s">
        <v>37</v>
      </c>
      <c r="AX1023" s="13" t="s">
        <v>78</v>
      </c>
      <c r="AY1023" s="236" t="s">
        <v>178</v>
      </c>
    </row>
    <row r="1024" s="13" customFormat="1">
      <c r="A1024" s="13"/>
      <c r="B1024" s="226"/>
      <c r="C1024" s="227"/>
      <c r="D1024" s="228" t="s">
        <v>192</v>
      </c>
      <c r="E1024" s="229" t="s">
        <v>19</v>
      </c>
      <c r="F1024" s="230" t="s">
        <v>287</v>
      </c>
      <c r="G1024" s="227"/>
      <c r="H1024" s="229" t="s">
        <v>19</v>
      </c>
      <c r="I1024" s="231"/>
      <c r="J1024" s="227"/>
      <c r="K1024" s="227"/>
      <c r="L1024" s="232"/>
      <c r="M1024" s="233"/>
      <c r="N1024" s="234"/>
      <c r="O1024" s="234"/>
      <c r="P1024" s="234"/>
      <c r="Q1024" s="234"/>
      <c r="R1024" s="234"/>
      <c r="S1024" s="234"/>
      <c r="T1024" s="235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6" t="s">
        <v>192</v>
      </c>
      <c r="AU1024" s="236" t="s">
        <v>88</v>
      </c>
      <c r="AV1024" s="13" t="s">
        <v>86</v>
      </c>
      <c r="AW1024" s="13" t="s">
        <v>37</v>
      </c>
      <c r="AX1024" s="13" t="s">
        <v>78</v>
      </c>
      <c r="AY1024" s="236" t="s">
        <v>178</v>
      </c>
    </row>
    <row r="1025" s="13" customFormat="1">
      <c r="A1025" s="13"/>
      <c r="B1025" s="226"/>
      <c r="C1025" s="227"/>
      <c r="D1025" s="228" t="s">
        <v>192</v>
      </c>
      <c r="E1025" s="229" t="s">
        <v>19</v>
      </c>
      <c r="F1025" s="230" t="s">
        <v>269</v>
      </c>
      <c r="G1025" s="227"/>
      <c r="H1025" s="229" t="s">
        <v>19</v>
      </c>
      <c r="I1025" s="231"/>
      <c r="J1025" s="227"/>
      <c r="K1025" s="227"/>
      <c r="L1025" s="232"/>
      <c r="M1025" s="233"/>
      <c r="N1025" s="234"/>
      <c r="O1025" s="234"/>
      <c r="P1025" s="234"/>
      <c r="Q1025" s="234"/>
      <c r="R1025" s="234"/>
      <c r="S1025" s="234"/>
      <c r="T1025" s="235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6" t="s">
        <v>192</v>
      </c>
      <c r="AU1025" s="236" t="s">
        <v>88</v>
      </c>
      <c r="AV1025" s="13" t="s">
        <v>86</v>
      </c>
      <c r="AW1025" s="13" t="s">
        <v>37</v>
      </c>
      <c r="AX1025" s="13" t="s">
        <v>78</v>
      </c>
      <c r="AY1025" s="236" t="s">
        <v>178</v>
      </c>
    </row>
    <row r="1026" s="14" customFormat="1">
      <c r="A1026" s="14"/>
      <c r="B1026" s="237"/>
      <c r="C1026" s="238"/>
      <c r="D1026" s="228" t="s">
        <v>192</v>
      </c>
      <c r="E1026" s="239" t="s">
        <v>19</v>
      </c>
      <c r="F1026" s="240" t="s">
        <v>1232</v>
      </c>
      <c r="G1026" s="238"/>
      <c r="H1026" s="241">
        <v>19.992000000000001</v>
      </c>
      <c r="I1026" s="242"/>
      <c r="J1026" s="238"/>
      <c r="K1026" s="238"/>
      <c r="L1026" s="243"/>
      <c r="M1026" s="244"/>
      <c r="N1026" s="245"/>
      <c r="O1026" s="245"/>
      <c r="P1026" s="245"/>
      <c r="Q1026" s="245"/>
      <c r="R1026" s="245"/>
      <c r="S1026" s="245"/>
      <c r="T1026" s="246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47" t="s">
        <v>192</v>
      </c>
      <c r="AU1026" s="247" t="s">
        <v>88</v>
      </c>
      <c r="AV1026" s="14" t="s">
        <v>88</v>
      </c>
      <c r="AW1026" s="14" t="s">
        <v>37</v>
      </c>
      <c r="AX1026" s="14" t="s">
        <v>78</v>
      </c>
      <c r="AY1026" s="247" t="s">
        <v>178</v>
      </c>
    </row>
    <row r="1027" s="14" customFormat="1">
      <c r="A1027" s="14"/>
      <c r="B1027" s="237"/>
      <c r="C1027" s="238"/>
      <c r="D1027" s="228" t="s">
        <v>192</v>
      </c>
      <c r="E1027" s="239" t="s">
        <v>19</v>
      </c>
      <c r="F1027" s="240" t="s">
        <v>1233</v>
      </c>
      <c r="G1027" s="238"/>
      <c r="H1027" s="241">
        <v>13.944000000000001</v>
      </c>
      <c r="I1027" s="242"/>
      <c r="J1027" s="238"/>
      <c r="K1027" s="238"/>
      <c r="L1027" s="243"/>
      <c r="M1027" s="244"/>
      <c r="N1027" s="245"/>
      <c r="O1027" s="245"/>
      <c r="P1027" s="245"/>
      <c r="Q1027" s="245"/>
      <c r="R1027" s="245"/>
      <c r="S1027" s="245"/>
      <c r="T1027" s="246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47" t="s">
        <v>192</v>
      </c>
      <c r="AU1027" s="247" t="s">
        <v>88</v>
      </c>
      <c r="AV1027" s="14" t="s">
        <v>88</v>
      </c>
      <c r="AW1027" s="14" t="s">
        <v>37</v>
      </c>
      <c r="AX1027" s="14" t="s">
        <v>78</v>
      </c>
      <c r="AY1027" s="247" t="s">
        <v>178</v>
      </c>
    </row>
    <row r="1028" s="14" customFormat="1">
      <c r="A1028" s="14"/>
      <c r="B1028" s="237"/>
      <c r="C1028" s="238"/>
      <c r="D1028" s="228" t="s">
        <v>192</v>
      </c>
      <c r="E1028" s="239" t="s">
        <v>19</v>
      </c>
      <c r="F1028" s="240" t="s">
        <v>1234</v>
      </c>
      <c r="G1028" s="238"/>
      <c r="H1028" s="241">
        <v>14.321</v>
      </c>
      <c r="I1028" s="242"/>
      <c r="J1028" s="238"/>
      <c r="K1028" s="238"/>
      <c r="L1028" s="243"/>
      <c r="M1028" s="244"/>
      <c r="N1028" s="245"/>
      <c r="O1028" s="245"/>
      <c r="P1028" s="245"/>
      <c r="Q1028" s="245"/>
      <c r="R1028" s="245"/>
      <c r="S1028" s="245"/>
      <c r="T1028" s="246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7" t="s">
        <v>192</v>
      </c>
      <c r="AU1028" s="247" t="s">
        <v>88</v>
      </c>
      <c r="AV1028" s="14" t="s">
        <v>88</v>
      </c>
      <c r="AW1028" s="14" t="s">
        <v>37</v>
      </c>
      <c r="AX1028" s="14" t="s">
        <v>78</v>
      </c>
      <c r="AY1028" s="247" t="s">
        <v>178</v>
      </c>
    </row>
    <row r="1029" s="15" customFormat="1">
      <c r="A1029" s="15"/>
      <c r="B1029" s="248"/>
      <c r="C1029" s="249"/>
      <c r="D1029" s="228" t="s">
        <v>192</v>
      </c>
      <c r="E1029" s="250" t="s">
        <v>19</v>
      </c>
      <c r="F1029" s="251" t="s">
        <v>195</v>
      </c>
      <c r="G1029" s="249"/>
      <c r="H1029" s="252">
        <v>48.256999999999998</v>
      </c>
      <c r="I1029" s="253"/>
      <c r="J1029" s="249"/>
      <c r="K1029" s="249"/>
      <c r="L1029" s="254"/>
      <c r="M1029" s="255"/>
      <c r="N1029" s="256"/>
      <c r="O1029" s="256"/>
      <c r="P1029" s="256"/>
      <c r="Q1029" s="256"/>
      <c r="R1029" s="256"/>
      <c r="S1029" s="256"/>
      <c r="T1029" s="257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58" t="s">
        <v>192</v>
      </c>
      <c r="AU1029" s="258" t="s">
        <v>88</v>
      </c>
      <c r="AV1029" s="15" t="s">
        <v>184</v>
      </c>
      <c r="AW1029" s="15" t="s">
        <v>37</v>
      </c>
      <c r="AX1029" s="15" t="s">
        <v>86</v>
      </c>
      <c r="AY1029" s="258" t="s">
        <v>178</v>
      </c>
    </row>
    <row r="1030" s="14" customFormat="1">
      <c r="A1030" s="14"/>
      <c r="B1030" s="237"/>
      <c r="C1030" s="238"/>
      <c r="D1030" s="228" t="s">
        <v>192</v>
      </c>
      <c r="E1030" s="238"/>
      <c r="F1030" s="240" t="s">
        <v>1235</v>
      </c>
      <c r="G1030" s="238"/>
      <c r="H1030" s="241">
        <v>50.670000000000002</v>
      </c>
      <c r="I1030" s="242"/>
      <c r="J1030" s="238"/>
      <c r="K1030" s="238"/>
      <c r="L1030" s="243"/>
      <c r="M1030" s="244"/>
      <c r="N1030" s="245"/>
      <c r="O1030" s="245"/>
      <c r="P1030" s="245"/>
      <c r="Q1030" s="245"/>
      <c r="R1030" s="245"/>
      <c r="S1030" s="245"/>
      <c r="T1030" s="246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47" t="s">
        <v>192</v>
      </c>
      <c r="AU1030" s="247" t="s">
        <v>88</v>
      </c>
      <c r="AV1030" s="14" t="s">
        <v>88</v>
      </c>
      <c r="AW1030" s="14" t="s">
        <v>4</v>
      </c>
      <c r="AX1030" s="14" t="s">
        <v>86</v>
      </c>
      <c r="AY1030" s="247" t="s">
        <v>178</v>
      </c>
    </row>
    <row r="1031" s="2" customFormat="1" ht="44.25" customHeight="1">
      <c r="A1031" s="41"/>
      <c r="B1031" s="42"/>
      <c r="C1031" s="208" t="s">
        <v>1236</v>
      </c>
      <c r="D1031" s="208" t="s">
        <v>180</v>
      </c>
      <c r="E1031" s="209" t="s">
        <v>1237</v>
      </c>
      <c r="F1031" s="210" t="s">
        <v>1238</v>
      </c>
      <c r="G1031" s="211" t="s">
        <v>114</v>
      </c>
      <c r="H1031" s="212">
        <v>61.305</v>
      </c>
      <c r="I1031" s="213"/>
      <c r="J1031" s="214">
        <f>ROUND(I1031*H1031,2)</f>
        <v>0</v>
      </c>
      <c r="K1031" s="210" t="s">
        <v>183</v>
      </c>
      <c r="L1031" s="47"/>
      <c r="M1031" s="215" t="s">
        <v>19</v>
      </c>
      <c r="N1031" s="216" t="s">
        <v>49</v>
      </c>
      <c r="O1031" s="87"/>
      <c r="P1031" s="217">
        <f>O1031*H1031</f>
        <v>0</v>
      </c>
      <c r="Q1031" s="217">
        <v>0.00010000000000000001</v>
      </c>
      <c r="R1031" s="217">
        <f>Q1031*H1031</f>
        <v>0.0061305000000000005</v>
      </c>
      <c r="S1031" s="217">
        <v>0</v>
      </c>
      <c r="T1031" s="218">
        <f>S1031*H1031</f>
        <v>0</v>
      </c>
      <c r="U1031" s="41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  <c r="AR1031" s="219" t="s">
        <v>282</v>
      </c>
      <c r="AT1031" s="219" t="s">
        <v>180</v>
      </c>
      <c r="AU1031" s="219" t="s">
        <v>88</v>
      </c>
      <c r="AY1031" s="20" t="s">
        <v>178</v>
      </c>
      <c r="BE1031" s="220">
        <f>IF(N1031="základní",J1031,0)</f>
        <v>0</v>
      </c>
      <c r="BF1031" s="220">
        <f>IF(N1031="snížená",J1031,0)</f>
        <v>0</v>
      </c>
      <c r="BG1031" s="220">
        <f>IF(N1031="zákl. přenesená",J1031,0)</f>
        <v>0</v>
      </c>
      <c r="BH1031" s="220">
        <f>IF(N1031="sníž. přenesená",J1031,0)</f>
        <v>0</v>
      </c>
      <c r="BI1031" s="220">
        <f>IF(N1031="nulová",J1031,0)</f>
        <v>0</v>
      </c>
      <c r="BJ1031" s="20" t="s">
        <v>86</v>
      </c>
      <c r="BK1031" s="220">
        <f>ROUND(I1031*H1031,2)</f>
        <v>0</v>
      </c>
      <c r="BL1031" s="20" t="s">
        <v>282</v>
      </c>
      <c r="BM1031" s="219" t="s">
        <v>1239</v>
      </c>
    </row>
    <row r="1032" s="2" customFormat="1">
      <c r="A1032" s="41"/>
      <c r="B1032" s="42"/>
      <c r="C1032" s="43"/>
      <c r="D1032" s="221" t="s">
        <v>186</v>
      </c>
      <c r="E1032" s="43"/>
      <c r="F1032" s="222" t="s">
        <v>1240</v>
      </c>
      <c r="G1032" s="43"/>
      <c r="H1032" s="43"/>
      <c r="I1032" s="223"/>
      <c r="J1032" s="43"/>
      <c r="K1032" s="43"/>
      <c r="L1032" s="47"/>
      <c r="M1032" s="224"/>
      <c r="N1032" s="225"/>
      <c r="O1032" s="87"/>
      <c r="P1032" s="87"/>
      <c r="Q1032" s="87"/>
      <c r="R1032" s="87"/>
      <c r="S1032" s="87"/>
      <c r="T1032" s="88"/>
      <c r="U1032" s="41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T1032" s="20" t="s">
        <v>186</v>
      </c>
      <c r="AU1032" s="20" t="s">
        <v>88</v>
      </c>
    </row>
    <row r="1033" s="13" customFormat="1">
      <c r="A1033" s="13"/>
      <c r="B1033" s="226"/>
      <c r="C1033" s="227"/>
      <c r="D1033" s="228" t="s">
        <v>192</v>
      </c>
      <c r="E1033" s="229" t="s">
        <v>19</v>
      </c>
      <c r="F1033" s="230" t="s">
        <v>659</v>
      </c>
      <c r="G1033" s="227"/>
      <c r="H1033" s="229" t="s">
        <v>19</v>
      </c>
      <c r="I1033" s="231"/>
      <c r="J1033" s="227"/>
      <c r="K1033" s="227"/>
      <c r="L1033" s="232"/>
      <c r="M1033" s="233"/>
      <c r="N1033" s="234"/>
      <c r="O1033" s="234"/>
      <c r="P1033" s="234"/>
      <c r="Q1033" s="234"/>
      <c r="R1033" s="234"/>
      <c r="S1033" s="234"/>
      <c r="T1033" s="235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6" t="s">
        <v>192</v>
      </c>
      <c r="AU1033" s="236" t="s">
        <v>88</v>
      </c>
      <c r="AV1033" s="13" t="s">
        <v>86</v>
      </c>
      <c r="AW1033" s="13" t="s">
        <v>37</v>
      </c>
      <c r="AX1033" s="13" t="s">
        <v>78</v>
      </c>
      <c r="AY1033" s="236" t="s">
        <v>178</v>
      </c>
    </row>
    <row r="1034" s="13" customFormat="1">
      <c r="A1034" s="13"/>
      <c r="B1034" s="226"/>
      <c r="C1034" s="227"/>
      <c r="D1034" s="228" t="s">
        <v>192</v>
      </c>
      <c r="E1034" s="229" t="s">
        <v>19</v>
      </c>
      <c r="F1034" s="230" t="s">
        <v>1039</v>
      </c>
      <c r="G1034" s="227"/>
      <c r="H1034" s="229" t="s">
        <v>19</v>
      </c>
      <c r="I1034" s="231"/>
      <c r="J1034" s="227"/>
      <c r="K1034" s="227"/>
      <c r="L1034" s="232"/>
      <c r="M1034" s="233"/>
      <c r="N1034" s="234"/>
      <c r="O1034" s="234"/>
      <c r="P1034" s="234"/>
      <c r="Q1034" s="234"/>
      <c r="R1034" s="234"/>
      <c r="S1034" s="234"/>
      <c r="T1034" s="235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6" t="s">
        <v>192</v>
      </c>
      <c r="AU1034" s="236" t="s">
        <v>88</v>
      </c>
      <c r="AV1034" s="13" t="s">
        <v>86</v>
      </c>
      <c r="AW1034" s="13" t="s">
        <v>37</v>
      </c>
      <c r="AX1034" s="13" t="s">
        <v>78</v>
      </c>
      <c r="AY1034" s="236" t="s">
        <v>178</v>
      </c>
    </row>
    <row r="1035" s="14" customFormat="1">
      <c r="A1035" s="14"/>
      <c r="B1035" s="237"/>
      <c r="C1035" s="238"/>
      <c r="D1035" s="228" t="s">
        <v>192</v>
      </c>
      <c r="E1035" s="239" t="s">
        <v>19</v>
      </c>
      <c r="F1035" s="240" t="s">
        <v>1241</v>
      </c>
      <c r="G1035" s="238"/>
      <c r="H1035" s="241">
        <v>2.4900000000000002</v>
      </c>
      <c r="I1035" s="242"/>
      <c r="J1035" s="238"/>
      <c r="K1035" s="238"/>
      <c r="L1035" s="243"/>
      <c r="M1035" s="244"/>
      <c r="N1035" s="245"/>
      <c r="O1035" s="245"/>
      <c r="P1035" s="245"/>
      <c r="Q1035" s="245"/>
      <c r="R1035" s="245"/>
      <c r="S1035" s="245"/>
      <c r="T1035" s="246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47" t="s">
        <v>192</v>
      </c>
      <c r="AU1035" s="247" t="s">
        <v>88</v>
      </c>
      <c r="AV1035" s="14" t="s">
        <v>88</v>
      </c>
      <c r="AW1035" s="14" t="s">
        <v>37</v>
      </c>
      <c r="AX1035" s="14" t="s">
        <v>78</v>
      </c>
      <c r="AY1035" s="247" t="s">
        <v>178</v>
      </c>
    </row>
    <row r="1036" s="14" customFormat="1">
      <c r="A1036" s="14"/>
      <c r="B1036" s="237"/>
      <c r="C1036" s="238"/>
      <c r="D1036" s="228" t="s">
        <v>192</v>
      </c>
      <c r="E1036" s="239" t="s">
        <v>19</v>
      </c>
      <c r="F1036" s="240" t="s">
        <v>1242</v>
      </c>
      <c r="G1036" s="238"/>
      <c r="H1036" s="241">
        <v>9.5800000000000001</v>
      </c>
      <c r="I1036" s="242"/>
      <c r="J1036" s="238"/>
      <c r="K1036" s="238"/>
      <c r="L1036" s="243"/>
      <c r="M1036" s="244"/>
      <c r="N1036" s="245"/>
      <c r="O1036" s="245"/>
      <c r="P1036" s="245"/>
      <c r="Q1036" s="245"/>
      <c r="R1036" s="245"/>
      <c r="S1036" s="245"/>
      <c r="T1036" s="246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47" t="s">
        <v>192</v>
      </c>
      <c r="AU1036" s="247" t="s">
        <v>88</v>
      </c>
      <c r="AV1036" s="14" t="s">
        <v>88</v>
      </c>
      <c r="AW1036" s="14" t="s">
        <v>37</v>
      </c>
      <c r="AX1036" s="14" t="s">
        <v>78</v>
      </c>
      <c r="AY1036" s="247" t="s">
        <v>178</v>
      </c>
    </row>
    <row r="1037" s="14" customFormat="1">
      <c r="A1037" s="14"/>
      <c r="B1037" s="237"/>
      <c r="C1037" s="238"/>
      <c r="D1037" s="228" t="s">
        <v>192</v>
      </c>
      <c r="E1037" s="239" t="s">
        <v>19</v>
      </c>
      <c r="F1037" s="240" t="s">
        <v>1243</v>
      </c>
      <c r="G1037" s="238"/>
      <c r="H1037" s="241">
        <v>49.234999999999999</v>
      </c>
      <c r="I1037" s="242"/>
      <c r="J1037" s="238"/>
      <c r="K1037" s="238"/>
      <c r="L1037" s="243"/>
      <c r="M1037" s="244"/>
      <c r="N1037" s="245"/>
      <c r="O1037" s="245"/>
      <c r="P1037" s="245"/>
      <c r="Q1037" s="245"/>
      <c r="R1037" s="245"/>
      <c r="S1037" s="245"/>
      <c r="T1037" s="246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47" t="s">
        <v>192</v>
      </c>
      <c r="AU1037" s="247" t="s">
        <v>88</v>
      </c>
      <c r="AV1037" s="14" t="s">
        <v>88</v>
      </c>
      <c r="AW1037" s="14" t="s">
        <v>37</v>
      </c>
      <c r="AX1037" s="14" t="s">
        <v>78</v>
      </c>
      <c r="AY1037" s="247" t="s">
        <v>178</v>
      </c>
    </row>
    <row r="1038" s="15" customFormat="1">
      <c r="A1038" s="15"/>
      <c r="B1038" s="248"/>
      <c r="C1038" s="249"/>
      <c r="D1038" s="228" t="s">
        <v>192</v>
      </c>
      <c r="E1038" s="250" t="s">
        <v>19</v>
      </c>
      <c r="F1038" s="251" t="s">
        <v>195</v>
      </c>
      <c r="G1038" s="249"/>
      <c r="H1038" s="252">
        <v>61.305</v>
      </c>
      <c r="I1038" s="253"/>
      <c r="J1038" s="249"/>
      <c r="K1038" s="249"/>
      <c r="L1038" s="254"/>
      <c r="M1038" s="255"/>
      <c r="N1038" s="256"/>
      <c r="O1038" s="256"/>
      <c r="P1038" s="256"/>
      <c r="Q1038" s="256"/>
      <c r="R1038" s="256"/>
      <c r="S1038" s="256"/>
      <c r="T1038" s="257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58" t="s">
        <v>192</v>
      </c>
      <c r="AU1038" s="258" t="s">
        <v>88</v>
      </c>
      <c r="AV1038" s="15" t="s">
        <v>184</v>
      </c>
      <c r="AW1038" s="15" t="s">
        <v>37</v>
      </c>
      <c r="AX1038" s="15" t="s">
        <v>86</v>
      </c>
      <c r="AY1038" s="258" t="s">
        <v>178</v>
      </c>
    </row>
    <row r="1039" s="2" customFormat="1" ht="16.5" customHeight="1">
      <c r="A1039" s="41"/>
      <c r="B1039" s="42"/>
      <c r="C1039" s="259" t="s">
        <v>1244</v>
      </c>
      <c r="D1039" s="259" t="s">
        <v>303</v>
      </c>
      <c r="E1039" s="260" t="s">
        <v>1245</v>
      </c>
      <c r="F1039" s="261" t="s">
        <v>1246</v>
      </c>
      <c r="G1039" s="262" t="s">
        <v>222</v>
      </c>
      <c r="H1039" s="263">
        <v>3.2189999999999999</v>
      </c>
      <c r="I1039" s="264"/>
      <c r="J1039" s="265">
        <f>ROUND(I1039*H1039,2)</f>
        <v>0</v>
      </c>
      <c r="K1039" s="261" t="s">
        <v>183</v>
      </c>
      <c r="L1039" s="266"/>
      <c r="M1039" s="267" t="s">
        <v>19</v>
      </c>
      <c r="N1039" s="268" t="s">
        <v>49</v>
      </c>
      <c r="O1039" s="87"/>
      <c r="P1039" s="217">
        <f>O1039*H1039</f>
        <v>0</v>
      </c>
      <c r="Q1039" s="217">
        <v>0.025000000000000001</v>
      </c>
      <c r="R1039" s="217">
        <f>Q1039*H1039</f>
        <v>0.080475000000000005</v>
      </c>
      <c r="S1039" s="217">
        <v>0</v>
      </c>
      <c r="T1039" s="218">
        <f>S1039*H1039</f>
        <v>0</v>
      </c>
      <c r="U1039" s="41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R1039" s="219" t="s">
        <v>375</v>
      </c>
      <c r="AT1039" s="219" t="s">
        <v>303</v>
      </c>
      <c r="AU1039" s="219" t="s">
        <v>88</v>
      </c>
      <c r="AY1039" s="20" t="s">
        <v>178</v>
      </c>
      <c r="BE1039" s="220">
        <f>IF(N1039="základní",J1039,0)</f>
        <v>0</v>
      </c>
      <c r="BF1039" s="220">
        <f>IF(N1039="snížená",J1039,0)</f>
        <v>0</v>
      </c>
      <c r="BG1039" s="220">
        <f>IF(N1039="zákl. přenesená",J1039,0)</f>
        <v>0</v>
      </c>
      <c r="BH1039" s="220">
        <f>IF(N1039="sníž. přenesená",J1039,0)</f>
        <v>0</v>
      </c>
      <c r="BI1039" s="220">
        <f>IF(N1039="nulová",J1039,0)</f>
        <v>0</v>
      </c>
      <c r="BJ1039" s="20" t="s">
        <v>86</v>
      </c>
      <c r="BK1039" s="220">
        <f>ROUND(I1039*H1039,2)</f>
        <v>0</v>
      </c>
      <c r="BL1039" s="20" t="s">
        <v>282</v>
      </c>
      <c r="BM1039" s="219" t="s">
        <v>1247</v>
      </c>
    </row>
    <row r="1040" s="13" customFormat="1">
      <c r="A1040" s="13"/>
      <c r="B1040" s="226"/>
      <c r="C1040" s="227"/>
      <c r="D1040" s="228" t="s">
        <v>192</v>
      </c>
      <c r="E1040" s="229" t="s">
        <v>19</v>
      </c>
      <c r="F1040" s="230" t="s">
        <v>659</v>
      </c>
      <c r="G1040" s="227"/>
      <c r="H1040" s="229" t="s">
        <v>19</v>
      </c>
      <c r="I1040" s="231"/>
      <c r="J1040" s="227"/>
      <c r="K1040" s="227"/>
      <c r="L1040" s="232"/>
      <c r="M1040" s="233"/>
      <c r="N1040" s="234"/>
      <c r="O1040" s="234"/>
      <c r="P1040" s="234"/>
      <c r="Q1040" s="234"/>
      <c r="R1040" s="234"/>
      <c r="S1040" s="234"/>
      <c r="T1040" s="235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6" t="s">
        <v>192</v>
      </c>
      <c r="AU1040" s="236" t="s">
        <v>88</v>
      </c>
      <c r="AV1040" s="13" t="s">
        <v>86</v>
      </c>
      <c r="AW1040" s="13" t="s">
        <v>37</v>
      </c>
      <c r="AX1040" s="13" t="s">
        <v>78</v>
      </c>
      <c r="AY1040" s="236" t="s">
        <v>178</v>
      </c>
    </row>
    <row r="1041" s="13" customFormat="1">
      <c r="A1041" s="13"/>
      <c r="B1041" s="226"/>
      <c r="C1041" s="227"/>
      <c r="D1041" s="228" t="s">
        <v>192</v>
      </c>
      <c r="E1041" s="229" t="s">
        <v>19</v>
      </c>
      <c r="F1041" s="230" t="s">
        <v>1039</v>
      </c>
      <c r="G1041" s="227"/>
      <c r="H1041" s="229" t="s">
        <v>19</v>
      </c>
      <c r="I1041" s="231"/>
      <c r="J1041" s="227"/>
      <c r="K1041" s="227"/>
      <c r="L1041" s="232"/>
      <c r="M1041" s="233"/>
      <c r="N1041" s="234"/>
      <c r="O1041" s="234"/>
      <c r="P1041" s="234"/>
      <c r="Q1041" s="234"/>
      <c r="R1041" s="234"/>
      <c r="S1041" s="234"/>
      <c r="T1041" s="235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6" t="s">
        <v>192</v>
      </c>
      <c r="AU1041" s="236" t="s">
        <v>88</v>
      </c>
      <c r="AV1041" s="13" t="s">
        <v>86</v>
      </c>
      <c r="AW1041" s="13" t="s">
        <v>37</v>
      </c>
      <c r="AX1041" s="13" t="s">
        <v>78</v>
      </c>
      <c r="AY1041" s="236" t="s">
        <v>178</v>
      </c>
    </row>
    <row r="1042" s="14" customFormat="1">
      <c r="A1042" s="14"/>
      <c r="B1042" s="237"/>
      <c r="C1042" s="238"/>
      <c r="D1042" s="228" t="s">
        <v>192</v>
      </c>
      <c r="E1042" s="239" t="s">
        <v>19</v>
      </c>
      <c r="F1042" s="240" t="s">
        <v>1248</v>
      </c>
      <c r="G1042" s="238"/>
      <c r="H1042" s="241">
        <v>0.125</v>
      </c>
      <c r="I1042" s="242"/>
      <c r="J1042" s="238"/>
      <c r="K1042" s="238"/>
      <c r="L1042" s="243"/>
      <c r="M1042" s="244"/>
      <c r="N1042" s="245"/>
      <c r="O1042" s="245"/>
      <c r="P1042" s="245"/>
      <c r="Q1042" s="245"/>
      <c r="R1042" s="245"/>
      <c r="S1042" s="245"/>
      <c r="T1042" s="246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7" t="s">
        <v>192</v>
      </c>
      <c r="AU1042" s="247" t="s">
        <v>88</v>
      </c>
      <c r="AV1042" s="14" t="s">
        <v>88</v>
      </c>
      <c r="AW1042" s="14" t="s">
        <v>37</v>
      </c>
      <c r="AX1042" s="14" t="s">
        <v>78</v>
      </c>
      <c r="AY1042" s="247" t="s">
        <v>178</v>
      </c>
    </row>
    <row r="1043" s="14" customFormat="1">
      <c r="A1043" s="14"/>
      <c r="B1043" s="237"/>
      <c r="C1043" s="238"/>
      <c r="D1043" s="228" t="s">
        <v>192</v>
      </c>
      <c r="E1043" s="239" t="s">
        <v>19</v>
      </c>
      <c r="F1043" s="240" t="s">
        <v>1249</v>
      </c>
      <c r="G1043" s="238"/>
      <c r="H1043" s="241">
        <v>0.47899999999999998</v>
      </c>
      <c r="I1043" s="242"/>
      <c r="J1043" s="238"/>
      <c r="K1043" s="238"/>
      <c r="L1043" s="243"/>
      <c r="M1043" s="244"/>
      <c r="N1043" s="245"/>
      <c r="O1043" s="245"/>
      <c r="P1043" s="245"/>
      <c r="Q1043" s="245"/>
      <c r="R1043" s="245"/>
      <c r="S1043" s="245"/>
      <c r="T1043" s="246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7" t="s">
        <v>192</v>
      </c>
      <c r="AU1043" s="247" t="s">
        <v>88</v>
      </c>
      <c r="AV1043" s="14" t="s">
        <v>88</v>
      </c>
      <c r="AW1043" s="14" t="s">
        <v>37</v>
      </c>
      <c r="AX1043" s="14" t="s">
        <v>78</v>
      </c>
      <c r="AY1043" s="247" t="s">
        <v>178</v>
      </c>
    </row>
    <row r="1044" s="14" customFormat="1">
      <c r="A1044" s="14"/>
      <c r="B1044" s="237"/>
      <c r="C1044" s="238"/>
      <c r="D1044" s="228" t="s">
        <v>192</v>
      </c>
      <c r="E1044" s="239" t="s">
        <v>19</v>
      </c>
      <c r="F1044" s="240" t="s">
        <v>1250</v>
      </c>
      <c r="G1044" s="238"/>
      <c r="H1044" s="241">
        <v>2.4620000000000002</v>
      </c>
      <c r="I1044" s="242"/>
      <c r="J1044" s="238"/>
      <c r="K1044" s="238"/>
      <c r="L1044" s="243"/>
      <c r="M1044" s="244"/>
      <c r="N1044" s="245"/>
      <c r="O1044" s="245"/>
      <c r="P1044" s="245"/>
      <c r="Q1044" s="245"/>
      <c r="R1044" s="245"/>
      <c r="S1044" s="245"/>
      <c r="T1044" s="246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7" t="s">
        <v>192</v>
      </c>
      <c r="AU1044" s="247" t="s">
        <v>88</v>
      </c>
      <c r="AV1044" s="14" t="s">
        <v>88</v>
      </c>
      <c r="AW1044" s="14" t="s">
        <v>37</v>
      </c>
      <c r="AX1044" s="14" t="s">
        <v>78</v>
      </c>
      <c r="AY1044" s="247" t="s">
        <v>178</v>
      </c>
    </row>
    <row r="1045" s="15" customFormat="1">
      <c r="A1045" s="15"/>
      <c r="B1045" s="248"/>
      <c r="C1045" s="249"/>
      <c r="D1045" s="228" t="s">
        <v>192</v>
      </c>
      <c r="E1045" s="250" t="s">
        <v>19</v>
      </c>
      <c r="F1045" s="251" t="s">
        <v>195</v>
      </c>
      <c r="G1045" s="249"/>
      <c r="H1045" s="252">
        <v>3.0659999999999998</v>
      </c>
      <c r="I1045" s="253"/>
      <c r="J1045" s="249"/>
      <c r="K1045" s="249"/>
      <c r="L1045" s="254"/>
      <c r="M1045" s="255"/>
      <c r="N1045" s="256"/>
      <c r="O1045" s="256"/>
      <c r="P1045" s="256"/>
      <c r="Q1045" s="256"/>
      <c r="R1045" s="256"/>
      <c r="S1045" s="256"/>
      <c r="T1045" s="257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58" t="s">
        <v>192</v>
      </c>
      <c r="AU1045" s="258" t="s">
        <v>88</v>
      </c>
      <c r="AV1045" s="15" t="s">
        <v>184</v>
      </c>
      <c r="AW1045" s="15" t="s">
        <v>37</v>
      </c>
      <c r="AX1045" s="15" t="s">
        <v>86</v>
      </c>
      <c r="AY1045" s="258" t="s">
        <v>178</v>
      </c>
    </row>
    <row r="1046" s="14" customFormat="1">
      <c r="A1046" s="14"/>
      <c r="B1046" s="237"/>
      <c r="C1046" s="238"/>
      <c r="D1046" s="228" t="s">
        <v>192</v>
      </c>
      <c r="E1046" s="238"/>
      <c r="F1046" s="240" t="s">
        <v>1251</v>
      </c>
      <c r="G1046" s="238"/>
      <c r="H1046" s="241">
        <v>3.2189999999999999</v>
      </c>
      <c r="I1046" s="242"/>
      <c r="J1046" s="238"/>
      <c r="K1046" s="238"/>
      <c r="L1046" s="243"/>
      <c r="M1046" s="244"/>
      <c r="N1046" s="245"/>
      <c r="O1046" s="245"/>
      <c r="P1046" s="245"/>
      <c r="Q1046" s="245"/>
      <c r="R1046" s="245"/>
      <c r="S1046" s="245"/>
      <c r="T1046" s="246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7" t="s">
        <v>192</v>
      </c>
      <c r="AU1046" s="247" t="s">
        <v>88</v>
      </c>
      <c r="AV1046" s="14" t="s">
        <v>88</v>
      </c>
      <c r="AW1046" s="14" t="s">
        <v>4</v>
      </c>
      <c r="AX1046" s="14" t="s">
        <v>86</v>
      </c>
      <c r="AY1046" s="247" t="s">
        <v>178</v>
      </c>
    </row>
    <row r="1047" s="2" customFormat="1" ht="55.5" customHeight="1">
      <c r="A1047" s="41"/>
      <c r="B1047" s="42"/>
      <c r="C1047" s="208" t="s">
        <v>1252</v>
      </c>
      <c r="D1047" s="208" t="s">
        <v>180</v>
      </c>
      <c r="E1047" s="209" t="s">
        <v>1253</v>
      </c>
      <c r="F1047" s="210" t="s">
        <v>1254</v>
      </c>
      <c r="G1047" s="211" t="s">
        <v>107</v>
      </c>
      <c r="H1047" s="212">
        <v>55.174999999999997</v>
      </c>
      <c r="I1047" s="213"/>
      <c r="J1047" s="214">
        <f>ROUND(I1047*H1047,2)</f>
        <v>0</v>
      </c>
      <c r="K1047" s="210" t="s">
        <v>183</v>
      </c>
      <c r="L1047" s="47"/>
      <c r="M1047" s="215" t="s">
        <v>19</v>
      </c>
      <c r="N1047" s="216" t="s">
        <v>49</v>
      </c>
      <c r="O1047" s="87"/>
      <c r="P1047" s="217">
        <f>O1047*H1047</f>
        <v>0</v>
      </c>
      <c r="Q1047" s="217">
        <v>0.00019000000000000001</v>
      </c>
      <c r="R1047" s="217">
        <f>Q1047*H1047</f>
        <v>0.01048325</v>
      </c>
      <c r="S1047" s="217">
        <v>0</v>
      </c>
      <c r="T1047" s="218">
        <f>S1047*H1047</f>
        <v>0</v>
      </c>
      <c r="U1047" s="41"/>
      <c r="V1047" s="41"/>
      <c r="W1047" s="41"/>
      <c r="X1047" s="41"/>
      <c r="Y1047" s="41"/>
      <c r="Z1047" s="41"/>
      <c r="AA1047" s="41"/>
      <c r="AB1047" s="41"/>
      <c r="AC1047" s="41"/>
      <c r="AD1047" s="41"/>
      <c r="AE1047" s="41"/>
      <c r="AR1047" s="219" t="s">
        <v>282</v>
      </c>
      <c r="AT1047" s="219" t="s">
        <v>180</v>
      </c>
      <c r="AU1047" s="219" t="s">
        <v>88</v>
      </c>
      <c r="AY1047" s="20" t="s">
        <v>178</v>
      </c>
      <c r="BE1047" s="220">
        <f>IF(N1047="základní",J1047,0)</f>
        <v>0</v>
      </c>
      <c r="BF1047" s="220">
        <f>IF(N1047="snížená",J1047,0)</f>
        <v>0</v>
      </c>
      <c r="BG1047" s="220">
        <f>IF(N1047="zákl. přenesená",J1047,0)</f>
        <v>0</v>
      </c>
      <c r="BH1047" s="220">
        <f>IF(N1047="sníž. přenesená",J1047,0)</f>
        <v>0</v>
      </c>
      <c r="BI1047" s="220">
        <f>IF(N1047="nulová",J1047,0)</f>
        <v>0</v>
      </c>
      <c r="BJ1047" s="20" t="s">
        <v>86</v>
      </c>
      <c r="BK1047" s="220">
        <f>ROUND(I1047*H1047,2)</f>
        <v>0</v>
      </c>
      <c r="BL1047" s="20" t="s">
        <v>282</v>
      </c>
      <c r="BM1047" s="219" t="s">
        <v>1255</v>
      </c>
    </row>
    <row r="1048" s="2" customFormat="1">
      <c r="A1048" s="41"/>
      <c r="B1048" s="42"/>
      <c r="C1048" s="43"/>
      <c r="D1048" s="221" t="s">
        <v>186</v>
      </c>
      <c r="E1048" s="43"/>
      <c r="F1048" s="222" t="s">
        <v>1256</v>
      </c>
      <c r="G1048" s="43"/>
      <c r="H1048" s="43"/>
      <c r="I1048" s="223"/>
      <c r="J1048" s="43"/>
      <c r="K1048" s="43"/>
      <c r="L1048" s="47"/>
      <c r="M1048" s="224"/>
      <c r="N1048" s="225"/>
      <c r="O1048" s="87"/>
      <c r="P1048" s="87"/>
      <c r="Q1048" s="87"/>
      <c r="R1048" s="87"/>
      <c r="S1048" s="87"/>
      <c r="T1048" s="88"/>
      <c r="U1048" s="41"/>
      <c r="V1048" s="41"/>
      <c r="W1048" s="41"/>
      <c r="X1048" s="41"/>
      <c r="Y1048" s="41"/>
      <c r="Z1048" s="41"/>
      <c r="AA1048" s="41"/>
      <c r="AB1048" s="41"/>
      <c r="AC1048" s="41"/>
      <c r="AD1048" s="41"/>
      <c r="AE1048" s="41"/>
      <c r="AT1048" s="20" t="s">
        <v>186</v>
      </c>
      <c r="AU1048" s="20" t="s">
        <v>88</v>
      </c>
    </row>
    <row r="1049" s="13" customFormat="1">
      <c r="A1049" s="13"/>
      <c r="B1049" s="226"/>
      <c r="C1049" s="227"/>
      <c r="D1049" s="228" t="s">
        <v>192</v>
      </c>
      <c r="E1049" s="229" t="s">
        <v>19</v>
      </c>
      <c r="F1049" s="230" t="s">
        <v>659</v>
      </c>
      <c r="G1049" s="227"/>
      <c r="H1049" s="229" t="s">
        <v>19</v>
      </c>
      <c r="I1049" s="231"/>
      <c r="J1049" s="227"/>
      <c r="K1049" s="227"/>
      <c r="L1049" s="232"/>
      <c r="M1049" s="233"/>
      <c r="N1049" s="234"/>
      <c r="O1049" s="234"/>
      <c r="P1049" s="234"/>
      <c r="Q1049" s="234"/>
      <c r="R1049" s="234"/>
      <c r="S1049" s="234"/>
      <c r="T1049" s="235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6" t="s">
        <v>192</v>
      </c>
      <c r="AU1049" s="236" t="s">
        <v>88</v>
      </c>
      <c r="AV1049" s="13" t="s">
        <v>86</v>
      </c>
      <c r="AW1049" s="13" t="s">
        <v>37</v>
      </c>
      <c r="AX1049" s="13" t="s">
        <v>78</v>
      </c>
      <c r="AY1049" s="236" t="s">
        <v>178</v>
      </c>
    </row>
    <row r="1050" s="13" customFormat="1">
      <c r="A1050" s="13"/>
      <c r="B1050" s="226"/>
      <c r="C1050" s="227"/>
      <c r="D1050" s="228" t="s">
        <v>192</v>
      </c>
      <c r="E1050" s="229" t="s">
        <v>19</v>
      </c>
      <c r="F1050" s="230" t="s">
        <v>1119</v>
      </c>
      <c r="G1050" s="227"/>
      <c r="H1050" s="229" t="s">
        <v>19</v>
      </c>
      <c r="I1050" s="231"/>
      <c r="J1050" s="227"/>
      <c r="K1050" s="227"/>
      <c r="L1050" s="232"/>
      <c r="M1050" s="233"/>
      <c r="N1050" s="234"/>
      <c r="O1050" s="234"/>
      <c r="P1050" s="234"/>
      <c r="Q1050" s="234"/>
      <c r="R1050" s="234"/>
      <c r="S1050" s="234"/>
      <c r="T1050" s="235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6" t="s">
        <v>192</v>
      </c>
      <c r="AU1050" s="236" t="s">
        <v>88</v>
      </c>
      <c r="AV1050" s="13" t="s">
        <v>86</v>
      </c>
      <c r="AW1050" s="13" t="s">
        <v>37</v>
      </c>
      <c r="AX1050" s="13" t="s">
        <v>78</v>
      </c>
      <c r="AY1050" s="236" t="s">
        <v>178</v>
      </c>
    </row>
    <row r="1051" s="13" customFormat="1">
      <c r="A1051" s="13"/>
      <c r="B1051" s="226"/>
      <c r="C1051" s="227"/>
      <c r="D1051" s="228" t="s">
        <v>192</v>
      </c>
      <c r="E1051" s="229" t="s">
        <v>19</v>
      </c>
      <c r="F1051" s="230" t="s">
        <v>269</v>
      </c>
      <c r="G1051" s="227"/>
      <c r="H1051" s="229" t="s">
        <v>19</v>
      </c>
      <c r="I1051" s="231"/>
      <c r="J1051" s="227"/>
      <c r="K1051" s="227"/>
      <c r="L1051" s="232"/>
      <c r="M1051" s="233"/>
      <c r="N1051" s="234"/>
      <c r="O1051" s="234"/>
      <c r="P1051" s="234"/>
      <c r="Q1051" s="234"/>
      <c r="R1051" s="234"/>
      <c r="S1051" s="234"/>
      <c r="T1051" s="235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6" t="s">
        <v>192</v>
      </c>
      <c r="AU1051" s="236" t="s">
        <v>88</v>
      </c>
      <c r="AV1051" s="13" t="s">
        <v>86</v>
      </c>
      <c r="AW1051" s="13" t="s">
        <v>37</v>
      </c>
      <c r="AX1051" s="13" t="s">
        <v>78</v>
      </c>
      <c r="AY1051" s="236" t="s">
        <v>178</v>
      </c>
    </row>
    <row r="1052" s="14" customFormat="1">
      <c r="A1052" s="14"/>
      <c r="B1052" s="237"/>
      <c r="C1052" s="238"/>
      <c r="D1052" s="228" t="s">
        <v>192</v>
      </c>
      <c r="E1052" s="239" t="s">
        <v>19</v>
      </c>
      <c r="F1052" s="240" t="s">
        <v>1120</v>
      </c>
      <c r="G1052" s="238"/>
      <c r="H1052" s="241">
        <v>2.2410000000000001</v>
      </c>
      <c r="I1052" s="242"/>
      <c r="J1052" s="238"/>
      <c r="K1052" s="238"/>
      <c r="L1052" s="243"/>
      <c r="M1052" s="244"/>
      <c r="N1052" s="245"/>
      <c r="O1052" s="245"/>
      <c r="P1052" s="245"/>
      <c r="Q1052" s="245"/>
      <c r="R1052" s="245"/>
      <c r="S1052" s="245"/>
      <c r="T1052" s="246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7" t="s">
        <v>192</v>
      </c>
      <c r="AU1052" s="247" t="s">
        <v>88</v>
      </c>
      <c r="AV1052" s="14" t="s">
        <v>88</v>
      </c>
      <c r="AW1052" s="14" t="s">
        <v>37</v>
      </c>
      <c r="AX1052" s="14" t="s">
        <v>78</v>
      </c>
      <c r="AY1052" s="247" t="s">
        <v>178</v>
      </c>
    </row>
    <row r="1053" s="14" customFormat="1">
      <c r="A1053" s="14"/>
      <c r="B1053" s="237"/>
      <c r="C1053" s="238"/>
      <c r="D1053" s="228" t="s">
        <v>192</v>
      </c>
      <c r="E1053" s="239" t="s">
        <v>19</v>
      </c>
      <c r="F1053" s="240" t="s">
        <v>1121</v>
      </c>
      <c r="G1053" s="238"/>
      <c r="H1053" s="241">
        <v>8.6219999999999999</v>
      </c>
      <c r="I1053" s="242"/>
      <c r="J1053" s="238"/>
      <c r="K1053" s="238"/>
      <c r="L1053" s="243"/>
      <c r="M1053" s="244"/>
      <c r="N1053" s="245"/>
      <c r="O1053" s="245"/>
      <c r="P1053" s="245"/>
      <c r="Q1053" s="245"/>
      <c r="R1053" s="245"/>
      <c r="S1053" s="245"/>
      <c r="T1053" s="246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7" t="s">
        <v>192</v>
      </c>
      <c r="AU1053" s="247" t="s">
        <v>88</v>
      </c>
      <c r="AV1053" s="14" t="s">
        <v>88</v>
      </c>
      <c r="AW1053" s="14" t="s">
        <v>37</v>
      </c>
      <c r="AX1053" s="14" t="s">
        <v>78</v>
      </c>
      <c r="AY1053" s="247" t="s">
        <v>178</v>
      </c>
    </row>
    <row r="1054" s="14" customFormat="1">
      <c r="A1054" s="14"/>
      <c r="B1054" s="237"/>
      <c r="C1054" s="238"/>
      <c r="D1054" s="228" t="s">
        <v>192</v>
      </c>
      <c r="E1054" s="239" t="s">
        <v>19</v>
      </c>
      <c r="F1054" s="240" t="s">
        <v>1122</v>
      </c>
      <c r="G1054" s="238"/>
      <c r="H1054" s="241">
        <v>44.311999999999998</v>
      </c>
      <c r="I1054" s="242"/>
      <c r="J1054" s="238"/>
      <c r="K1054" s="238"/>
      <c r="L1054" s="243"/>
      <c r="M1054" s="244"/>
      <c r="N1054" s="245"/>
      <c r="O1054" s="245"/>
      <c r="P1054" s="245"/>
      <c r="Q1054" s="245"/>
      <c r="R1054" s="245"/>
      <c r="S1054" s="245"/>
      <c r="T1054" s="246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47" t="s">
        <v>192</v>
      </c>
      <c r="AU1054" s="247" t="s">
        <v>88</v>
      </c>
      <c r="AV1054" s="14" t="s">
        <v>88</v>
      </c>
      <c r="AW1054" s="14" t="s">
        <v>37</v>
      </c>
      <c r="AX1054" s="14" t="s">
        <v>78</v>
      </c>
      <c r="AY1054" s="247" t="s">
        <v>178</v>
      </c>
    </row>
    <row r="1055" s="15" customFormat="1">
      <c r="A1055" s="15"/>
      <c r="B1055" s="248"/>
      <c r="C1055" s="249"/>
      <c r="D1055" s="228" t="s">
        <v>192</v>
      </c>
      <c r="E1055" s="250" t="s">
        <v>19</v>
      </c>
      <c r="F1055" s="251" t="s">
        <v>195</v>
      </c>
      <c r="G1055" s="249"/>
      <c r="H1055" s="252">
        <v>55.174999999999997</v>
      </c>
      <c r="I1055" s="253"/>
      <c r="J1055" s="249"/>
      <c r="K1055" s="249"/>
      <c r="L1055" s="254"/>
      <c r="M1055" s="255"/>
      <c r="N1055" s="256"/>
      <c r="O1055" s="256"/>
      <c r="P1055" s="256"/>
      <c r="Q1055" s="256"/>
      <c r="R1055" s="256"/>
      <c r="S1055" s="256"/>
      <c r="T1055" s="257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15"/>
      <c r="AT1055" s="258" t="s">
        <v>192</v>
      </c>
      <c r="AU1055" s="258" t="s">
        <v>88</v>
      </c>
      <c r="AV1055" s="15" t="s">
        <v>184</v>
      </c>
      <c r="AW1055" s="15" t="s">
        <v>37</v>
      </c>
      <c r="AX1055" s="15" t="s">
        <v>86</v>
      </c>
      <c r="AY1055" s="258" t="s">
        <v>178</v>
      </c>
    </row>
    <row r="1056" s="2" customFormat="1" ht="24.15" customHeight="1">
      <c r="A1056" s="41"/>
      <c r="B1056" s="42"/>
      <c r="C1056" s="259" t="s">
        <v>1257</v>
      </c>
      <c r="D1056" s="259" t="s">
        <v>303</v>
      </c>
      <c r="E1056" s="260" t="s">
        <v>1219</v>
      </c>
      <c r="F1056" s="261" t="s">
        <v>1220</v>
      </c>
      <c r="G1056" s="262" t="s">
        <v>107</v>
      </c>
      <c r="H1056" s="263">
        <v>57.933999999999998</v>
      </c>
      <c r="I1056" s="264"/>
      <c r="J1056" s="265">
        <f>ROUND(I1056*H1056,2)</f>
        <v>0</v>
      </c>
      <c r="K1056" s="261" t="s">
        <v>183</v>
      </c>
      <c r="L1056" s="266"/>
      <c r="M1056" s="267" t="s">
        <v>19</v>
      </c>
      <c r="N1056" s="268" t="s">
        <v>49</v>
      </c>
      <c r="O1056" s="87"/>
      <c r="P1056" s="217">
        <f>O1056*H1056</f>
        <v>0</v>
      </c>
      <c r="Q1056" s="217">
        <v>0.0025000000000000001</v>
      </c>
      <c r="R1056" s="217">
        <f>Q1056*H1056</f>
        <v>0.14483499999999999</v>
      </c>
      <c r="S1056" s="217">
        <v>0</v>
      </c>
      <c r="T1056" s="218">
        <f>S1056*H1056</f>
        <v>0</v>
      </c>
      <c r="U1056" s="41"/>
      <c r="V1056" s="41"/>
      <c r="W1056" s="41"/>
      <c r="X1056" s="41"/>
      <c r="Y1056" s="41"/>
      <c r="Z1056" s="41"/>
      <c r="AA1056" s="41"/>
      <c r="AB1056" s="41"/>
      <c r="AC1056" s="41"/>
      <c r="AD1056" s="41"/>
      <c r="AE1056" s="41"/>
      <c r="AR1056" s="219" t="s">
        <v>375</v>
      </c>
      <c r="AT1056" s="219" t="s">
        <v>303</v>
      </c>
      <c r="AU1056" s="219" t="s">
        <v>88</v>
      </c>
      <c r="AY1056" s="20" t="s">
        <v>178</v>
      </c>
      <c r="BE1056" s="220">
        <f>IF(N1056="základní",J1056,0)</f>
        <v>0</v>
      </c>
      <c r="BF1056" s="220">
        <f>IF(N1056="snížená",J1056,0)</f>
        <v>0</v>
      </c>
      <c r="BG1056" s="220">
        <f>IF(N1056="zákl. přenesená",J1056,0)</f>
        <v>0</v>
      </c>
      <c r="BH1056" s="220">
        <f>IF(N1056="sníž. přenesená",J1056,0)</f>
        <v>0</v>
      </c>
      <c r="BI1056" s="220">
        <f>IF(N1056="nulová",J1056,0)</f>
        <v>0</v>
      </c>
      <c r="BJ1056" s="20" t="s">
        <v>86</v>
      </c>
      <c r="BK1056" s="220">
        <f>ROUND(I1056*H1056,2)</f>
        <v>0</v>
      </c>
      <c r="BL1056" s="20" t="s">
        <v>282</v>
      </c>
      <c r="BM1056" s="219" t="s">
        <v>1258</v>
      </c>
    </row>
    <row r="1057" s="14" customFormat="1">
      <c r="A1057" s="14"/>
      <c r="B1057" s="237"/>
      <c r="C1057" s="238"/>
      <c r="D1057" s="228" t="s">
        <v>192</v>
      </c>
      <c r="E1057" s="238"/>
      <c r="F1057" s="240" t="s">
        <v>1259</v>
      </c>
      <c r="G1057" s="238"/>
      <c r="H1057" s="241">
        <v>57.933999999999998</v>
      </c>
      <c r="I1057" s="242"/>
      <c r="J1057" s="238"/>
      <c r="K1057" s="238"/>
      <c r="L1057" s="243"/>
      <c r="M1057" s="244"/>
      <c r="N1057" s="245"/>
      <c r="O1057" s="245"/>
      <c r="P1057" s="245"/>
      <c r="Q1057" s="245"/>
      <c r="R1057" s="245"/>
      <c r="S1057" s="245"/>
      <c r="T1057" s="246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7" t="s">
        <v>192</v>
      </c>
      <c r="AU1057" s="247" t="s">
        <v>88</v>
      </c>
      <c r="AV1057" s="14" t="s">
        <v>88</v>
      </c>
      <c r="AW1057" s="14" t="s">
        <v>4</v>
      </c>
      <c r="AX1057" s="14" t="s">
        <v>86</v>
      </c>
      <c r="AY1057" s="247" t="s">
        <v>178</v>
      </c>
    </row>
    <row r="1058" s="2" customFormat="1" ht="49.05" customHeight="1">
      <c r="A1058" s="41"/>
      <c r="B1058" s="42"/>
      <c r="C1058" s="208" t="s">
        <v>1260</v>
      </c>
      <c r="D1058" s="208" t="s">
        <v>180</v>
      </c>
      <c r="E1058" s="209" t="s">
        <v>1261</v>
      </c>
      <c r="F1058" s="210" t="s">
        <v>1262</v>
      </c>
      <c r="G1058" s="211" t="s">
        <v>953</v>
      </c>
      <c r="H1058" s="280"/>
      <c r="I1058" s="213"/>
      <c r="J1058" s="214">
        <f>ROUND(I1058*H1058,2)</f>
        <v>0</v>
      </c>
      <c r="K1058" s="210" t="s">
        <v>183</v>
      </c>
      <c r="L1058" s="47"/>
      <c r="M1058" s="215" t="s">
        <v>19</v>
      </c>
      <c r="N1058" s="216" t="s">
        <v>49</v>
      </c>
      <c r="O1058" s="87"/>
      <c r="P1058" s="217">
        <f>O1058*H1058</f>
        <v>0</v>
      </c>
      <c r="Q1058" s="217">
        <v>0</v>
      </c>
      <c r="R1058" s="217">
        <f>Q1058*H1058</f>
        <v>0</v>
      </c>
      <c r="S1058" s="217">
        <v>0</v>
      </c>
      <c r="T1058" s="218">
        <f>S1058*H1058</f>
        <v>0</v>
      </c>
      <c r="U1058" s="41"/>
      <c r="V1058" s="41"/>
      <c r="W1058" s="41"/>
      <c r="X1058" s="41"/>
      <c r="Y1058" s="41"/>
      <c r="Z1058" s="41"/>
      <c r="AA1058" s="41"/>
      <c r="AB1058" s="41"/>
      <c r="AC1058" s="41"/>
      <c r="AD1058" s="41"/>
      <c r="AE1058" s="41"/>
      <c r="AR1058" s="219" t="s">
        <v>282</v>
      </c>
      <c r="AT1058" s="219" t="s">
        <v>180</v>
      </c>
      <c r="AU1058" s="219" t="s">
        <v>88</v>
      </c>
      <c r="AY1058" s="20" t="s">
        <v>178</v>
      </c>
      <c r="BE1058" s="220">
        <f>IF(N1058="základní",J1058,0)</f>
        <v>0</v>
      </c>
      <c r="BF1058" s="220">
        <f>IF(N1058="snížená",J1058,0)</f>
        <v>0</v>
      </c>
      <c r="BG1058" s="220">
        <f>IF(N1058="zákl. přenesená",J1058,0)</f>
        <v>0</v>
      </c>
      <c r="BH1058" s="220">
        <f>IF(N1058="sníž. přenesená",J1058,0)</f>
        <v>0</v>
      </c>
      <c r="BI1058" s="220">
        <f>IF(N1058="nulová",J1058,0)</f>
        <v>0</v>
      </c>
      <c r="BJ1058" s="20" t="s">
        <v>86</v>
      </c>
      <c r="BK1058" s="220">
        <f>ROUND(I1058*H1058,2)</f>
        <v>0</v>
      </c>
      <c r="BL1058" s="20" t="s">
        <v>282</v>
      </c>
      <c r="BM1058" s="219" t="s">
        <v>1263</v>
      </c>
    </row>
    <row r="1059" s="2" customFormat="1">
      <c r="A1059" s="41"/>
      <c r="B1059" s="42"/>
      <c r="C1059" s="43"/>
      <c r="D1059" s="221" t="s">
        <v>186</v>
      </c>
      <c r="E1059" s="43"/>
      <c r="F1059" s="222" t="s">
        <v>1264</v>
      </c>
      <c r="G1059" s="43"/>
      <c r="H1059" s="43"/>
      <c r="I1059" s="223"/>
      <c r="J1059" s="43"/>
      <c r="K1059" s="43"/>
      <c r="L1059" s="47"/>
      <c r="M1059" s="224"/>
      <c r="N1059" s="225"/>
      <c r="O1059" s="87"/>
      <c r="P1059" s="87"/>
      <c r="Q1059" s="87"/>
      <c r="R1059" s="87"/>
      <c r="S1059" s="87"/>
      <c r="T1059" s="88"/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T1059" s="20" t="s">
        <v>186</v>
      </c>
      <c r="AU1059" s="20" t="s">
        <v>88</v>
      </c>
    </row>
    <row r="1060" s="12" customFormat="1" ht="22.8" customHeight="1">
      <c r="A1060" s="12"/>
      <c r="B1060" s="192"/>
      <c r="C1060" s="193"/>
      <c r="D1060" s="194" t="s">
        <v>77</v>
      </c>
      <c r="E1060" s="206" t="s">
        <v>1265</v>
      </c>
      <c r="F1060" s="206" t="s">
        <v>1266</v>
      </c>
      <c r="G1060" s="193"/>
      <c r="H1060" s="193"/>
      <c r="I1060" s="196"/>
      <c r="J1060" s="207">
        <f>BK1060</f>
        <v>0</v>
      </c>
      <c r="K1060" s="193"/>
      <c r="L1060" s="198"/>
      <c r="M1060" s="199"/>
      <c r="N1060" s="200"/>
      <c r="O1060" s="200"/>
      <c r="P1060" s="201">
        <f>SUM(P1061:P1090)</f>
        <v>0</v>
      </c>
      <c r="Q1060" s="200"/>
      <c r="R1060" s="201">
        <f>SUM(R1061:R1090)</f>
        <v>0.017670000000000002</v>
      </c>
      <c r="S1060" s="200"/>
      <c r="T1060" s="202">
        <f>SUM(T1061:T1090)</f>
        <v>0.20136000000000001</v>
      </c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R1060" s="203" t="s">
        <v>88</v>
      </c>
      <c r="AT1060" s="204" t="s">
        <v>77</v>
      </c>
      <c r="AU1060" s="204" t="s">
        <v>86</v>
      </c>
      <c r="AY1060" s="203" t="s">
        <v>178</v>
      </c>
      <c r="BK1060" s="205">
        <f>SUM(BK1061:BK1090)</f>
        <v>0</v>
      </c>
    </row>
    <row r="1061" s="2" customFormat="1" ht="24.15" customHeight="1">
      <c r="A1061" s="41"/>
      <c r="B1061" s="42"/>
      <c r="C1061" s="208" t="s">
        <v>1267</v>
      </c>
      <c r="D1061" s="208" t="s">
        <v>180</v>
      </c>
      <c r="E1061" s="209" t="s">
        <v>1268</v>
      </c>
      <c r="F1061" s="210" t="s">
        <v>1269</v>
      </c>
      <c r="G1061" s="211" t="s">
        <v>299</v>
      </c>
      <c r="H1061" s="212">
        <v>1</v>
      </c>
      <c r="I1061" s="213"/>
      <c r="J1061" s="214">
        <f>ROUND(I1061*H1061,2)</f>
        <v>0</v>
      </c>
      <c r="K1061" s="210" t="s">
        <v>183</v>
      </c>
      <c r="L1061" s="47"/>
      <c r="M1061" s="215" t="s">
        <v>19</v>
      </c>
      <c r="N1061" s="216" t="s">
        <v>49</v>
      </c>
      <c r="O1061" s="87"/>
      <c r="P1061" s="217">
        <f>O1061*H1061</f>
        <v>0</v>
      </c>
      <c r="Q1061" s="217">
        <v>0.00115</v>
      </c>
      <c r="R1061" s="217">
        <f>Q1061*H1061</f>
        <v>0.00115</v>
      </c>
      <c r="S1061" s="217">
        <v>0</v>
      </c>
      <c r="T1061" s="218">
        <f>S1061*H1061</f>
        <v>0</v>
      </c>
      <c r="U1061" s="41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R1061" s="219" t="s">
        <v>282</v>
      </c>
      <c r="AT1061" s="219" t="s">
        <v>180</v>
      </c>
      <c r="AU1061" s="219" t="s">
        <v>88</v>
      </c>
      <c r="AY1061" s="20" t="s">
        <v>178</v>
      </c>
      <c r="BE1061" s="220">
        <f>IF(N1061="základní",J1061,0)</f>
        <v>0</v>
      </c>
      <c r="BF1061" s="220">
        <f>IF(N1061="snížená",J1061,0)</f>
        <v>0</v>
      </c>
      <c r="BG1061" s="220">
        <f>IF(N1061="zákl. přenesená",J1061,0)</f>
        <v>0</v>
      </c>
      <c r="BH1061" s="220">
        <f>IF(N1061="sníž. přenesená",J1061,0)</f>
        <v>0</v>
      </c>
      <c r="BI1061" s="220">
        <f>IF(N1061="nulová",J1061,0)</f>
        <v>0</v>
      </c>
      <c r="BJ1061" s="20" t="s">
        <v>86</v>
      </c>
      <c r="BK1061" s="220">
        <f>ROUND(I1061*H1061,2)</f>
        <v>0</v>
      </c>
      <c r="BL1061" s="20" t="s">
        <v>282</v>
      </c>
      <c r="BM1061" s="219" t="s">
        <v>1270</v>
      </c>
    </row>
    <row r="1062" s="2" customFormat="1">
      <c r="A1062" s="41"/>
      <c r="B1062" s="42"/>
      <c r="C1062" s="43"/>
      <c r="D1062" s="221" t="s">
        <v>186</v>
      </c>
      <c r="E1062" s="43"/>
      <c r="F1062" s="222" t="s">
        <v>1271</v>
      </c>
      <c r="G1062" s="43"/>
      <c r="H1062" s="43"/>
      <c r="I1062" s="223"/>
      <c r="J1062" s="43"/>
      <c r="K1062" s="43"/>
      <c r="L1062" s="47"/>
      <c r="M1062" s="224"/>
      <c r="N1062" s="225"/>
      <c r="O1062" s="87"/>
      <c r="P1062" s="87"/>
      <c r="Q1062" s="87"/>
      <c r="R1062" s="87"/>
      <c r="S1062" s="87"/>
      <c r="T1062" s="88"/>
      <c r="U1062" s="41"/>
      <c r="V1062" s="41"/>
      <c r="W1062" s="41"/>
      <c r="X1062" s="41"/>
      <c r="Y1062" s="41"/>
      <c r="Z1062" s="41"/>
      <c r="AA1062" s="41"/>
      <c r="AB1062" s="41"/>
      <c r="AC1062" s="41"/>
      <c r="AD1062" s="41"/>
      <c r="AE1062" s="41"/>
      <c r="AT1062" s="20" t="s">
        <v>186</v>
      </c>
      <c r="AU1062" s="20" t="s">
        <v>88</v>
      </c>
    </row>
    <row r="1063" s="2" customFormat="1" ht="37.8" customHeight="1">
      <c r="A1063" s="41"/>
      <c r="B1063" s="42"/>
      <c r="C1063" s="259" t="s">
        <v>1272</v>
      </c>
      <c r="D1063" s="259" t="s">
        <v>303</v>
      </c>
      <c r="E1063" s="260" t="s">
        <v>1273</v>
      </c>
      <c r="F1063" s="261" t="s">
        <v>1274</v>
      </c>
      <c r="G1063" s="262" t="s">
        <v>299</v>
      </c>
      <c r="H1063" s="263">
        <v>1</v>
      </c>
      <c r="I1063" s="264"/>
      <c r="J1063" s="265">
        <f>ROUND(I1063*H1063,2)</f>
        <v>0</v>
      </c>
      <c r="K1063" s="261" t="s">
        <v>183</v>
      </c>
      <c r="L1063" s="266"/>
      <c r="M1063" s="267" t="s">
        <v>19</v>
      </c>
      <c r="N1063" s="268" t="s">
        <v>49</v>
      </c>
      <c r="O1063" s="87"/>
      <c r="P1063" s="217">
        <f>O1063*H1063</f>
        <v>0</v>
      </c>
      <c r="Q1063" s="217">
        <v>0.00164</v>
      </c>
      <c r="R1063" s="217">
        <f>Q1063*H1063</f>
        <v>0.00164</v>
      </c>
      <c r="S1063" s="217">
        <v>0</v>
      </c>
      <c r="T1063" s="218">
        <f>S1063*H1063</f>
        <v>0</v>
      </c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R1063" s="219" t="s">
        <v>375</v>
      </c>
      <c r="AT1063" s="219" t="s">
        <v>303</v>
      </c>
      <c r="AU1063" s="219" t="s">
        <v>88</v>
      </c>
      <c r="AY1063" s="20" t="s">
        <v>178</v>
      </c>
      <c r="BE1063" s="220">
        <f>IF(N1063="základní",J1063,0)</f>
        <v>0</v>
      </c>
      <c r="BF1063" s="220">
        <f>IF(N1063="snížená",J1063,0)</f>
        <v>0</v>
      </c>
      <c r="BG1063" s="220">
        <f>IF(N1063="zákl. přenesená",J1063,0)</f>
        <v>0</v>
      </c>
      <c r="BH1063" s="220">
        <f>IF(N1063="sníž. přenesená",J1063,0)</f>
        <v>0</v>
      </c>
      <c r="BI1063" s="220">
        <f>IF(N1063="nulová",J1063,0)</f>
        <v>0</v>
      </c>
      <c r="BJ1063" s="20" t="s">
        <v>86</v>
      </c>
      <c r="BK1063" s="220">
        <f>ROUND(I1063*H1063,2)</f>
        <v>0</v>
      </c>
      <c r="BL1063" s="20" t="s">
        <v>282</v>
      </c>
      <c r="BM1063" s="219" t="s">
        <v>1275</v>
      </c>
    </row>
    <row r="1064" s="2" customFormat="1" ht="24.15" customHeight="1">
      <c r="A1064" s="41"/>
      <c r="B1064" s="42"/>
      <c r="C1064" s="208" t="s">
        <v>1276</v>
      </c>
      <c r="D1064" s="208" t="s">
        <v>180</v>
      </c>
      <c r="E1064" s="209" t="s">
        <v>1277</v>
      </c>
      <c r="F1064" s="210" t="s">
        <v>1278</v>
      </c>
      <c r="G1064" s="211" t="s">
        <v>299</v>
      </c>
      <c r="H1064" s="212">
        <v>8</v>
      </c>
      <c r="I1064" s="213"/>
      <c r="J1064" s="214">
        <f>ROUND(I1064*H1064,2)</f>
        <v>0</v>
      </c>
      <c r="K1064" s="210" t="s">
        <v>183</v>
      </c>
      <c r="L1064" s="47"/>
      <c r="M1064" s="215" t="s">
        <v>19</v>
      </c>
      <c r="N1064" s="216" t="s">
        <v>49</v>
      </c>
      <c r="O1064" s="87"/>
      <c r="P1064" s="217">
        <f>O1064*H1064</f>
        <v>0</v>
      </c>
      <c r="Q1064" s="217">
        <v>0.0015</v>
      </c>
      <c r="R1064" s="217">
        <f>Q1064*H1064</f>
        <v>0.012</v>
      </c>
      <c r="S1064" s="217">
        <v>0</v>
      </c>
      <c r="T1064" s="218">
        <f>S1064*H1064</f>
        <v>0</v>
      </c>
      <c r="U1064" s="41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R1064" s="219" t="s">
        <v>282</v>
      </c>
      <c r="AT1064" s="219" t="s">
        <v>180</v>
      </c>
      <c r="AU1064" s="219" t="s">
        <v>88</v>
      </c>
      <c r="AY1064" s="20" t="s">
        <v>178</v>
      </c>
      <c r="BE1064" s="220">
        <f>IF(N1064="základní",J1064,0)</f>
        <v>0</v>
      </c>
      <c r="BF1064" s="220">
        <f>IF(N1064="snížená",J1064,0)</f>
        <v>0</v>
      </c>
      <c r="BG1064" s="220">
        <f>IF(N1064="zákl. přenesená",J1064,0)</f>
        <v>0</v>
      </c>
      <c r="BH1064" s="220">
        <f>IF(N1064="sníž. přenesená",J1064,0)</f>
        <v>0</v>
      </c>
      <c r="BI1064" s="220">
        <f>IF(N1064="nulová",J1064,0)</f>
        <v>0</v>
      </c>
      <c r="BJ1064" s="20" t="s">
        <v>86</v>
      </c>
      <c r="BK1064" s="220">
        <f>ROUND(I1064*H1064,2)</f>
        <v>0</v>
      </c>
      <c r="BL1064" s="20" t="s">
        <v>282</v>
      </c>
      <c r="BM1064" s="219" t="s">
        <v>1279</v>
      </c>
    </row>
    <row r="1065" s="2" customFormat="1">
      <c r="A1065" s="41"/>
      <c r="B1065" s="42"/>
      <c r="C1065" s="43"/>
      <c r="D1065" s="221" t="s">
        <v>186</v>
      </c>
      <c r="E1065" s="43"/>
      <c r="F1065" s="222" t="s">
        <v>1280</v>
      </c>
      <c r="G1065" s="43"/>
      <c r="H1065" s="43"/>
      <c r="I1065" s="223"/>
      <c r="J1065" s="43"/>
      <c r="K1065" s="43"/>
      <c r="L1065" s="47"/>
      <c r="M1065" s="224"/>
      <c r="N1065" s="225"/>
      <c r="O1065" s="87"/>
      <c r="P1065" s="87"/>
      <c r="Q1065" s="87"/>
      <c r="R1065" s="87"/>
      <c r="S1065" s="87"/>
      <c r="T1065" s="88"/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T1065" s="20" t="s">
        <v>186</v>
      </c>
      <c r="AU1065" s="20" t="s">
        <v>88</v>
      </c>
    </row>
    <row r="1066" s="13" customFormat="1">
      <c r="A1066" s="13"/>
      <c r="B1066" s="226"/>
      <c r="C1066" s="227"/>
      <c r="D1066" s="228" t="s">
        <v>192</v>
      </c>
      <c r="E1066" s="229" t="s">
        <v>19</v>
      </c>
      <c r="F1066" s="230" t="s">
        <v>659</v>
      </c>
      <c r="G1066" s="227"/>
      <c r="H1066" s="229" t="s">
        <v>19</v>
      </c>
      <c r="I1066" s="231"/>
      <c r="J1066" s="227"/>
      <c r="K1066" s="227"/>
      <c r="L1066" s="232"/>
      <c r="M1066" s="233"/>
      <c r="N1066" s="234"/>
      <c r="O1066" s="234"/>
      <c r="P1066" s="234"/>
      <c r="Q1066" s="234"/>
      <c r="R1066" s="234"/>
      <c r="S1066" s="234"/>
      <c r="T1066" s="235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6" t="s">
        <v>192</v>
      </c>
      <c r="AU1066" s="236" t="s">
        <v>88</v>
      </c>
      <c r="AV1066" s="13" t="s">
        <v>86</v>
      </c>
      <c r="AW1066" s="13" t="s">
        <v>37</v>
      </c>
      <c r="AX1066" s="13" t="s">
        <v>78</v>
      </c>
      <c r="AY1066" s="236" t="s">
        <v>178</v>
      </c>
    </row>
    <row r="1067" s="13" customFormat="1">
      <c r="A1067" s="13"/>
      <c r="B1067" s="226"/>
      <c r="C1067" s="227"/>
      <c r="D1067" s="228" t="s">
        <v>192</v>
      </c>
      <c r="E1067" s="229" t="s">
        <v>19</v>
      </c>
      <c r="F1067" s="230" t="s">
        <v>1039</v>
      </c>
      <c r="G1067" s="227"/>
      <c r="H1067" s="229" t="s">
        <v>19</v>
      </c>
      <c r="I1067" s="231"/>
      <c r="J1067" s="227"/>
      <c r="K1067" s="227"/>
      <c r="L1067" s="232"/>
      <c r="M1067" s="233"/>
      <c r="N1067" s="234"/>
      <c r="O1067" s="234"/>
      <c r="P1067" s="234"/>
      <c r="Q1067" s="234"/>
      <c r="R1067" s="234"/>
      <c r="S1067" s="234"/>
      <c r="T1067" s="235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6" t="s">
        <v>192</v>
      </c>
      <c r="AU1067" s="236" t="s">
        <v>88</v>
      </c>
      <c r="AV1067" s="13" t="s">
        <v>86</v>
      </c>
      <c r="AW1067" s="13" t="s">
        <v>37</v>
      </c>
      <c r="AX1067" s="13" t="s">
        <v>78</v>
      </c>
      <c r="AY1067" s="236" t="s">
        <v>178</v>
      </c>
    </row>
    <row r="1068" s="13" customFormat="1">
      <c r="A1068" s="13"/>
      <c r="B1068" s="226"/>
      <c r="C1068" s="227"/>
      <c r="D1068" s="228" t="s">
        <v>192</v>
      </c>
      <c r="E1068" s="229" t="s">
        <v>19</v>
      </c>
      <c r="F1068" s="230" t="s">
        <v>193</v>
      </c>
      <c r="G1068" s="227"/>
      <c r="H1068" s="229" t="s">
        <v>19</v>
      </c>
      <c r="I1068" s="231"/>
      <c r="J1068" s="227"/>
      <c r="K1068" s="227"/>
      <c r="L1068" s="232"/>
      <c r="M1068" s="233"/>
      <c r="N1068" s="234"/>
      <c r="O1068" s="234"/>
      <c r="P1068" s="234"/>
      <c r="Q1068" s="234"/>
      <c r="R1068" s="234"/>
      <c r="S1068" s="234"/>
      <c r="T1068" s="235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6" t="s">
        <v>192</v>
      </c>
      <c r="AU1068" s="236" t="s">
        <v>88</v>
      </c>
      <c r="AV1068" s="13" t="s">
        <v>86</v>
      </c>
      <c r="AW1068" s="13" t="s">
        <v>37</v>
      </c>
      <c r="AX1068" s="13" t="s">
        <v>78</v>
      </c>
      <c r="AY1068" s="236" t="s">
        <v>178</v>
      </c>
    </row>
    <row r="1069" s="13" customFormat="1">
      <c r="A1069" s="13"/>
      <c r="B1069" s="226"/>
      <c r="C1069" s="227"/>
      <c r="D1069" s="228" t="s">
        <v>192</v>
      </c>
      <c r="E1069" s="229" t="s">
        <v>19</v>
      </c>
      <c r="F1069" s="230" t="s">
        <v>1281</v>
      </c>
      <c r="G1069" s="227"/>
      <c r="H1069" s="229" t="s">
        <v>19</v>
      </c>
      <c r="I1069" s="231"/>
      <c r="J1069" s="227"/>
      <c r="K1069" s="227"/>
      <c r="L1069" s="232"/>
      <c r="M1069" s="233"/>
      <c r="N1069" s="234"/>
      <c r="O1069" s="234"/>
      <c r="P1069" s="234"/>
      <c r="Q1069" s="234"/>
      <c r="R1069" s="234"/>
      <c r="S1069" s="234"/>
      <c r="T1069" s="235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6" t="s">
        <v>192</v>
      </c>
      <c r="AU1069" s="236" t="s">
        <v>88</v>
      </c>
      <c r="AV1069" s="13" t="s">
        <v>86</v>
      </c>
      <c r="AW1069" s="13" t="s">
        <v>37</v>
      </c>
      <c r="AX1069" s="13" t="s">
        <v>78</v>
      </c>
      <c r="AY1069" s="236" t="s">
        <v>178</v>
      </c>
    </row>
    <row r="1070" s="14" customFormat="1">
      <c r="A1070" s="14"/>
      <c r="B1070" s="237"/>
      <c r="C1070" s="238"/>
      <c r="D1070" s="228" t="s">
        <v>192</v>
      </c>
      <c r="E1070" s="239" t="s">
        <v>19</v>
      </c>
      <c r="F1070" s="240" t="s">
        <v>1282</v>
      </c>
      <c r="G1070" s="238"/>
      <c r="H1070" s="241">
        <v>2</v>
      </c>
      <c r="I1070" s="242"/>
      <c r="J1070" s="238"/>
      <c r="K1070" s="238"/>
      <c r="L1070" s="243"/>
      <c r="M1070" s="244"/>
      <c r="N1070" s="245"/>
      <c r="O1070" s="245"/>
      <c r="P1070" s="245"/>
      <c r="Q1070" s="245"/>
      <c r="R1070" s="245"/>
      <c r="S1070" s="245"/>
      <c r="T1070" s="246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47" t="s">
        <v>192</v>
      </c>
      <c r="AU1070" s="247" t="s">
        <v>88</v>
      </c>
      <c r="AV1070" s="14" t="s">
        <v>88</v>
      </c>
      <c r="AW1070" s="14" t="s">
        <v>37</v>
      </c>
      <c r="AX1070" s="14" t="s">
        <v>78</v>
      </c>
      <c r="AY1070" s="247" t="s">
        <v>178</v>
      </c>
    </row>
    <row r="1071" s="14" customFormat="1">
      <c r="A1071" s="14"/>
      <c r="B1071" s="237"/>
      <c r="C1071" s="238"/>
      <c r="D1071" s="228" t="s">
        <v>192</v>
      </c>
      <c r="E1071" s="239" t="s">
        <v>19</v>
      </c>
      <c r="F1071" s="240" t="s">
        <v>1283</v>
      </c>
      <c r="G1071" s="238"/>
      <c r="H1071" s="241">
        <v>1</v>
      </c>
      <c r="I1071" s="242"/>
      <c r="J1071" s="238"/>
      <c r="K1071" s="238"/>
      <c r="L1071" s="243"/>
      <c r="M1071" s="244"/>
      <c r="N1071" s="245"/>
      <c r="O1071" s="245"/>
      <c r="P1071" s="245"/>
      <c r="Q1071" s="245"/>
      <c r="R1071" s="245"/>
      <c r="S1071" s="245"/>
      <c r="T1071" s="246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47" t="s">
        <v>192</v>
      </c>
      <c r="AU1071" s="247" t="s">
        <v>88</v>
      </c>
      <c r="AV1071" s="14" t="s">
        <v>88</v>
      </c>
      <c r="AW1071" s="14" t="s">
        <v>37</v>
      </c>
      <c r="AX1071" s="14" t="s">
        <v>78</v>
      </c>
      <c r="AY1071" s="247" t="s">
        <v>178</v>
      </c>
    </row>
    <row r="1072" s="14" customFormat="1">
      <c r="A1072" s="14"/>
      <c r="B1072" s="237"/>
      <c r="C1072" s="238"/>
      <c r="D1072" s="228" t="s">
        <v>192</v>
      </c>
      <c r="E1072" s="239" t="s">
        <v>19</v>
      </c>
      <c r="F1072" s="240" t="s">
        <v>1284</v>
      </c>
      <c r="G1072" s="238"/>
      <c r="H1072" s="241">
        <v>1</v>
      </c>
      <c r="I1072" s="242"/>
      <c r="J1072" s="238"/>
      <c r="K1072" s="238"/>
      <c r="L1072" s="243"/>
      <c r="M1072" s="244"/>
      <c r="N1072" s="245"/>
      <c r="O1072" s="245"/>
      <c r="P1072" s="245"/>
      <c r="Q1072" s="245"/>
      <c r="R1072" s="245"/>
      <c r="S1072" s="245"/>
      <c r="T1072" s="246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47" t="s">
        <v>192</v>
      </c>
      <c r="AU1072" s="247" t="s">
        <v>88</v>
      </c>
      <c r="AV1072" s="14" t="s">
        <v>88</v>
      </c>
      <c r="AW1072" s="14" t="s">
        <v>37</v>
      </c>
      <c r="AX1072" s="14" t="s">
        <v>78</v>
      </c>
      <c r="AY1072" s="247" t="s">
        <v>178</v>
      </c>
    </row>
    <row r="1073" s="14" customFormat="1">
      <c r="A1073" s="14"/>
      <c r="B1073" s="237"/>
      <c r="C1073" s="238"/>
      <c r="D1073" s="228" t="s">
        <v>192</v>
      </c>
      <c r="E1073" s="239" t="s">
        <v>19</v>
      </c>
      <c r="F1073" s="240" t="s">
        <v>1285</v>
      </c>
      <c r="G1073" s="238"/>
      <c r="H1073" s="241">
        <v>2</v>
      </c>
      <c r="I1073" s="242"/>
      <c r="J1073" s="238"/>
      <c r="K1073" s="238"/>
      <c r="L1073" s="243"/>
      <c r="M1073" s="244"/>
      <c r="N1073" s="245"/>
      <c r="O1073" s="245"/>
      <c r="P1073" s="245"/>
      <c r="Q1073" s="245"/>
      <c r="R1073" s="245"/>
      <c r="S1073" s="245"/>
      <c r="T1073" s="246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7" t="s">
        <v>192</v>
      </c>
      <c r="AU1073" s="247" t="s">
        <v>88</v>
      </c>
      <c r="AV1073" s="14" t="s">
        <v>88</v>
      </c>
      <c r="AW1073" s="14" t="s">
        <v>37</v>
      </c>
      <c r="AX1073" s="14" t="s">
        <v>78</v>
      </c>
      <c r="AY1073" s="247" t="s">
        <v>178</v>
      </c>
    </row>
    <row r="1074" s="14" customFormat="1">
      <c r="A1074" s="14"/>
      <c r="B1074" s="237"/>
      <c r="C1074" s="238"/>
      <c r="D1074" s="228" t="s">
        <v>192</v>
      </c>
      <c r="E1074" s="239" t="s">
        <v>19</v>
      </c>
      <c r="F1074" s="240" t="s">
        <v>1286</v>
      </c>
      <c r="G1074" s="238"/>
      <c r="H1074" s="241">
        <v>2</v>
      </c>
      <c r="I1074" s="242"/>
      <c r="J1074" s="238"/>
      <c r="K1074" s="238"/>
      <c r="L1074" s="243"/>
      <c r="M1074" s="244"/>
      <c r="N1074" s="245"/>
      <c r="O1074" s="245"/>
      <c r="P1074" s="245"/>
      <c r="Q1074" s="245"/>
      <c r="R1074" s="245"/>
      <c r="S1074" s="245"/>
      <c r="T1074" s="246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47" t="s">
        <v>192</v>
      </c>
      <c r="AU1074" s="247" t="s">
        <v>88</v>
      </c>
      <c r="AV1074" s="14" t="s">
        <v>88</v>
      </c>
      <c r="AW1074" s="14" t="s">
        <v>37</v>
      </c>
      <c r="AX1074" s="14" t="s">
        <v>78</v>
      </c>
      <c r="AY1074" s="247" t="s">
        <v>178</v>
      </c>
    </row>
    <row r="1075" s="15" customFormat="1">
      <c r="A1075" s="15"/>
      <c r="B1075" s="248"/>
      <c r="C1075" s="249"/>
      <c r="D1075" s="228" t="s">
        <v>192</v>
      </c>
      <c r="E1075" s="250" t="s">
        <v>19</v>
      </c>
      <c r="F1075" s="251" t="s">
        <v>195</v>
      </c>
      <c r="G1075" s="249"/>
      <c r="H1075" s="252">
        <v>8</v>
      </c>
      <c r="I1075" s="253"/>
      <c r="J1075" s="249"/>
      <c r="K1075" s="249"/>
      <c r="L1075" s="254"/>
      <c r="M1075" s="255"/>
      <c r="N1075" s="256"/>
      <c r="O1075" s="256"/>
      <c r="P1075" s="256"/>
      <c r="Q1075" s="256"/>
      <c r="R1075" s="256"/>
      <c r="S1075" s="256"/>
      <c r="T1075" s="257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58" t="s">
        <v>192</v>
      </c>
      <c r="AU1075" s="258" t="s">
        <v>88</v>
      </c>
      <c r="AV1075" s="15" t="s">
        <v>184</v>
      </c>
      <c r="AW1075" s="15" t="s">
        <v>37</v>
      </c>
      <c r="AX1075" s="15" t="s">
        <v>86</v>
      </c>
      <c r="AY1075" s="258" t="s">
        <v>178</v>
      </c>
    </row>
    <row r="1076" s="2" customFormat="1" ht="16.5" customHeight="1">
      <c r="A1076" s="41"/>
      <c r="B1076" s="42"/>
      <c r="C1076" s="208" t="s">
        <v>1287</v>
      </c>
      <c r="D1076" s="208" t="s">
        <v>180</v>
      </c>
      <c r="E1076" s="209" t="s">
        <v>1288</v>
      </c>
      <c r="F1076" s="210" t="s">
        <v>1289</v>
      </c>
      <c r="G1076" s="211" t="s">
        <v>299</v>
      </c>
      <c r="H1076" s="212">
        <v>8</v>
      </c>
      <c r="I1076" s="213"/>
      <c r="J1076" s="214">
        <f>ROUND(I1076*H1076,2)</f>
        <v>0</v>
      </c>
      <c r="K1076" s="210" t="s">
        <v>183</v>
      </c>
      <c r="L1076" s="47"/>
      <c r="M1076" s="215" t="s">
        <v>19</v>
      </c>
      <c r="N1076" s="216" t="s">
        <v>49</v>
      </c>
      <c r="O1076" s="87"/>
      <c r="P1076" s="217">
        <f>O1076*H1076</f>
        <v>0</v>
      </c>
      <c r="Q1076" s="217">
        <v>0</v>
      </c>
      <c r="R1076" s="217">
        <f>Q1076*H1076</f>
        <v>0</v>
      </c>
      <c r="S1076" s="217">
        <v>0.025170000000000001</v>
      </c>
      <c r="T1076" s="218">
        <f>S1076*H1076</f>
        <v>0.20136000000000001</v>
      </c>
      <c r="U1076" s="41"/>
      <c r="V1076" s="41"/>
      <c r="W1076" s="41"/>
      <c r="X1076" s="41"/>
      <c r="Y1076" s="41"/>
      <c r="Z1076" s="41"/>
      <c r="AA1076" s="41"/>
      <c r="AB1076" s="41"/>
      <c r="AC1076" s="41"/>
      <c r="AD1076" s="41"/>
      <c r="AE1076" s="41"/>
      <c r="AR1076" s="219" t="s">
        <v>282</v>
      </c>
      <c r="AT1076" s="219" t="s">
        <v>180</v>
      </c>
      <c r="AU1076" s="219" t="s">
        <v>88</v>
      </c>
      <c r="AY1076" s="20" t="s">
        <v>178</v>
      </c>
      <c r="BE1076" s="220">
        <f>IF(N1076="základní",J1076,0)</f>
        <v>0</v>
      </c>
      <c r="BF1076" s="220">
        <f>IF(N1076="snížená",J1076,0)</f>
        <v>0</v>
      </c>
      <c r="BG1076" s="220">
        <f>IF(N1076="zákl. přenesená",J1076,0)</f>
        <v>0</v>
      </c>
      <c r="BH1076" s="220">
        <f>IF(N1076="sníž. přenesená",J1076,0)</f>
        <v>0</v>
      </c>
      <c r="BI1076" s="220">
        <f>IF(N1076="nulová",J1076,0)</f>
        <v>0</v>
      </c>
      <c r="BJ1076" s="20" t="s">
        <v>86</v>
      </c>
      <c r="BK1076" s="220">
        <f>ROUND(I1076*H1076,2)</f>
        <v>0</v>
      </c>
      <c r="BL1076" s="20" t="s">
        <v>282</v>
      </c>
      <c r="BM1076" s="219" t="s">
        <v>1290</v>
      </c>
    </row>
    <row r="1077" s="2" customFormat="1">
      <c r="A1077" s="41"/>
      <c r="B1077" s="42"/>
      <c r="C1077" s="43"/>
      <c r="D1077" s="221" t="s">
        <v>186</v>
      </c>
      <c r="E1077" s="43"/>
      <c r="F1077" s="222" t="s">
        <v>1291</v>
      </c>
      <c r="G1077" s="43"/>
      <c r="H1077" s="43"/>
      <c r="I1077" s="223"/>
      <c r="J1077" s="43"/>
      <c r="K1077" s="43"/>
      <c r="L1077" s="47"/>
      <c r="M1077" s="224"/>
      <c r="N1077" s="225"/>
      <c r="O1077" s="87"/>
      <c r="P1077" s="87"/>
      <c r="Q1077" s="87"/>
      <c r="R1077" s="87"/>
      <c r="S1077" s="87"/>
      <c r="T1077" s="88"/>
      <c r="U1077" s="41"/>
      <c r="V1077" s="41"/>
      <c r="W1077" s="41"/>
      <c r="X1077" s="41"/>
      <c r="Y1077" s="41"/>
      <c r="Z1077" s="41"/>
      <c r="AA1077" s="41"/>
      <c r="AB1077" s="41"/>
      <c r="AC1077" s="41"/>
      <c r="AD1077" s="41"/>
      <c r="AE1077" s="41"/>
      <c r="AT1077" s="20" t="s">
        <v>186</v>
      </c>
      <c r="AU1077" s="20" t="s">
        <v>88</v>
      </c>
    </row>
    <row r="1078" s="13" customFormat="1">
      <c r="A1078" s="13"/>
      <c r="B1078" s="226"/>
      <c r="C1078" s="227"/>
      <c r="D1078" s="228" t="s">
        <v>192</v>
      </c>
      <c r="E1078" s="229" t="s">
        <v>19</v>
      </c>
      <c r="F1078" s="230" t="s">
        <v>659</v>
      </c>
      <c r="G1078" s="227"/>
      <c r="H1078" s="229" t="s">
        <v>19</v>
      </c>
      <c r="I1078" s="231"/>
      <c r="J1078" s="227"/>
      <c r="K1078" s="227"/>
      <c r="L1078" s="232"/>
      <c r="M1078" s="233"/>
      <c r="N1078" s="234"/>
      <c r="O1078" s="234"/>
      <c r="P1078" s="234"/>
      <c r="Q1078" s="234"/>
      <c r="R1078" s="234"/>
      <c r="S1078" s="234"/>
      <c r="T1078" s="235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6" t="s">
        <v>192</v>
      </c>
      <c r="AU1078" s="236" t="s">
        <v>88</v>
      </c>
      <c r="AV1078" s="13" t="s">
        <v>86</v>
      </c>
      <c r="AW1078" s="13" t="s">
        <v>37</v>
      </c>
      <c r="AX1078" s="13" t="s">
        <v>78</v>
      </c>
      <c r="AY1078" s="236" t="s">
        <v>178</v>
      </c>
    </row>
    <row r="1079" s="13" customFormat="1">
      <c r="A1079" s="13"/>
      <c r="B1079" s="226"/>
      <c r="C1079" s="227"/>
      <c r="D1079" s="228" t="s">
        <v>192</v>
      </c>
      <c r="E1079" s="229" t="s">
        <v>19</v>
      </c>
      <c r="F1079" s="230" t="s">
        <v>193</v>
      </c>
      <c r="G1079" s="227"/>
      <c r="H1079" s="229" t="s">
        <v>19</v>
      </c>
      <c r="I1079" s="231"/>
      <c r="J1079" s="227"/>
      <c r="K1079" s="227"/>
      <c r="L1079" s="232"/>
      <c r="M1079" s="233"/>
      <c r="N1079" s="234"/>
      <c r="O1079" s="234"/>
      <c r="P1079" s="234"/>
      <c r="Q1079" s="234"/>
      <c r="R1079" s="234"/>
      <c r="S1079" s="234"/>
      <c r="T1079" s="235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6" t="s">
        <v>192</v>
      </c>
      <c r="AU1079" s="236" t="s">
        <v>88</v>
      </c>
      <c r="AV1079" s="13" t="s">
        <v>86</v>
      </c>
      <c r="AW1079" s="13" t="s">
        <v>37</v>
      </c>
      <c r="AX1079" s="13" t="s">
        <v>78</v>
      </c>
      <c r="AY1079" s="236" t="s">
        <v>178</v>
      </c>
    </row>
    <row r="1080" s="13" customFormat="1">
      <c r="A1080" s="13"/>
      <c r="B1080" s="226"/>
      <c r="C1080" s="227"/>
      <c r="D1080" s="228" t="s">
        <v>192</v>
      </c>
      <c r="E1080" s="229" t="s">
        <v>19</v>
      </c>
      <c r="F1080" s="230" t="s">
        <v>1281</v>
      </c>
      <c r="G1080" s="227"/>
      <c r="H1080" s="229" t="s">
        <v>19</v>
      </c>
      <c r="I1080" s="231"/>
      <c r="J1080" s="227"/>
      <c r="K1080" s="227"/>
      <c r="L1080" s="232"/>
      <c r="M1080" s="233"/>
      <c r="N1080" s="234"/>
      <c r="O1080" s="234"/>
      <c r="P1080" s="234"/>
      <c r="Q1080" s="234"/>
      <c r="R1080" s="234"/>
      <c r="S1080" s="234"/>
      <c r="T1080" s="235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6" t="s">
        <v>192</v>
      </c>
      <c r="AU1080" s="236" t="s">
        <v>88</v>
      </c>
      <c r="AV1080" s="13" t="s">
        <v>86</v>
      </c>
      <c r="AW1080" s="13" t="s">
        <v>37</v>
      </c>
      <c r="AX1080" s="13" t="s">
        <v>78</v>
      </c>
      <c r="AY1080" s="236" t="s">
        <v>178</v>
      </c>
    </row>
    <row r="1081" s="14" customFormat="1">
      <c r="A1081" s="14"/>
      <c r="B1081" s="237"/>
      <c r="C1081" s="238"/>
      <c r="D1081" s="228" t="s">
        <v>192</v>
      </c>
      <c r="E1081" s="239" t="s">
        <v>19</v>
      </c>
      <c r="F1081" s="240" t="s">
        <v>228</v>
      </c>
      <c r="G1081" s="238"/>
      <c r="H1081" s="241">
        <v>8</v>
      </c>
      <c r="I1081" s="242"/>
      <c r="J1081" s="238"/>
      <c r="K1081" s="238"/>
      <c r="L1081" s="243"/>
      <c r="M1081" s="244"/>
      <c r="N1081" s="245"/>
      <c r="O1081" s="245"/>
      <c r="P1081" s="245"/>
      <c r="Q1081" s="245"/>
      <c r="R1081" s="245"/>
      <c r="S1081" s="245"/>
      <c r="T1081" s="246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7" t="s">
        <v>192</v>
      </c>
      <c r="AU1081" s="247" t="s">
        <v>88</v>
      </c>
      <c r="AV1081" s="14" t="s">
        <v>88</v>
      </c>
      <c r="AW1081" s="14" t="s">
        <v>37</v>
      </c>
      <c r="AX1081" s="14" t="s">
        <v>78</v>
      </c>
      <c r="AY1081" s="247" t="s">
        <v>178</v>
      </c>
    </row>
    <row r="1082" s="15" customFormat="1">
      <c r="A1082" s="15"/>
      <c r="B1082" s="248"/>
      <c r="C1082" s="249"/>
      <c r="D1082" s="228" t="s">
        <v>192</v>
      </c>
      <c r="E1082" s="250" t="s">
        <v>19</v>
      </c>
      <c r="F1082" s="251" t="s">
        <v>195</v>
      </c>
      <c r="G1082" s="249"/>
      <c r="H1082" s="252">
        <v>8</v>
      </c>
      <c r="I1082" s="253"/>
      <c r="J1082" s="249"/>
      <c r="K1082" s="249"/>
      <c r="L1082" s="254"/>
      <c r="M1082" s="255"/>
      <c r="N1082" s="256"/>
      <c r="O1082" s="256"/>
      <c r="P1082" s="256"/>
      <c r="Q1082" s="256"/>
      <c r="R1082" s="256"/>
      <c r="S1082" s="256"/>
      <c r="T1082" s="257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58" t="s">
        <v>192</v>
      </c>
      <c r="AU1082" s="258" t="s">
        <v>88</v>
      </c>
      <c r="AV1082" s="15" t="s">
        <v>184</v>
      </c>
      <c r="AW1082" s="15" t="s">
        <v>37</v>
      </c>
      <c r="AX1082" s="15" t="s">
        <v>86</v>
      </c>
      <c r="AY1082" s="258" t="s">
        <v>178</v>
      </c>
    </row>
    <row r="1083" s="2" customFormat="1" ht="24.15" customHeight="1">
      <c r="A1083" s="41"/>
      <c r="B1083" s="42"/>
      <c r="C1083" s="208" t="s">
        <v>1292</v>
      </c>
      <c r="D1083" s="208" t="s">
        <v>180</v>
      </c>
      <c r="E1083" s="209" t="s">
        <v>1293</v>
      </c>
      <c r="F1083" s="210" t="s">
        <v>1294</v>
      </c>
      <c r="G1083" s="211" t="s">
        <v>299</v>
      </c>
      <c r="H1083" s="212">
        <v>8</v>
      </c>
      <c r="I1083" s="213"/>
      <c r="J1083" s="214">
        <f>ROUND(I1083*H1083,2)</f>
        <v>0</v>
      </c>
      <c r="K1083" s="210" t="s">
        <v>19</v>
      </c>
      <c r="L1083" s="47"/>
      <c r="M1083" s="215" t="s">
        <v>19</v>
      </c>
      <c r="N1083" s="216" t="s">
        <v>49</v>
      </c>
      <c r="O1083" s="87"/>
      <c r="P1083" s="217">
        <f>O1083*H1083</f>
        <v>0</v>
      </c>
      <c r="Q1083" s="217">
        <v>0.00036000000000000002</v>
      </c>
      <c r="R1083" s="217">
        <f>Q1083*H1083</f>
        <v>0.0028800000000000002</v>
      </c>
      <c r="S1083" s="217">
        <v>0</v>
      </c>
      <c r="T1083" s="218">
        <f>S1083*H1083</f>
        <v>0</v>
      </c>
      <c r="U1083" s="41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R1083" s="219" t="s">
        <v>282</v>
      </c>
      <c r="AT1083" s="219" t="s">
        <v>180</v>
      </c>
      <c r="AU1083" s="219" t="s">
        <v>88</v>
      </c>
      <c r="AY1083" s="20" t="s">
        <v>178</v>
      </c>
      <c r="BE1083" s="220">
        <f>IF(N1083="základní",J1083,0)</f>
        <v>0</v>
      </c>
      <c r="BF1083" s="220">
        <f>IF(N1083="snížená",J1083,0)</f>
        <v>0</v>
      </c>
      <c r="BG1083" s="220">
        <f>IF(N1083="zákl. přenesená",J1083,0)</f>
        <v>0</v>
      </c>
      <c r="BH1083" s="220">
        <f>IF(N1083="sníž. přenesená",J1083,0)</f>
        <v>0</v>
      </c>
      <c r="BI1083" s="220">
        <f>IF(N1083="nulová",J1083,0)</f>
        <v>0</v>
      </c>
      <c r="BJ1083" s="20" t="s">
        <v>86</v>
      </c>
      <c r="BK1083" s="220">
        <f>ROUND(I1083*H1083,2)</f>
        <v>0</v>
      </c>
      <c r="BL1083" s="20" t="s">
        <v>282</v>
      </c>
      <c r="BM1083" s="219" t="s">
        <v>1295</v>
      </c>
    </row>
    <row r="1084" s="13" customFormat="1">
      <c r="A1084" s="13"/>
      <c r="B1084" s="226"/>
      <c r="C1084" s="227"/>
      <c r="D1084" s="228" t="s">
        <v>192</v>
      </c>
      <c r="E1084" s="229" t="s">
        <v>19</v>
      </c>
      <c r="F1084" s="230" t="s">
        <v>659</v>
      </c>
      <c r="G1084" s="227"/>
      <c r="H1084" s="229" t="s">
        <v>19</v>
      </c>
      <c r="I1084" s="231"/>
      <c r="J1084" s="227"/>
      <c r="K1084" s="227"/>
      <c r="L1084" s="232"/>
      <c r="M1084" s="233"/>
      <c r="N1084" s="234"/>
      <c r="O1084" s="234"/>
      <c r="P1084" s="234"/>
      <c r="Q1084" s="234"/>
      <c r="R1084" s="234"/>
      <c r="S1084" s="234"/>
      <c r="T1084" s="235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6" t="s">
        <v>192</v>
      </c>
      <c r="AU1084" s="236" t="s">
        <v>88</v>
      </c>
      <c r="AV1084" s="13" t="s">
        <v>86</v>
      </c>
      <c r="AW1084" s="13" t="s">
        <v>37</v>
      </c>
      <c r="AX1084" s="13" t="s">
        <v>78</v>
      </c>
      <c r="AY1084" s="236" t="s">
        <v>178</v>
      </c>
    </row>
    <row r="1085" s="13" customFormat="1">
      <c r="A1085" s="13"/>
      <c r="B1085" s="226"/>
      <c r="C1085" s="227"/>
      <c r="D1085" s="228" t="s">
        <v>192</v>
      </c>
      <c r="E1085" s="229" t="s">
        <v>19</v>
      </c>
      <c r="F1085" s="230" t="s">
        <v>193</v>
      </c>
      <c r="G1085" s="227"/>
      <c r="H1085" s="229" t="s">
        <v>19</v>
      </c>
      <c r="I1085" s="231"/>
      <c r="J1085" s="227"/>
      <c r="K1085" s="227"/>
      <c r="L1085" s="232"/>
      <c r="M1085" s="233"/>
      <c r="N1085" s="234"/>
      <c r="O1085" s="234"/>
      <c r="P1085" s="234"/>
      <c r="Q1085" s="234"/>
      <c r="R1085" s="234"/>
      <c r="S1085" s="234"/>
      <c r="T1085" s="235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6" t="s">
        <v>192</v>
      </c>
      <c r="AU1085" s="236" t="s">
        <v>88</v>
      </c>
      <c r="AV1085" s="13" t="s">
        <v>86</v>
      </c>
      <c r="AW1085" s="13" t="s">
        <v>37</v>
      </c>
      <c r="AX1085" s="13" t="s">
        <v>78</v>
      </c>
      <c r="AY1085" s="236" t="s">
        <v>178</v>
      </c>
    </row>
    <row r="1086" s="13" customFormat="1">
      <c r="A1086" s="13"/>
      <c r="B1086" s="226"/>
      <c r="C1086" s="227"/>
      <c r="D1086" s="228" t="s">
        <v>192</v>
      </c>
      <c r="E1086" s="229" t="s">
        <v>19</v>
      </c>
      <c r="F1086" s="230" t="s">
        <v>1281</v>
      </c>
      <c r="G1086" s="227"/>
      <c r="H1086" s="229" t="s">
        <v>19</v>
      </c>
      <c r="I1086" s="231"/>
      <c r="J1086" s="227"/>
      <c r="K1086" s="227"/>
      <c r="L1086" s="232"/>
      <c r="M1086" s="233"/>
      <c r="N1086" s="234"/>
      <c r="O1086" s="234"/>
      <c r="P1086" s="234"/>
      <c r="Q1086" s="234"/>
      <c r="R1086" s="234"/>
      <c r="S1086" s="234"/>
      <c r="T1086" s="235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6" t="s">
        <v>192</v>
      </c>
      <c r="AU1086" s="236" t="s">
        <v>88</v>
      </c>
      <c r="AV1086" s="13" t="s">
        <v>86</v>
      </c>
      <c r="AW1086" s="13" t="s">
        <v>37</v>
      </c>
      <c r="AX1086" s="13" t="s">
        <v>78</v>
      </c>
      <c r="AY1086" s="236" t="s">
        <v>178</v>
      </c>
    </row>
    <row r="1087" s="14" customFormat="1">
      <c r="A1087" s="14"/>
      <c r="B1087" s="237"/>
      <c r="C1087" s="238"/>
      <c r="D1087" s="228" t="s">
        <v>192</v>
      </c>
      <c r="E1087" s="239" t="s">
        <v>19</v>
      </c>
      <c r="F1087" s="240" t="s">
        <v>228</v>
      </c>
      <c r="G1087" s="238"/>
      <c r="H1087" s="241">
        <v>8</v>
      </c>
      <c r="I1087" s="242"/>
      <c r="J1087" s="238"/>
      <c r="K1087" s="238"/>
      <c r="L1087" s="243"/>
      <c r="M1087" s="244"/>
      <c r="N1087" s="245"/>
      <c r="O1087" s="245"/>
      <c r="P1087" s="245"/>
      <c r="Q1087" s="245"/>
      <c r="R1087" s="245"/>
      <c r="S1087" s="245"/>
      <c r="T1087" s="246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47" t="s">
        <v>192</v>
      </c>
      <c r="AU1087" s="247" t="s">
        <v>88</v>
      </c>
      <c r="AV1087" s="14" t="s">
        <v>88</v>
      </c>
      <c r="AW1087" s="14" t="s">
        <v>37</v>
      </c>
      <c r="AX1087" s="14" t="s">
        <v>78</v>
      </c>
      <c r="AY1087" s="247" t="s">
        <v>178</v>
      </c>
    </row>
    <row r="1088" s="15" customFormat="1">
      <c r="A1088" s="15"/>
      <c r="B1088" s="248"/>
      <c r="C1088" s="249"/>
      <c r="D1088" s="228" t="s">
        <v>192</v>
      </c>
      <c r="E1088" s="250" t="s">
        <v>19</v>
      </c>
      <c r="F1088" s="251" t="s">
        <v>195</v>
      </c>
      <c r="G1088" s="249"/>
      <c r="H1088" s="252">
        <v>8</v>
      </c>
      <c r="I1088" s="253"/>
      <c r="J1088" s="249"/>
      <c r="K1088" s="249"/>
      <c r="L1088" s="254"/>
      <c r="M1088" s="255"/>
      <c r="N1088" s="256"/>
      <c r="O1088" s="256"/>
      <c r="P1088" s="256"/>
      <c r="Q1088" s="256"/>
      <c r="R1088" s="256"/>
      <c r="S1088" s="256"/>
      <c r="T1088" s="257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T1088" s="258" t="s">
        <v>192</v>
      </c>
      <c r="AU1088" s="258" t="s">
        <v>88</v>
      </c>
      <c r="AV1088" s="15" t="s">
        <v>184</v>
      </c>
      <c r="AW1088" s="15" t="s">
        <v>37</v>
      </c>
      <c r="AX1088" s="15" t="s">
        <v>86</v>
      </c>
      <c r="AY1088" s="258" t="s">
        <v>178</v>
      </c>
    </row>
    <row r="1089" s="2" customFormat="1" ht="44.25" customHeight="1">
      <c r="A1089" s="41"/>
      <c r="B1089" s="42"/>
      <c r="C1089" s="208" t="s">
        <v>1296</v>
      </c>
      <c r="D1089" s="208" t="s">
        <v>180</v>
      </c>
      <c r="E1089" s="209" t="s">
        <v>1297</v>
      </c>
      <c r="F1089" s="210" t="s">
        <v>1298</v>
      </c>
      <c r="G1089" s="211" t="s">
        <v>953</v>
      </c>
      <c r="H1089" s="280"/>
      <c r="I1089" s="213"/>
      <c r="J1089" s="214">
        <f>ROUND(I1089*H1089,2)</f>
        <v>0</v>
      </c>
      <c r="K1089" s="210" t="s">
        <v>183</v>
      </c>
      <c r="L1089" s="47"/>
      <c r="M1089" s="215" t="s">
        <v>19</v>
      </c>
      <c r="N1089" s="216" t="s">
        <v>49</v>
      </c>
      <c r="O1089" s="87"/>
      <c r="P1089" s="217">
        <f>O1089*H1089</f>
        <v>0</v>
      </c>
      <c r="Q1089" s="217">
        <v>0</v>
      </c>
      <c r="R1089" s="217">
        <f>Q1089*H1089</f>
        <v>0</v>
      </c>
      <c r="S1089" s="217">
        <v>0</v>
      </c>
      <c r="T1089" s="218">
        <f>S1089*H1089</f>
        <v>0</v>
      </c>
      <c r="U1089" s="41"/>
      <c r="V1089" s="41"/>
      <c r="W1089" s="41"/>
      <c r="X1089" s="41"/>
      <c r="Y1089" s="41"/>
      <c r="Z1089" s="41"/>
      <c r="AA1089" s="41"/>
      <c r="AB1089" s="41"/>
      <c r="AC1089" s="41"/>
      <c r="AD1089" s="41"/>
      <c r="AE1089" s="41"/>
      <c r="AR1089" s="219" t="s">
        <v>282</v>
      </c>
      <c r="AT1089" s="219" t="s">
        <v>180</v>
      </c>
      <c r="AU1089" s="219" t="s">
        <v>88</v>
      </c>
      <c r="AY1089" s="20" t="s">
        <v>178</v>
      </c>
      <c r="BE1089" s="220">
        <f>IF(N1089="základní",J1089,0)</f>
        <v>0</v>
      </c>
      <c r="BF1089" s="220">
        <f>IF(N1089="snížená",J1089,0)</f>
        <v>0</v>
      </c>
      <c r="BG1089" s="220">
        <f>IF(N1089="zákl. přenesená",J1089,0)</f>
        <v>0</v>
      </c>
      <c r="BH1089" s="220">
        <f>IF(N1089="sníž. přenesená",J1089,0)</f>
        <v>0</v>
      </c>
      <c r="BI1089" s="220">
        <f>IF(N1089="nulová",J1089,0)</f>
        <v>0</v>
      </c>
      <c r="BJ1089" s="20" t="s">
        <v>86</v>
      </c>
      <c r="BK1089" s="220">
        <f>ROUND(I1089*H1089,2)</f>
        <v>0</v>
      </c>
      <c r="BL1089" s="20" t="s">
        <v>282</v>
      </c>
      <c r="BM1089" s="219" t="s">
        <v>1299</v>
      </c>
    </row>
    <row r="1090" s="2" customFormat="1">
      <c r="A1090" s="41"/>
      <c r="B1090" s="42"/>
      <c r="C1090" s="43"/>
      <c r="D1090" s="221" t="s">
        <v>186</v>
      </c>
      <c r="E1090" s="43"/>
      <c r="F1090" s="222" t="s">
        <v>1300</v>
      </c>
      <c r="G1090" s="43"/>
      <c r="H1090" s="43"/>
      <c r="I1090" s="223"/>
      <c r="J1090" s="43"/>
      <c r="K1090" s="43"/>
      <c r="L1090" s="47"/>
      <c r="M1090" s="224"/>
      <c r="N1090" s="225"/>
      <c r="O1090" s="87"/>
      <c r="P1090" s="87"/>
      <c r="Q1090" s="87"/>
      <c r="R1090" s="87"/>
      <c r="S1090" s="87"/>
      <c r="T1090" s="88"/>
      <c r="U1090" s="41"/>
      <c r="V1090" s="41"/>
      <c r="W1090" s="41"/>
      <c r="X1090" s="41"/>
      <c r="Y1090" s="41"/>
      <c r="Z1090" s="41"/>
      <c r="AA1090" s="41"/>
      <c r="AB1090" s="41"/>
      <c r="AC1090" s="41"/>
      <c r="AD1090" s="41"/>
      <c r="AE1090" s="41"/>
      <c r="AT1090" s="20" t="s">
        <v>186</v>
      </c>
      <c r="AU1090" s="20" t="s">
        <v>88</v>
      </c>
    </row>
    <row r="1091" s="12" customFormat="1" ht="22.8" customHeight="1">
      <c r="A1091" s="12"/>
      <c r="B1091" s="192"/>
      <c r="C1091" s="193"/>
      <c r="D1091" s="194" t="s">
        <v>77</v>
      </c>
      <c r="E1091" s="206" t="s">
        <v>1301</v>
      </c>
      <c r="F1091" s="206" t="s">
        <v>1302</v>
      </c>
      <c r="G1091" s="193"/>
      <c r="H1091" s="193"/>
      <c r="I1091" s="196"/>
      <c r="J1091" s="207">
        <f>BK1091</f>
        <v>0</v>
      </c>
      <c r="K1091" s="193"/>
      <c r="L1091" s="198"/>
      <c r="M1091" s="199"/>
      <c r="N1091" s="200"/>
      <c r="O1091" s="200"/>
      <c r="P1091" s="201">
        <f>SUM(P1092:P1108)</f>
        <v>0</v>
      </c>
      <c r="Q1091" s="200"/>
      <c r="R1091" s="201">
        <f>SUM(R1092:R1108)</f>
        <v>0.0307125</v>
      </c>
      <c r="S1091" s="200"/>
      <c r="T1091" s="202">
        <f>SUM(T1092:T1108)</f>
        <v>0.059999999999999998</v>
      </c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R1091" s="203" t="s">
        <v>88</v>
      </c>
      <c r="AT1091" s="204" t="s">
        <v>77</v>
      </c>
      <c r="AU1091" s="204" t="s">
        <v>86</v>
      </c>
      <c r="AY1091" s="203" t="s">
        <v>178</v>
      </c>
      <c r="BK1091" s="205">
        <f>SUM(BK1092:BK1108)</f>
        <v>0</v>
      </c>
    </row>
    <row r="1092" s="2" customFormat="1" ht="37.8" customHeight="1">
      <c r="A1092" s="41"/>
      <c r="B1092" s="42"/>
      <c r="C1092" s="208" t="s">
        <v>1303</v>
      </c>
      <c r="D1092" s="208" t="s">
        <v>180</v>
      </c>
      <c r="E1092" s="209" t="s">
        <v>1304</v>
      </c>
      <c r="F1092" s="210" t="s">
        <v>1305</v>
      </c>
      <c r="G1092" s="211" t="s">
        <v>114</v>
      </c>
      <c r="H1092" s="212">
        <v>75</v>
      </c>
      <c r="I1092" s="213"/>
      <c r="J1092" s="214">
        <f>ROUND(I1092*H1092,2)</f>
        <v>0</v>
      </c>
      <c r="K1092" s="210" t="s">
        <v>183</v>
      </c>
      <c r="L1092" s="47"/>
      <c r="M1092" s="215" t="s">
        <v>19</v>
      </c>
      <c r="N1092" s="216" t="s">
        <v>49</v>
      </c>
      <c r="O1092" s="87"/>
      <c r="P1092" s="217">
        <f>O1092*H1092</f>
        <v>0</v>
      </c>
      <c r="Q1092" s="217">
        <v>0</v>
      </c>
      <c r="R1092" s="217">
        <f>Q1092*H1092</f>
        <v>0</v>
      </c>
      <c r="S1092" s="217">
        <v>0</v>
      </c>
      <c r="T1092" s="218">
        <f>S1092*H1092</f>
        <v>0</v>
      </c>
      <c r="U1092" s="41"/>
      <c r="V1092" s="41"/>
      <c r="W1092" s="41"/>
      <c r="X1092" s="41"/>
      <c r="Y1092" s="41"/>
      <c r="Z1092" s="41"/>
      <c r="AA1092" s="41"/>
      <c r="AB1092" s="41"/>
      <c r="AC1092" s="41"/>
      <c r="AD1092" s="41"/>
      <c r="AE1092" s="41"/>
      <c r="AR1092" s="219" t="s">
        <v>282</v>
      </c>
      <c r="AT1092" s="219" t="s">
        <v>180</v>
      </c>
      <c r="AU1092" s="219" t="s">
        <v>88</v>
      </c>
      <c r="AY1092" s="20" t="s">
        <v>178</v>
      </c>
      <c r="BE1092" s="220">
        <f>IF(N1092="základní",J1092,0)</f>
        <v>0</v>
      </c>
      <c r="BF1092" s="220">
        <f>IF(N1092="snížená",J1092,0)</f>
        <v>0</v>
      </c>
      <c r="BG1092" s="220">
        <f>IF(N1092="zákl. přenesená",J1092,0)</f>
        <v>0</v>
      </c>
      <c r="BH1092" s="220">
        <f>IF(N1092="sníž. přenesená",J1092,0)</f>
        <v>0</v>
      </c>
      <c r="BI1092" s="220">
        <f>IF(N1092="nulová",J1092,0)</f>
        <v>0</v>
      </c>
      <c r="BJ1092" s="20" t="s">
        <v>86</v>
      </c>
      <c r="BK1092" s="220">
        <f>ROUND(I1092*H1092,2)</f>
        <v>0</v>
      </c>
      <c r="BL1092" s="20" t="s">
        <v>282</v>
      </c>
      <c r="BM1092" s="219" t="s">
        <v>1306</v>
      </c>
    </row>
    <row r="1093" s="2" customFormat="1">
      <c r="A1093" s="41"/>
      <c r="B1093" s="42"/>
      <c r="C1093" s="43"/>
      <c r="D1093" s="221" t="s">
        <v>186</v>
      </c>
      <c r="E1093" s="43"/>
      <c r="F1093" s="222" t="s">
        <v>1307</v>
      </c>
      <c r="G1093" s="43"/>
      <c r="H1093" s="43"/>
      <c r="I1093" s="223"/>
      <c r="J1093" s="43"/>
      <c r="K1093" s="43"/>
      <c r="L1093" s="47"/>
      <c r="M1093" s="224"/>
      <c r="N1093" s="225"/>
      <c r="O1093" s="87"/>
      <c r="P1093" s="87"/>
      <c r="Q1093" s="87"/>
      <c r="R1093" s="87"/>
      <c r="S1093" s="87"/>
      <c r="T1093" s="88"/>
      <c r="U1093" s="41"/>
      <c r="V1093" s="41"/>
      <c r="W1093" s="41"/>
      <c r="X1093" s="41"/>
      <c r="Y1093" s="41"/>
      <c r="Z1093" s="41"/>
      <c r="AA1093" s="41"/>
      <c r="AB1093" s="41"/>
      <c r="AC1093" s="41"/>
      <c r="AD1093" s="41"/>
      <c r="AE1093" s="41"/>
      <c r="AT1093" s="20" t="s">
        <v>186</v>
      </c>
      <c r="AU1093" s="20" t="s">
        <v>88</v>
      </c>
    </row>
    <row r="1094" s="13" customFormat="1">
      <c r="A1094" s="13"/>
      <c r="B1094" s="226"/>
      <c r="C1094" s="227"/>
      <c r="D1094" s="228" t="s">
        <v>192</v>
      </c>
      <c r="E1094" s="229" t="s">
        <v>19</v>
      </c>
      <c r="F1094" s="230" t="s">
        <v>659</v>
      </c>
      <c r="G1094" s="227"/>
      <c r="H1094" s="229" t="s">
        <v>19</v>
      </c>
      <c r="I1094" s="231"/>
      <c r="J1094" s="227"/>
      <c r="K1094" s="227"/>
      <c r="L1094" s="232"/>
      <c r="M1094" s="233"/>
      <c r="N1094" s="234"/>
      <c r="O1094" s="234"/>
      <c r="P1094" s="234"/>
      <c r="Q1094" s="234"/>
      <c r="R1094" s="234"/>
      <c r="S1094" s="234"/>
      <c r="T1094" s="235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6" t="s">
        <v>192</v>
      </c>
      <c r="AU1094" s="236" t="s">
        <v>88</v>
      </c>
      <c r="AV1094" s="13" t="s">
        <v>86</v>
      </c>
      <c r="AW1094" s="13" t="s">
        <v>37</v>
      </c>
      <c r="AX1094" s="13" t="s">
        <v>78</v>
      </c>
      <c r="AY1094" s="236" t="s">
        <v>178</v>
      </c>
    </row>
    <row r="1095" s="13" customFormat="1">
      <c r="A1095" s="13"/>
      <c r="B1095" s="226"/>
      <c r="C1095" s="227"/>
      <c r="D1095" s="228" t="s">
        <v>192</v>
      </c>
      <c r="E1095" s="229" t="s">
        <v>19</v>
      </c>
      <c r="F1095" s="230" t="s">
        <v>269</v>
      </c>
      <c r="G1095" s="227"/>
      <c r="H1095" s="229" t="s">
        <v>19</v>
      </c>
      <c r="I1095" s="231"/>
      <c r="J1095" s="227"/>
      <c r="K1095" s="227"/>
      <c r="L1095" s="232"/>
      <c r="M1095" s="233"/>
      <c r="N1095" s="234"/>
      <c r="O1095" s="234"/>
      <c r="P1095" s="234"/>
      <c r="Q1095" s="234"/>
      <c r="R1095" s="234"/>
      <c r="S1095" s="234"/>
      <c r="T1095" s="235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6" t="s">
        <v>192</v>
      </c>
      <c r="AU1095" s="236" t="s">
        <v>88</v>
      </c>
      <c r="AV1095" s="13" t="s">
        <v>86</v>
      </c>
      <c r="AW1095" s="13" t="s">
        <v>37</v>
      </c>
      <c r="AX1095" s="13" t="s">
        <v>78</v>
      </c>
      <c r="AY1095" s="236" t="s">
        <v>178</v>
      </c>
    </row>
    <row r="1096" s="14" customFormat="1">
      <c r="A1096" s="14"/>
      <c r="B1096" s="237"/>
      <c r="C1096" s="238"/>
      <c r="D1096" s="228" t="s">
        <v>192</v>
      </c>
      <c r="E1096" s="239" t="s">
        <v>19</v>
      </c>
      <c r="F1096" s="240" t="s">
        <v>1308</v>
      </c>
      <c r="G1096" s="238"/>
      <c r="H1096" s="241">
        <v>75</v>
      </c>
      <c r="I1096" s="242"/>
      <c r="J1096" s="238"/>
      <c r="K1096" s="238"/>
      <c r="L1096" s="243"/>
      <c r="M1096" s="244"/>
      <c r="N1096" s="245"/>
      <c r="O1096" s="245"/>
      <c r="P1096" s="245"/>
      <c r="Q1096" s="245"/>
      <c r="R1096" s="245"/>
      <c r="S1096" s="245"/>
      <c r="T1096" s="246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7" t="s">
        <v>192</v>
      </c>
      <c r="AU1096" s="247" t="s">
        <v>88</v>
      </c>
      <c r="AV1096" s="14" t="s">
        <v>88</v>
      </c>
      <c r="AW1096" s="14" t="s">
        <v>37</v>
      </c>
      <c r="AX1096" s="14" t="s">
        <v>78</v>
      </c>
      <c r="AY1096" s="247" t="s">
        <v>178</v>
      </c>
    </row>
    <row r="1097" s="15" customFormat="1">
      <c r="A1097" s="15"/>
      <c r="B1097" s="248"/>
      <c r="C1097" s="249"/>
      <c r="D1097" s="228" t="s">
        <v>192</v>
      </c>
      <c r="E1097" s="250" t="s">
        <v>19</v>
      </c>
      <c r="F1097" s="251" t="s">
        <v>195</v>
      </c>
      <c r="G1097" s="249"/>
      <c r="H1097" s="252">
        <v>75</v>
      </c>
      <c r="I1097" s="253"/>
      <c r="J1097" s="249"/>
      <c r="K1097" s="249"/>
      <c r="L1097" s="254"/>
      <c r="M1097" s="255"/>
      <c r="N1097" s="256"/>
      <c r="O1097" s="256"/>
      <c r="P1097" s="256"/>
      <c r="Q1097" s="256"/>
      <c r="R1097" s="256"/>
      <c r="S1097" s="256"/>
      <c r="T1097" s="257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58" t="s">
        <v>192</v>
      </c>
      <c r="AU1097" s="258" t="s">
        <v>88</v>
      </c>
      <c r="AV1097" s="15" t="s">
        <v>184</v>
      </c>
      <c r="AW1097" s="15" t="s">
        <v>37</v>
      </c>
      <c r="AX1097" s="15" t="s">
        <v>86</v>
      </c>
      <c r="AY1097" s="258" t="s">
        <v>178</v>
      </c>
    </row>
    <row r="1098" s="2" customFormat="1" ht="21.75" customHeight="1">
      <c r="A1098" s="41"/>
      <c r="B1098" s="42"/>
      <c r="C1098" s="259" t="s">
        <v>1309</v>
      </c>
      <c r="D1098" s="259" t="s">
        <v>303</v>
      </c>
      <c r="E1098" s="260" t="s">
        <v>1310</v>
      </c>
      <c r="F1098" s="261" t="s">
        <v>1311</v>
      </c>
      <c r="G1098" s="262" t="s">
        <v>114</v>
      </c>
      <c r="H1098" s="263">
        <v>78.75</v>
      </c>
      <c r="I1098" s="264"/>
      <c r="J1098" s="265">
        <f>ROUND(I1098*H1098,2)</f>
        <v>0</v>
      </c>
      <c r="K1098" s="261" t="s">
        <v>183</v>
      </c>
      <c r="L1098" s="266"/>
      <c r="M1098" s="267" t="s">
        <v>19</v>
      </c>
      <c r="N1098" s="268" t="s">
        <v>49</v>
      </c>
      <c r="O1098" s="87"/>
      <c r="P1098" s="217">
        <f>O1098*H1098</f>
        <v>0</v>
      </c>
      <c r="Q1098" s="217">
        <v>0.00038999999999999999</v>
      </c>
      <c r="R1098" s="217">
        <f>Q1098*H1098</f>
        <v>0.0307125</v>
      </c>
      <c r="S1098" s="217">
        <v>0</v>
      </c>
      <c r="T1098" s="218">
        <f>S1098*H1098</f>
        <v>0</v>
      </c>
      <c r="U1098" s="41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R1098" s="219" t="s">
        <v>375</v>
      </c>
      <c r="AT1098" s="219" t="s">
        <v>303</v>
      </c>
      <c r="AU1098" s="219" t="s">
        <v>88</v>
      </c>
      <c r="AY1098" s="20" t="s">
        <v>178</v>
      </c>
      <c r="BE1098" s="220">
        <f>IF(N1098="základní",J1098,0)</f>
        <v>0</v>
      </c>
      <c r="BF1098" s="220">
        <f>IF(N1098="snížená",J1098,0)</f>
        <v>0</v>
      </c>
      <c r="BG1098" s="220">
        <f>IF(N1098="zákl. přenesená",J1098,0)</f>
        <v>0</v>
      </c>
      <c r="BH1098" s="220">
        <f>IF(N1098="sníž. přenesená",J1098,0)</f>
        <v>0</v>
      </c>
      <c r="BI1098" s="220">
        <f>IF(N1098="nulová",J1098,0)</f>
        <v>0</v>
      </c>
      <c r="BJ1098" s="20" t="s">
        <v>86</v>
      </c>
      <c r="BK1098" s="220">
        <f>ROUND(I1098*H1098,2)</f>
        <v>0</v>
      </c>
      <c r="BL1098" s="20" t="s">
        <v>282</v>
      </c>
      <c r="BM1098" s="219" t="s">
        <v>1312</v>
      </c>
    </row>
    <row r="1099" s="14" customFormat="1">
      <c r="A1099" s="14"/>
      <c r="B1099" s="237"/>
      <c r="C1099" s="238"/>
      <c r="D1099" s="228" t="s">
        <v>192</v>
      </c>
      <c r="E1099" s="238"/>
      <c r="F1099" s="240" t="s">
        <v>1313</v>
      </c>
      <c r="G1099" s="238"/>
      <c r="H1099" s="241">
        <v>78.75</v>
      </c>
      <c r="I1099" s="242"/>
      <c r="J1099" s="238"/>
      <c r="K1099" s="238"/>
      <c r="L1099" s="243"/>
      <c r="M1099" s="244"/>
      <c r="N1099" s="245"/>
      <c r="O1099" s="245"/>
      <c r="P1099" s="245"/>
      <c r="Q1099" s="245"/>
      <c r="R1099" s="245"/>
      <c r="S1099" s="245"/>
      <c r="T1099" s="246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47" t="s">
        <v>192</v>
      </c>
      <c r="AU1099" s="247" t="s">
        <v>88</v>
      </c>
      <c r="AV1099" s="14" t="s">
        <v>88</v>
      </c>
      <c r="AW1099" s="14" t="s">
        <v>4</v>
      </c>
      <c r="AX1099" s="14" t="s">
        <v>86</v>
      </c>
      <c r="AY1099" s="247" t="s">
        <v>178</v>
      </c>
    </row>
    <row r="1100" s="2" customFormat="1" ht="49.05" customHeight="1">
      <c r="A1100" s="41"/>
      <c r="B1100" s="42"/>
      <c r="C1100" s="208" t="s">
        <v>1314</v>
      </c>
      <c r="D1100" s="208" t="s">
        <v>180</v>
      </c>
      <c r="E1100" s="209" t="s">
        <v>1315</v>
      </c>
      <c r="F1100" s="210" t="s">
        <v>1316</v>
      </c>
      <c r="G1100" s="211" t="s">
        <v>299</v>
      </c>
      <c r="H1100" s="212">
        <v>20</v>
      </c>
      <c r="I1100" s="213"/>
      <c r="J1100" s="214">
        <f>ROUND(I1100*H1100,2)</f>
        <v>0</v>
      </c>
      <c r="K1100" s="210" t="s">
        <v>183</v>
      </c>
      <c r="L1100" s="47"/>
      <c r="M1100" s="215" t="s">
        <v>19</v>
      </c>
      <c r="N1100" s="216" t="s">
        <v>49</v>
      </c>
      <c r="O1100" s="87"/>
      <c r="P1100" s="217">
        <f>O1100*H1100</f>
        <v>0</v>
      </c>
      <c r="Q1100" s="217">
        <v>0</v>
      </c>
      <c r="R1100" s="217">
        <f>Q1100*H1100</f>
        <v>0</v>
      </c>
      <c r="S1100" s="217">
        <v>0.0030000000000000001</v>
      </c>
      <c r="T1100" s="218">
        <f>S1100*H1100</f>
        <v>0.059999999999999998</v>
      </c>
      <c r="U1100" s="41"/>
      <c r="V1100" s="41"/>
      <c r="W1100" s="41"/>
      <c r="X1100" s="41"/>
      <c r="Y1100" s="41"/>
      <c r="Z1100" s="41"/>
      <c r="AA1100" s="41"/>
      <c r="AB1100" s="41"/>
      <c r="AC1100" s="41"/>
      <c r="AD1100" s="41"/>
      <c r="AE1100" s="41"/>
      <c r="AR1100" s="219" t="s">
        <v>282</v>
      </c>
      <c r="AT1100" s="219" t="s">
        <v>180</v>
      </c>
      <c r="AU1100" s="219" t="s">
        <v>88</v>
      </c>
      <c r="AY1100" s="20" t="s">
        <v>178</v>
      </c>
      <c r="BE1100" s="220">
        <f>IF(N1100="základní",J1100,0)</f>
        <v>0</v>
      </c>
      <c r="BF1100" s="220">
        <f>IF(N1100="snížená",J1100,0)</f>
        <v>0</v>
      </c>
      <c r="BG1100" s="220">
        <f>IF(N1100="zákl. přenesená",J1100,0)</f>
        <v>0</v>
      </c>
      <c r="BH1100" s="220">
        <f>IF(N1100="sníž. přenesená",J1100,0)</f>
        <v>0</v>
      </c>
      <c r="BI1100" s="220">
        <f>IF(N1100="nulová",J1100,0)</f>
        <v>0</v>
      </c>
      <c r="BJ1100" s="20" t="s">
        <v>86</v>
      </c>
      <c r="BK1100" s="220">
        <f>ROUND(I1100*H1100,2)</f>
        <v>0</v>
      </c>
      <c r="BL1100" s="20" t="s">
        <v>282</v>
      </c>
      <c r="BM1100" s="219" t="s">
        <v>1317</v>
      </c>
    </row>
    <row r="1101" s="2" customFormat="1">
      <c r="A1101" s="41"/>
      <c r="B1101" s="42"/>
      <c r="C1101" s="43"/>
      <c r="D1101" s="221" t="s">
        <v>186</v>
      </c>
      <c r="E1101" s="43"/>
      <c r="F1101" s="222" t="s">
        <v>1318</v>
      </c>
      <c r="G1101" s="43"/>
      <c r="H1101" s="43"/>
      <c r="I1101" s="223"/>
      <c r="J1101" s="43"/>
      <c r="K1101" s="43"/>
      <c r="L1101" s="47"/>
      <c r="M1101" s="224"/>
      <c r="N1101" s="225"/>
      <c r="O1101" s="87"/>
      <c r="P1101" s="87"/>
      <c r="Q1101" s="87"/>
      <c r="R1101" s="87"/>
      <c r="S1101" s="87"/>
      <c r="T1101" s="88"/>
      <c r="U1101" s="41"/>
      <c r="V1101" s="41"/>
      <c r="W1101" s="41"/>
      <c r="X1101" s="41"/>
      <c r="Y1101" s="41"/>
      <c r="Z1101" s="41"/>
      <c r="AA1101" s="41"/>
      <c r="AB1101" s="41"/>
      <c r="AC1101" s="41"/>
      <c r="AD1101" s="41"/>
      <c r="AE1101" s="41"/>
      <c r="AT1101" s="20" t="s">
        <v>186</v>
      </c>
      <c r="AU1101" s="20" t="s">
        <v>88</v>
      </c>
    </row>
    <row r="1102" s="13" customFormat="1">
      <c r="A1102" s="13"/>
      <c r="B1102" s="226"/>
      <c r="C1102" s="227"/>
      <c r="D1102" s="228" t="s">
        <v>192</v>
      </c>
      <c r="E1102" s="229" t="s">
        <v>19</v>
      </c>
      <c r="F1102" s="230" t="s">
        <v>659</v>
      </c>
      <c r="G1102" s="227"/>
      <c r="H1102" s="229" t="s">
        <v>19</v>
      </c>
      <c r="I1102" s="231"/>
      <c r="J1102" s="227"/>
      <c r="K1102" s="227"/>
      <c r="L1102" s="232"/>
      <c r="M1102" s="233"/>
      <c r="N1102" s="234"/>
      <c r="O1102" s="234"/>
      <c r="P1102" s="234"/>
      <c r="Q1102" s="234"/>
      <c r="R1102" s="234"/>
      <c r="S1102" s="234"/>
      <c r="T1102" s="235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6" t="s">
        <v>192</v>
      </c>
      <c r="AU1102" s="236" t="s">
        <v>88</v>
      </c>
      <c r="AV1102" s="13" t="s">
        <v>86</v>
      </c>
      <c r="AW1102" s="13" t="s">
        <v>37</v>
      </c>
      <c r="AX1102" s="13" t="s">
        <v>78</v>
      </c>
      <c r="AY1102" s="236" t="s">
        <v>178</v>
      </c>
    </row>
    <row r="1103" s="13" customFormat="1">
      <c r="A1103" s="13"/>
      <c r="B1103" s="226"/>
      <c r="C1103" s="227"/>
      <c r="D1103" s="228" t="s">
        <v>192</v>
      </c>
      <c r="E1103" s="229" t="s">
        <v>19</v>
      </c>
      <c r="F1103" s="230" t="s">
        <v>762</v>
      </c>
      <c r="G1103" s="227"/>
      <c r="H1103" s="229" t="s">
        <v>19</v>
      </c>
      <c r="I1103" s="231"/>
      <c r="J1103" s="227"/>
      <c r="K1103" s="227"/>
      <c r="L1103" s="232"/>
      <c r="M1103" s="233"/>
      <c r="N1103" s="234"/>
      <c r="O1103" s="234"/>
      <c r="P1103" s="234"/>
      <c r="Q1103" s="234"/>
      <c r="R1103" s="234"/>
      <c r="S1103" s="234"/>
      <c r="T1103" s="235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6" t="s">
        <v>192</v>
      </c>
      <c r="AU1103" s="236" t="s">
        <v>88</v>
      </c>
      <c r="AV1103" s="13" t="s">
        <v>86</v>
      </c>
      <c r="AW1103" s="13" t="s">
        <v>37</v>
      </c>
      <c r="AX1103" s="13" t="s">
        <v>78</v>
      </c>
      <c r="AY1103" s="236" t="s">
        <v>178</v>
      </c>
    </row>
    <row r="1104" s="14" customFormat="1">
      <c r="A1104" s="14"/>
      <c r="B1104" s="237"/>
      <c r="C1104" s="238"/>
      <c r="D1104" s="228" t="s">
        <v>192</v>
      </c>
      <c r="E1104" s="239" t="s">
        <v>19</v>
      </c>
      <c r="F1104" s="240" t="s">
        <v>1319</v>
      </c>
      <c r="G1104" s="238"/>
      <c r="H1104" s="241">
        <v>16</v>
      </c>
      <c r="I1104" s="242"/>
      <c r="J1104" s="238"/>
      <c r="K1104" s="238"/>
      <c r="L1104" s="243"/>
      <c r="M1104" s="244"/>
      <c r="N1104" s="245"/>
      <c r="O1104" s="245"/>
      <c r="P1104" s="245"/>
      <c r="Q1104" s="245"/>
      <c r="R1104" s="245"/>
      <c r="S1104" s="245"/>
      <c r="T1104" s="246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47" t="s">
        <v>192</v>
      </c>
      <c r="AU1104" s="247" t="s">
        <v>88</v>
      </c>
      <c r="AV1104" s="14" t="s">
        <v>88</v>
      </c>
      <c r="AW1104" s="14" t="s">
        <v>37</v>
      </c>
      <c r="AX1104" s="14" t="s">
        <v>78</v>
      </c>
      <c r="AY1104" s="247" t="s">
        <v>178</v>
      </c>
    </row>
    <row r="1105" s="14" customFormat="1">
      <c r="A1105" s="14"/>
      <c r="B1105" s="237"/>
      <c r="C1105" s="238"/>
      <c r="D1105" s="228" t="s">
        <v>192</v>
      </c>
      <c r="E1105" s="239" t="s">
        <v>19</v>
      </c>
      <c r="F1105" s="240" t="s">
        <v>1320</v>
      </c>
      <c r="G1105" s="238"/>
      <c r="H1105" s="241">
        <v>4</v>
      </c>
      <c r="I1105" s="242"/>
      <c r="J1105" s="238"/>
      <c r="K1105" s="238"/>
      <c r="L1105" s="243"/>
      <c r="M1105" s="244"/>
      <c r="N1105" s="245"/>
      <c r="O1105" s="245"/>
      <c r="P1105" s="245"/>
      <c r="Q1105" s="245"/>
      <c r="R1105" s="245"/>
      <c r="S1105" s="245"/>
      <c r="T1105" s="246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47" t="s">
        <v>192</v>
      </c>
      <c r="AU1105" s="247" t="s">
        <v>88</v>
      </c>
      <c r="AV1105" s="14" t="s">
        <v>88</v>
      </c>
      <c r="AW1105" s="14" t="s">
        <v>37</v>
      </c>
      <c r="AX1105" s="14" t="s">
        <v>78</v>
      </c>
      <c r="AY1105" s="247" t="s">
        <v>178</v>
      </c>
    </row>
    <row r="1106" s="15" customFormat="1">
      <c r="A1106" s="15"/>
      <c r="B1106" s="248"/>
      <c r="C1106" s="249"/>
      <c r="D1106" s="228" t="s">
        <v>192</v>
      </c>
      <c r="E1106" s="250" t="s">
        <v>19</v>
      </c>
      <c r="F1106" s="251" t="s">
        <v>195</v>
      </c>
      <c r="G1106" s="249"/>
      <c r="H1106" s="252">
        <v>20</v>
      </c>
      <c r="I1106" s="253"/>
      <c r="J1106" s="249"/>
      <c r="K1106" s="249"/>
      <c r="L1106" s="254"/>
      <c r="M1106" s="255"/>
      <c r="N1106" s="256"/>
      <c r="O1106" s="256"/>
      <c r="P1106" s="256"/>
      <c r="Q1106" s="256"/>
      <c r="R1106" s="256"/>
      <c r="S1106" s="256"/>
      <c r="T1106" s="257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58" t="s">
        <v>192</v>
      </c>
      <c r="AU1106" s="258" t="s">
        <v>88</v>
      </c>
      <c r="AV1106" s="15" t="s">
        <v>184</v>
      </c>
      <c r="AW1106" s="15" t="s">
        <v>37</v>
      </c>
      <c r="AX1106" s="15" t="s">
        <v>86</v>
      </c>
      <c r="AY1106" s="258" t="s">
        <v>178</v>
      </c>
    </row>
    <row r="1107" s="2" customFormat="1" ht="44.25" customHeight="1">
      <c r="A1107" s="41"/>
      <c r="B1107" s="42"/>
      <c r="C1107" s="208" t="s">
        <v>1321</v>
      </c>
      <c r="D1107" s="208" t="s">
        <v>180</v>
      </c>
      <c r="E1107" s="209" t="s">
        <v>1322</v>
      </c>
      <c r="F1107" s="210" t="s">
        <v>1323</v>
      </c>
      <c r="G1107" s="211" t="s">
        <v>953</v>
      </c>
      <c r="H1107" s="280"/>
      <c r="I1107" s="213"/>
      <c r="J1107" s="214">
        <f>ROUND(I1107*H1107,2)</f>
        <v>0</v>
      </c>
      <c r="K1107" s="210" t="s">
        <v>183</v>
      </c>
      <c r="L1107" s="47"/>
      <c r="M1107" s="215" t="s">
        <v>19</v>
      </c>
      <c r="N1107" s="216" t="s">
        <v>49</v>
      </c>
      <c r="O1107" s="87"/>
      <c r="P1107" s="217">
        <f>O1107*H1107</f>
        <v>0</v>
      </c>
      <c r="Q1107" s="217">
        <v>0</v>
      </c>
      <c r="R1107" s="217">
        <f>Q1107*H1107</f>
        <v>0</v>
      </c>
      <c r="S1107" s="217">
        <v>0</v>
      </c>
      <c r="T1107" s="218">
        <f>S1107*H1107</f>
        <v>0</v>
      </c>
      <c r="U1107" s="41"/>
      <c r="V1107" s="41"/>
      <c r="W1107" s="41"/>
      <c r="X1107" s="41"/>
      <c r="Y1107" s="41"/>
      <c r="Z1107" s="41"/>
      <c r="AA1107" s="41"/>
      <c r="AB1107" s="41"/>
      <c r="AC1107" s="41"/>
      <c r="AD1107" s="41"/>
      <c r="AE1107" s="41"/>
      <c r="AR1107" s="219" t="s">
        <v>282</v>
      </c>
      <c r="AT1107" s="219" t="s">
        <v>180</v>
      </c>
      <c r="AU1107" s="219" t="s">
        <v>88</v>
      </c>
      <c r="AY1107" s="20" t="s">
        <v>178</v>
      </c>
      <c r="BE1107" s="220">
        <f>IF(N1107="základní",J1107,0)</f>
        <v>0</v>
      </c>
      <c r="BF1107" s="220">
        <f>IF(N1107="snížená",J1107,0)</f>
        <v>0</v>
      </c>
      <c r="BG1107" s="220">
        <f>IF(N1107="zákl. přenesená",J1107,0)</f>
        <v>0</v>
      </c>
      <c r="BH1107" s="220">
        <f>IF(N1107="sníž. přenesená",J1107,0)</f>
        <v>0</v>
      </c>
      <c r="BI1107" s="220">
        <f>IF(N1107="nulová",J1107,0)</f>
        <v>0</v>
      </c>
      <c r="BJ1107" s="20" t="s">
        <v>86</v>
      </c>
      <c r="BK1107" s="220">
        <f>ROUND(I1107*H1107,2)</f>
        <v>0</v>
      </c>
      <c r="BL1107" s="20" t="s">
        <v>282</v>
      </c>
      <c r="BM1107" s="219" t="s">
        <v>1324</v>
      </c>
    </row>
    <row r="1108" s="2" customFormat="1">
      <c r="A1108" s="41"/>
      <c r="B1108" s="42"/>
      <c r="C1108" s="43"/>
      <c r="D1108" s="221" t="s">
        <v>186</v>
      </c>
      <c r="E1108" s="43"/>
      <c r="F1108" s="222" t="s">
        <v>1325</v>
      </c>
      <c r="G1108" s="43"/>
      <c r="H1108" s="43"/>
      <c r="I1108" s="223"/>
      <c r="J1108" s="43"/>
      <c r="K1108" s="43"/>
      <c r="L1108" s="47"/>
      <c r="M1108" s="224"/>
      <c r="N1108" s="225"/>
      <c r="O1108" s="87"/>
      <c r="P1108" s="87"/>
      <c r="Q1108" s="87"/>
      <c r="R1108" s="87"/>
      <c r="S1108" s="87"/>
      <c r="T1108" s="88"/>
      <c r="U1108" s="41"/>
      <c r="V1108" s="41"/>
      <c r="W1108" s="41"/>
      <c r="X1108" s="41"/>
      <c r="Y1108" s="41"/>
      <c r="Z1108" s="41"/>
      <c r="AA1108" s="41"/>
      <c r="AB1108" s="41"/>
      <c r="AC1108" s="41"/>
      <c r="AD1108" s="41"/>
      <c r="AE1108" s="41"/>
      <c r="AT1108" s="20" t="s">
        <v>186</v>
      </c>
      <c r="AU1108" s="20" t="s">
        <v>88</v>
      </c>
    </row>
    <row r="1109" s="12" customFormat="1" ht="22.8" customHeight="1">
      <c r="A1109" s="12"/>
      <c r="B1109" s="192"/>
      <c r="C1109" s="193"/>
      <c r="D1109" s="194" t="s">
        <v>77</v>
      </c>
      <c r="E1109" s="206" t="s">
        <v>1326</v>
      </c>
      <c r="F1109" s="206" t="s">
        <v>100</v>
      </c>
      <c r="G1109" s="193"/>
      <c r="H1109" s="193"/>
      <c r="I1109" s="196"/>
      <c r="J1109" s="207">
        <f>BK1109</f>
        <v>0</v>
      </c>
      <c r="K1109" s="193"/>
      <c r="L1109" s="198"/>
      <c r="M1109" s="199"/>
      <c r="N1109" s="200"/>
      <c r="O1109" s="200"/>
      <c r="P1109" s="201">
        <f>SUM(P1110:P1124)</f>
        <v>0</v>
      </c>
      <c r="Q1109" s="200"/>
      <c r="R1109" s="201">
        <f>SUM(R1110:R1124)</f>
        <v>0.0055999999999999999</v>
      </c>
      <c r="S1109" s="200"/>
      <c r="T1109" s="202">
        <f>SUM(T1110:T1124)</f>
        <v>0.00044999999999999999</v>
      </c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R1109" s="203" t="s">
        <v>88</v>
      </c>
      <c r="AT1109" s="204" t="s">
        <v>77</v>
      </c>
      <c r="AU1109" s="204" t="s">
        <v>86</v>
      </c>
      <c r="AY1109" s="203" t="s">
        <v>178</v>
      </c>
      <c r="BK1109" s="205">
        <f>SUM(BK1110:BK1124)</f>
        <v>0</v>
      </c>
    </row>
    <row r="1110" s="2" customFormat="1" ht="37.8" customHeight="1">
      <c r="A1110" s="41"/>
      <c r="B1110" s="42"/>
      <c r="C1110" s="208" t="s">
        <v>1327</v>
      </c>
      <c r="D1110" s="208" t="s">
        <v>180</v>
      </c>
      <c r="E1110" s="209" t="s">
        <v>1328</v>
      </c>
      <c r="F1110" s="210" t="s">
        <v>1329</v>
      </c>
      <c r="G1110" s="211" t="s">
        <v>299</v>
      </c>
      <c r="H1110" s="212">
        <v>2</v>
      </c>
      <c r="I1110" s="213"/>
      <c r="J1110" s="214">
        <f>ROUND(I1110*H1110,2)</f>
        <v>0</v>
      </c>
      <c r="K1110" s="210" t="s">
        <v>183</v>
      </c>
      <c r="L1110" s="47"/>
      <c r="M1110" s="215" t="s">
        <v>19</v>
      </c>
      <c r="N1110" s="216" t="s">
        <v>49</v>
      </c>
      <c r="O1110" s="87"/>
      <c r="P1110" s="217">
        <f>O1110*H1110</f>
        <v>0</v>
      </c>
      <c r="Q1110" s="217">
        <v>0</v>
      </c>
      <c r="R1110" s="217">
        <f>Q1110*H1110</f>
        <v>0</v>
      </c>
      <c r="S1110" s="217">
        <v>0</v>
      </c>
      <c r="T1110" s="218">
        <f>S1110*H1110</f>
        <v>0</v>
      </c>
      <c r="U1110" s="41"/>
      <c r="V1110" s="41"/>
      <c r="W1110" s="41"/>
      <c r="X1110" s="41"/>
      <c r="Y1110" s="41"/>
      <c r="Z1110" s="41"/>
      <c r="AA1110" s="41"/>
      <c r="AB1110" s="41"/>
      <c r="AC1110" s="41"/>
      <c r="AD1110" s="41"/>
      <c r="AE1110" s="41"/>
      <c r="AR1110" s="219" t="s">
        <v>282</v>
      </c>
      <c r="AT1110" s="219" t="s">
        <v>180</v>
      </c>
      <c r="AU1110" s="219" t="s">
        <v>88</v>
      </c>
      <c r="AY1110" s="20" t="s">
        <v>178</v>
      </c>
      <c r="BE1110" s="220">
        <f>IF(N1110="základní",J1110,0)</f>
        <v>0</v>
      </c>
      <c r="BF1110" s="220">
        <f>IF(N1110="snížená",J1110,0)</f>
        <v>0</v>
      </c>
      <c r="BG1110" s="220">
        <f>IF(N1110="zákl. přenesená",J1110,0)</f>
        <v>0</v>
      </c>
      <c r="BH1110" s="220">
        <f>IF(N1110="sníž. přenesená",J1110,0)</f>
        <v>0</v>
      </c>
      <c r="BI1110" s="220">
        <f>IF(N1110="nulová",J1110,0)</f>
        <v>0</v>
      </c>
      <c r="BJ1110" s="20" t="s">
        <v>86</v>
      </c>
      <c r="BK1110" s="220">
        <f>ROUND(I1110*H1110,2)</f>
        <v>0</v>
      </c>
      <c r="BL1110" s="20" t="s">
        <v>282</v>
      </c>
      <c r="BM1110" s="219" t="s">
        <v>1330</v>
      </c>
    </row>
    <row r="1111" s="2" customFormat="1">
      <c r="A1111" s="41"/>
      <c r="B1111" s="42"/>
      <c r="C1111" s="43"/>
      <c r="D1111" s="221" t="s">
        <v>186</v>
      </c>
      <c r="E1111" s="43"/>
      <c r="F1111" s="222" t="s">
        <v>1331</v>
      </c>
      <c r="G1111" s="43"/>
      <c r="H1111" s="43"/>
      <c r="I1111" s="223"/>
      <c r="J1111" s="43"/>
      <c r="K1111" s="43"/>
      <c r="L1111" s="47"/>
      <c r="M1111" s="224"/>
      <c r="N1111" s="225"/>
      <c r="O1111" s="87"/>
      <c r="P1111" s="87"/>
      <c r="Q1111" s="87"/>
      <c r="R1111" s="87"/>
      <c r="S1111" s="87"/>
      <c r="T1111" s="88"/>
      <c r="U1111" s="41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T1111" s="20" t="s">
        <v>186</v>
      </c>
      <c r="AU1111" s="20" t="s">
        <v>88</v>
      </c>
    </row>
    <row r="1112" s="13" customFormat="1">
      <c r="A1112" s="13"/>
      <c r="B1112" s="226"/>
      <c r="C1112" s="227"/>
      <c r="D1112" s="228" t="s">
        <v>192</v>
      </c>
      <c r="E1112" s="229" t="s">
        <v>19</v>
      </c>
      <c r="F1112" s="230" t="s">
        <v>659</v>
      </c>
      <c r="G1112" s="227"/>
      <c r="H1112" s="229" t="s">
        <v>19</v>
      </c>
      <c r="I1112" s="231"/>
      <c r="J1112" s="227"/>
      <c r="K1112" s="227"/>
      <c r="L1112" s="232"/>
      <c r="M1112" s="233"/>
      <c r="N1112" s="234"/>
      <c r="O1112" s="234"/>
      <c r="P1112" s="234"/>
      <c r="Q1112" s="234"/>
      <c r="R1112" s="234"/>
      <c r="S1112" s="234"/>
      <c r="T1112" s="235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6" t="s">
        <v>192</v>
      </c>
      <c r="AU1112" s="236" t="s">
        <v>88</v>
      </c>
      <c r="AV1112" s="13" t="s">
        <v>86</v>
      </c>
      <c r="AW1112" s="13" t="s">
        <v>37</v>
      </c>
      <c r="AX1112" s="13" t="s">
        <v>78</v>
      </c>
      <c r="AY1112" s="236" t="s">
        <v>178</v>
      </c>
    </row>
    <row r="1113" s="13" customFormat="1">
      <c r="A1113" s="13"/>
      <c r="B1113" s="226"/>
      <c r="C1113" s="227"/>
      <c r="D1113" s="228" t="s">
        <v>192</v>
      </c>
      <c r="E1113" s="229" t="s">
        <v>19</v>
      </c>
      <c r="F1113" s="230" t="s">
        <v>1332</v>
      </c>
      <c r="G1113" s="227"/>
      <c r="H1113" s="229" t="s">
        <v>19</v>
      </c>
      <c r="I1113" s="231"/>
      <c r="J1113" s="227"/>
      <c r="K1113" s="227"/>
      <c r="L1113" s="232"/>
      <c r="M1113" s="233"/>
      <c r="N1113" s="234"/>
      <c r="O1113" s="234"/>
      <c r="P1113" s="234"/>
      <c r="Q1113" s="234"/>
      <c r="R1113" s="234"/>
      <c r="S1113" s="234"/>
      <c r="T1113" s="235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6" t="s">
        <v>192</v>
      </c>
      <c r="AU1113" s="236" t="s">
        <v>88</v>
      </c>
      <c r="AV1113" s="13" t="s">
        <v>86</v>
      </c>
      <c r="AW1113" s="13" t="s">
        <v>37</v>
      </c>
      <c r="AX1113" s="13" t="s">
        <v>78</v>
      </c>
      <c r="AY1113" s="236" t="s">
        <v>178</v>
      </c>
    </row>
    <row r="1114" s="14" customFormat="1">
      <c r="A1114" s="14"/>
      <c r="B1114" s="237"/>
      <c r="C1114" s="238"/>
      <c r="D1114" s="228" t="s">
        <v>192</v>
      </c>
      <c r="E1114" s="239" t="s">
        <v>19</v>
      </c>
      <c r="F1114" s="240" t="s">
        <v>1333</v>
      </c>
      <c r="G1114" s="238"/>
      <c r="H1114" s="241">
        <v>2</v>
      </c>
      <c r="I1114" s="242"/>
      <c r="J1114" s="238"/>
      <c r="K1114" s="238"/>
      <c r="L1114" s="243"/>
      <c r="M1114" s="244"/>
      <c r="N1114" s="245"/>
      <c r="O1114" s="245"/>
      <c r="P1114" s="245"/>
      <c r="Q1114" s="245"/>
      <c r="R1114" s="245"/>
      <c r="S1114" s="245"/>
      <c r="T1114" s="246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7" t="s">
        <v>192</v>
      </c>
      <c r="AU1114" s="247" t="s">
        <v>88</v>
      </c>
      <c r="AV1114" s="14" t="s">
        <v>88</v>
      </c>
      <c r="AW1114" s="14" t="s">
        <v>37</v>
      </c>
      <c r="AX1114" s="14" t="s">
        <v>78</v>
      </c>
      <c r="AY1114" s="247" t="s">
        <v>178</v>
      </c>
    </row>
    <row r="1115" s="15" customFormat="1">
      <c r="A1115" s="15"/>
      <c r="B1115" s="248"/>
      <c r="C1115" s="249"/>
      <c r="D1115" s="228" t="s">
        <v>192</v>
      </c>
      <c r="E1115" s="250" t="s">
        <v>19</v>
      </c>
      <c r="F1115" s="251" t="s">
        <v>195</v>
      </c>
      <c r="G1115" s="249"/>
      <c r="H1115" s="252">
        <v>2</v>
      </c>
      <c r="I1115" s="253"/>
      <c r="J1115" s="249"/>
      <c r="K1115" s="249"/>
      <c r="L1115" s="254"/>
      <c r="M1115" s="255"/>
      <c r="N1115" s="256"/>
      <c r="O1115" s="256"/>
      <c r="P1115" s="256"/>
      <c r="Q1115" s="256"/>
      <c r="R1115" s="256"/>
      <c r="S1115" s="256"/>
      <c r="T1115" s="257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58" t="s">
        <v>192</v>
      </c>
      <c r="AU1115" s="258" t="s">
        <v>88</v>
      </c>
      <c r="AV1115" s="15" t="s">
        <v>184</v>
      </c>
      <c r="AW1115" s="15" t="s">
        <v>37</v>
      </c>
      <c r="AX1115" s="15" t="s">
        <v>86</v>
      </c>
      <c r="AY1115" s="258" t="s">
        <v>178</v>
      </c>
    </row>
    <row r="1116" s="2" customFormat="1" ht="37.8" customHeight="1">
      <c r="A1116" s="41"/>
      <c r="B1116" s="42"/>
      <c r="C1116" s="259" t="s">
        <v>1334</v>
      </c>
      <c r="D1116" s="259" t="s">
        <v>303</v>
      </c>
      <c r="E1116" s="260" t="s">
        <v>1335</v>
      </c>
      <c r="F1116" s="261" t="s">
        <v>1336</v>
      </c>
      <c r="G1116" s="262" t="s">
        <v>299</v>
      </c>
      <c r="H1116" s="263">
        <v>2</v>
      </c>
      <c r="I1116" s="264"/>
      <c r="J1116" s="265">
        <f>ROUND(I1116*H1116,2)</f>
        <v>0</v>
      </c>
      <c r="K1116" s="261" t="s">
        <v>19</v>
      </c>
      <c r="L1116" s="266"/>
      <c r="M1116" s="267" t="s">
        <v>19</v>
      </c>
      <c r="N1116" s="268" t="s">
        <v>49</v>
      </c>
      <c r="O1116" s="87"/>
      <c r="P1116" s="217">
        <f>O1116*H1116</f>
        <v>0</v>
      </c>
      <c r="Q1116" s="217">
        <v>0.0028</v>
      </c>
      <c r="R1116" s="217">
        <f>Q1116*H1116</f>
        <v>0.0055999999999999999</v>
      </c>
      <c r="S1116" s="217">
        <v>0</v>
      </c>
      <c r="T1116" s="218">
        <f>S1116*H1116</f>
        <v>0</v>
      </c>
      <c r="U1116" s="41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R1116" s="219" t="s">
        <v>375</v>
      </c>
      <c r="AT1116" s="219" t="s">
        <v>303</v>
      </c>
      <c r="AU1116" s="219" t="s">
        <v>88</v>
      </c>
      <c r="AY1116" s="20" t="s">
        <v>178</v>
      </c>
      <c r="BE1116" s="220">
        <f>IF(N1116="základní",J1116,0)</f>
        <v>0</v>
      </c>
      <c r="BF1116" s="220">
        <f>IF(N1116="snížená",J1116,0)</f>
        <v>0</v>
      </c>
      <c r="BG1116" s="220">
        <f>IF(N1116="zákl. přenesená",J1116,0)</f>
        <v>0</v>
      </c>
      <c r="BH1116" s="220">
        <f>IF(N1116="sníž. přenesená",J1116,0)</f>
        <v>0</v>
      </c>
      <c r="BI1116" s="220">
        <f>IF(N1116="nulová",J1116,0)</f>
        <v>0</v>
      </c>
      <c r="BJ1116" s="20" t="s">
        <v>86</v>
      </c>
      <c r="BK1116" s="220">
        <f>ROUND(I1116*H1116,2)</f>
        <v>0</v>
      </c>
      <c r="BL1116" s="20" t="s">
        <v>282</v>
      </c>
      <c r="BM1116" s="219" t="s">
        <v>1337</v>
      </c>
    </row>
    <row r="1117" s="2" customFormat="1" ht="33" customHeight="1">
      <c r="A1117" s="41"/>
      <c r="B1117" s="42"/>
      <c r="C1117" s="208" t="s">
        <v>1338</v>
      </c>
      <c r="D1117" s="208" t="s">
        <v>180</v>
      </c>
      <c r="E1117" s="209" t="s">
        <v>1339</v>
      </c>
      <c r="F1117" s="210" t="s">
        <v>1340</v>
      </c>
      <c r="G1117" s="211" t="s">
        <v>299</v>
      </c>
      <c r="H1117" s="212">
        <v>3</v>
      </c>
      <c r="I1117" s="213"/>
      <c r="J1117" s="214">
        <f>ROUND(I1117*H1117,2)</f>
        <v>0</v>
      </c>
      <c r="K1117" s="210" t="s">
        <v>183</v>
      </c>
      <c r="L1117" s="47"/>
      <c r="M1117" s="215" t="s">
        <v>19</v>
      </c>
      <c r="N1117" s="216" t="s">
        <v>49</v>
      </c>
      <c r="O1117" s="87"/>
      <c r="P1117" s="217">
        <f>O1117*H1117</f>
        <v>0</v>
      </c>
      <c r="Q1117" s="217">
        <v>0</v>
      </c>
      <c r="R1117" s="217">
        <f>Q1117*H1117</f>
        <v>0</v>
      </c>
      <c r="S1117" s="217">
        <v>0.00014999999999999999</v>
      </c>
      <c r="T1117" s="218">
        <f>S1117*H1117</f>
        <v>0.00044999999999999999</v>
      </c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R1117" s="219" t="s">
        <v>282</v>
      </c>
      <c r="AT1117" s="219" t="s">
        <v>180</v>
      </c>
      <c r="AU1117" s="219" t="s">
        <v>88</v>
      </c>
      <c r="AY1117" s="20" t="s">
        <v>178</v>
      </c>
      <c r="BE1117" s="220">
        <f>IF(N1117="základní",J1117,0)</f>
        <v>0</v>
      </c>
      <c r="BF1117" s="220">
        <f>IF(N1117="snížená",J1117,0)</f>
        <v>0</v>
      </c>
      <c r="BG1117" s="220">
        <f>IF(N1117="zákl. přenesená",J1117,0)</f>
        <v>0</v>
      </c>
      <c r="BH1117" s="220">
        <f>IF(N1117="sníž. přenesená",J1117,0)</f>
        <v>0</v>
      </c>
      <c r="BI1117" s="220">
        <f>IF(N1117="nulová",J1117,0)</f>
        <v>0</v>
      </c>
      <c r="BJ1117" s="20" t="s">
        <v>86</v>
      </c>
      <c r="BK1117" s="220">
        <f>ROUND(I1117*H1117,2)</f>
        <v>0</v>
      </c>
      <c r="BL1117" s="20" t="s">
        <v>282</v>
      </c>
      <c r="BM1117" s="219" t="s">
        <v>1341</v>
      </c>
    </row>
    <row r="1118" s="2" customFormat="1">
      <c r="A1118" s="41"/>
      <c r="B1118" s="42"/>
      <c r="C1118" s="43"/>
      <c r="D1118" s="221" t="s">
        <v>186</v>
      </c>
      <c r="E1118" s="43"/>
      <c r="F1118" s="222" t="s">
        <v>1342</v>
      </c>
      <c r="G1118" s="43"/>
      <c r="H1118" s="43"/>
      <c r="I1118" s="223"/>
      <c r="J1118" s="43"/>
      <c r="K1118" s="43"/>
      <c r="L1118" s="47"/>
      <c r="M1118" s="224"/>
      <c r="N1118" s="225"/>
      <c r="O1118" s="87"/>
      <c r="P1118" s="87"/>
      <c r="Q1118" s="87"/>
      <c r="R1118" s="87"/>
      <c r="S1118" s="87"/>
      <c r="T1118" s="88"/>
      <c r="U1118" s="41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T1118" s="20" t="s">
        <v>186</v>
      </c>
      <c r="AU1118" s="20" t="s">
        <v>88</v>
      </c>
    </row>
    <row r="1119" s="13" customFormat="1">
      <c r="A1119" s="13"/>
      <c r="B1119" s="226"/>
      <c r="C1119" s="227"/>
      <c r="D1119" s="228" t="s">
        <v>192</v>
      </c>
      <c r="E1119" s="229" t="s">
        <v>19</v>
      </c>
      <c r="F1119" s="230" t="s">
        <v>659</v>
      </c>
      <c r="G1119" s="227"/>
      <c r="H1119" s="229" t="s">
        <v>19</v>
      </c>
      <c r="I1119" s="231"/>
      <c r="J1119" s="227"/>
      <c r="K1119" s="227"/>
      <c r="L1119" s="232"/>
      <c r="M1119" s="233"/>
      <c r="N1119" s="234"/>
      <c r="O1119" s="234"/>
      <c r="P1119" s="234"/>
      <c r="Q1119" s="234"/>
      <c r="R1119" s="234"/>
      <c r="S1119" s="234"/>
      <c r="T1119" s="235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6" t="s">
        <v>192</v>
      </c>
      <c r="AU1119" s="236" t="s">
        <v>88</v>
      </c>
      <c r="AV1119" s="13" t="s">
        <v>86</v>
      </c>
      <c r="AW1119" s="13" t="s">
        <v>37</v>
      </c>
      <c r="AX1119" s="13" t="s">
        <v>78</v>
      </c>
      <c r="AY1119" s="236" t="s">
        <v>178</v>
      </c>
    </row>
    <row r="1120" s="13" customFormat="1">
      <c r="A1120" s="13"/>
      <c r="B1120" s="226"/>
      <c r="C1120" s="227"/>
      <c r="D1120" s="228" t="s">
        <v>192</v>
      </c>
      <c r="E1120" s="229" t="s">
        <v>19</v>
      </c>
      <c r="F1120" s="230" t="s">
        <v>193</v>
      </c>
      <c r="G1120" s="227"/>
      <c r="H1120" s="229" t="s">
        <v>19</v>
      </c>
      <c r="I1120" s="231"/>
      <c r="J1120" s="227"/>
      <c r="K1120" s="227"/>
      <c r="L1120" s="232"/>
      <c r="M1120" s="233"/>
      <c r="N1120" s="234"/>
      <c r="O1120" s="234"/>
      <c r="P1120" s="234"/>
      <c r="Q1120" s="234"/>
      <c r="R1120" s="234"/>
      <c r="S1120" s="234"/>
      <c r="T1120" s="235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6" t="s">
        <v>192</v>
      </c>
      <c r="AU1120" s="236" t="s">
        <v>88</v>
      </c>
      <c r="AV1120" s="13" t="s">
        <v>86</v>
      </c>
      <c r="AW1120" s="13" t="s">
        <v>37</v>
      </c>
      <c r="AX1120" s="13" t="s">
        <v>78</v>
      </c>
      <c r="AY1120" s="236" t="s">
        <v>178</v>
      </c>
    </row>
    <row r="1121" s="14" customFormat="1">
      <c r="A1121" s="14"/>
      <c r="B1121" s="237"/>
      <c r="C1121" s="238"/>
      <c r="D1121" s="228" t="s">
        <v>192</v>
      </c>
      <c r="E1121" s="239" t="s">
        <v>19</v>
      </c>
      <c r="F1121" s="240" t="s">
        <v>1343</v>
      </c>
      <c r="G1121" s="238"/>
      <c r="H1121" s="241">
        <v>3</v>
      </c>
      <c r="I1121" s="242"/>
      <c r="J1121" s="238"/>
      <c r="K1121" s="238"/>
      <c r="L1121" s="243"/>
      <c r="M1121" s="244"/>
      <c r="N1121" s="245"/>
      <c r="O1121" s="245"/>
      <c r="P1121" s="245"/>
      <c r="Q1121" s="245"/>
      <c r="R1121" s="245"/>
      <c r="S1121" s="245"/>
      <c r="T1121" s="246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7" t="s">
        <v>192</v>
      </c>
      <c r="AU1121" s="247" t="s">
        <v>88</v>
      </c>
      <c r="AV1121" s="14" t="s">
        <v>88</v>
      </c>
      <c r="AW1121" s="14" t="s">
        <v>37</v>
      </c>
      <c r="AX1121" s="14" t="s">
        <v>78</v>
      </c>
      <c r="AY1121" s="247" t="s">
        <v>178</v>
      </c>
    </row>
    <row r="1122" s="15" customFormat="1">
      <c r="A1122" s="15"/>
      <c r="B1122" s="248"/>
      <c r="C1122" s="249"/>
      <c r="D1122" s="228" t="s">
        <v>192</v>
      </c>
      <c r="E1122" s="250" t="s">
        <v>19</v>
      </c>
      <c r="F1122" s="251" t="s">
        <v>195</v>
      </c>
      <c r="G1122" s="249"/>
      <c r="H1122" s="252">
        <v>3</v>
      </c>
      <c r="I1122" s="253"/>
      <c r="J1122" s="249"/>
      <c r="K1122" s="249"/>
      <c r="L1122" s="254"/>
      <c r="M1122" s="255"/>
      <c r="N1122" s="256"/>
      <c r="O1122" s="256"/>
      <c r="P1122" s="256"/>
      <c r="Q1122" s="256"/>
      <c r="R1122" s="256"/>
      <c r="S1122" s="256"/>
      <c r="T1122" s="257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58" t="s">
        <v>192</v>
      </c>
      <c r="AU1122" s="258" t="s">
        <v>88</v>
      </c>
      <c r="AV1122" s="15" t="s">
        <v>184</v>
      </c>
      <c r="AW1122" s="15" t="s">
        <v>37</v>
      </c>
      <c r="AX1122" s="15" t="s">
        <v>86</v>
      </c>
      <c r="AY1122" s="258" t="s">
        <v>178</v>
      </c>
    </row>
    <row r="1123" s="2" customFormat="1" ht="44.25" customHeight="1">
      <c r="A1123" s="41"/>
      <c r="B1123" s="42"/>
      <c r="C1123" s="208" t="s">
        <v>1344</v>
      </c>
      <c r="D1123" s="208" t="s">
        <v>180</v>
      </c>
      <c r="E1123" s="209" t="s">
        <v>1345</v>
      </c>
      <c r="F1123" s="210" t="s">
        <v>1346</v>
      </c>
      <c r="G1123" s="211" t="s">
        <v>953</v>
      </c>
      <c r="H1123" s="280"/>
      <c r="I1123" s="213"/>
      <c r="J1123" s="214">
        <f>ROUND(I1123*H1123,2)</f>
        <v>0</v>
      </c>
      <c r="K1123" s="210" t="s">
        <v>183</v>
      </c>
      <c r="L1123" s="47"/>
      <c r="M1123" s="215" t="s">
        <v>19</v>
      </c>
      <c r="N1123" s="216" t="s">
        <v>49</v>
      </c>
      <c r="O1123" s="87"/>
      <c r="P1123" s="217">
        <f>O1123*H1123</f>
        <v>0</v>
      </c>
      <c r="Q1123" s="217">
        <v>0</v>
      </c>
      <c r="R1123" s="217">
        <f>Q1123*H1123</f>
        <v>0</v>
      </c>
      <c r="S1123" s="217">
        <v>0</v>
      </c>
      <c r="T1123" s="218">
        <f>S1123*H1123</f>
        <v>0</v>
      </c>
      <c r="U1123" s="41"/>
      <c r="V1123" s="41"/>
      <c r="W1123" s="41"/>
      <c r="X1123" s="41"/>
      <c r="Y1123" s="41"/>
      <c r="Z1123" s="41"/>
      <c r="AA1123" s="41"/>
      <c r="AB1123" s="41"/>
      <c r="AC1123" s="41"/>
      <c r="AD1123" s="41"/>
      <c r="AE1123" s="41"/>
      <c r="AR1123" s="219" t="s">
        <v>282</v>
      </c>
      <c r="AT1123" s="219" t="s">
        <v>180</v>
      </c>
      <c r="AU1123" s="219" t="s">
        <v>88</v>
      </c>
      <c r="AY1123" s="20" t="s">
        <v>178</v>
      </c>
      <c r="BE1123" s="220">
        <f>IF(N1123="základní",J1123,0)</f>
        <v>0</v>
      </c>
      <c r="BF1123" s="220">
        <f>IF(N1123="snížená",J1123,0)</f>
        <v>0</v>
      </c>
      <c r="BG1123" s="220">
        <f>IF(N1123="zákl. přenesená",J1123,0)</f>
        <v>0</v>
      </c>
      <c r="BH1123" s="220">
        <f>IF(N1123="sníž. přenesená",J1123,0)</f>
        <v>0</v>
      </c>
      <c r="BI1123" s="220">
        <f>IF(N1123="nulová",J1123,0)</f>
        <v>0</v>
      </c>
      <c r="BJ1123" s="20" t="s">
        <v>86</v>
      </c>
      <c r="BK1123" s="220">
        <f>ROUND(I1123*H1123,2)</f>
        <v>0</v>
      </c>
      <c r="BL1123" s="20" t="s">
        <v>282</v>
      </c>
      <c r="BM1123" s="219" t="s">
        <v>1347</v>
      </c>
    </row>
    <row r="1124" s="2" customFormat="1">
      <c r="A1124" s="41"/>
      <c r="B1124" s="42"/>
      <c r="C1124" s="43"/>
      <c r="D1124" s="221" t="s">
        <v>186</v>
      </c>
      <c r="E1124" s="43"/>
      <c r="F1124" s="222" t="s">
        <v>1348</v>
      </c>
      <c r="G1124" s="43"/>
      <c r="H1124" s="43"/>
      <c r="I1124" s="223"/>
      <c r="J1124" s="43"/>
      <c r="K1124" s="43"/>
      <c r="L1124" s="47"/>
      <c r="M1124" s="224"/>
      <c r="N1124" s="225"/>
      <c r="O1124" s="87"/>
      <c r="P1124" s="87"/>
      <c r="Q1124" s="87"/>
      <c r="R1124" s="87"/>
      <c r="S1124" s="87"/>
      <c r="T1124" s="88"/>
      <c r="U1124" s="41"/>
      <c r="V1124" s="41"/>
      <c r="W1124" s="41"/>
      <c r="X1124" s="41"/>
      <c r="Y1124" s="41"/>
      <c r="Z1124" s="41"/>
      <c r="AA1124" s="41"/>
      <c r="AB1124" s="41"/>
      <c r="AC1124" s="41"/>
      <c r="AD1124" s="41"/>
      <c r="AE1124" s="41"/>
      <c r="AT1124" s="20" t="s">
        <v>186</v>
      </c>
      <c r="AU1124" s="20" t="s">
        <v>88</v>
      </c>
    </row>
    <row r="1125" s="12" customFormat="1" ht="22.8" customHeight="1">
      <c r="A1125" s="12"/>
      <c r="B1125" s="192"/>
      <c r="C1125" s="193"/>
      <c r="D1125" s="194" t="s">
        <v>77</v>
      </c>
      <c r="E1125" s="206" t="s">
        <v>1349</v>
      </c>
      <c r="F1125" s="206" t="s">
        <v>1350</v>
      </c>
      <c r="G1125" s="193"/>
      <c r="H1125" s="193"/>
      <c r="I1125" s="196"/>
      <c r="J1125" s="207">
        <f>BK1125</f>
        <v>0</v>
      </c>
      <c r="K1125" s="193"/>
      <c r="L1125" s="198"/>
      <c r="M1125" s="199"/>
      <c r="N1125" s="200"/>
      <c r="O1125" s="200"/>
      <c r="P1125" s="201">
        <f>SUM(P1126:P1139)</f>
        <v>0</v>
      </c>
      <c r="Q1125" s="200"/>
      <c r="R1125" s="201">
        <f>SUM(R1126:R1139)</f>
        <v>3.71346021</v>
      </c>
      <c r="S1125" s="200"/>
      <c r="T1125" s="202">
        <f>SUM(T1126:T1139)</f>
        <v>0</v>
      </c>
      <c r="U1125" s="12"/>
      <c r="V1125" s="12"/>
      <c r="W1125" s="12"/>
      <c r="X1125" s="12"/>
      <c r="Y1125" s="12"/>
      <c r="Z1125" s="12"/>
      <c r="AA1125" s="12"/>
      <c r="AB1125" s="12"/>
      <c r="AC1125" s="12"/>
      <c r="AD1125" s="12"/>
      <c r="AE1125" s="12"/>
      <c r="AR1125" s="203" t="s">
        <v>88</v>
      </c>
      <c r="AT1125" s="204" t="s">
        <v>77</v>
      </c>
      <c r="AU1125" s="204" t="s">
        <v>86</v>
      </c>
      <c r="AY1125" s="203" t="s">
        <v>178</v>
      </c>
      <c r="BK1125" s="205">
        <f>SUM(BK1126:BK1139)</f>
        <v>0</v>
      </c>
    </row>
    <row r="1126" s="2" customFormat="1" ht="37.8" customHeight="1">
      <c r="A1126" s="41"/>
      <c r="B1126" s="42"/>
      <c r="C1126" s="208" t="s">
        <v>1351</v>
      </c>
      <c r="D1126" s="208" t="s">
        <v>180</v>
      </c>
      <c r="E1126" s="209" t="s">
        <v>1352</v>
      </c>
      <c r="F1126" s="210" t="s">
        <v>1353</v>
      </c>
      <c r="G1126" s="211" t="s">
        <v>1354</v>
      </c>
      <c r="H1126" s="212">
        <v>128.78</v>
      </c>
      <c r="I1126" s="213"/>
      <c r="J1126" s="214">
        <f>ROUND(I1126*H1126,2)</f>
        <v>0</v>
      </c>
      <c r="K1126" s="210" t="s">
        <v>19</v>
      </c>
      <c r="L1126" s="47"/>
      <c r="M1126" s="215" t="s">
        <v>19</v>
      </c>
      <c r="N1126" s="216" t="s">
        <v>49</v>
      </c>
      <c r="O1126" s="87"/>
      <c r="P1126" s="217">
        <f>O1126*H1126</f>
        <v>0</v>
      </c>
      <c r="Q1126" s="217">
        <v>0.01396</v>
      </c>
      <c r="R1126" s="217">
        <f>Q1126*H1126</f>
        <v>1.7977688000000001</v>
      </c>
      <c r="S1126" s="217">
        <v>0</v>
      </c>
      <c r="T1126" s="218">
        <f>S1126*H1126</f>
        <v>0</v>
      </c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R1126" s="219" t="s">
        <v>282</v>
      </c>
      <c r="AT1126" s="219" t="s">
        <v>180</v>
      </c>
      <c r="AU1126" s="219" t="s">
        <v>88</v>
      </c>
      <c r="AY1126" s="20" t="s">
        <v>178</v>
      </c>
      <c r="BE1126" s="220">
        <f>IF(N1126="základní",J1126,0)</f>
        <v>0</v>
      </c>
      <c r="BF1126" s="220">
        <f>IF(N1126="snížená",J1126,0)</f>
        <v>0</v>
      </c>
      <c r="BG1126" s="220">
        <f>IF(N1126="zákl. přenesená",J1126,0)</f>
        <v>0</v>
      </c>
      <c r="BH1126" s="220">
        <f>IF(N1126="sníž. přenesená",J1126,0)</f>
        <v>0</v>
      </c>
      <c r="BI1126" s="220">
        <f>IF(N1126="nulová",J1126,0)</f>
        <v>0</v>
      </c>
      <c r="BJ1126" s="20" t="s">
        <v>86</v>
      </c>
      <c r="BK1126" s="220">
        <f>ROUND(I1126*H1126,2)</f>
        <v>0</v>
      </c>
      <c r="BL1126" s="20" t="s">
        <v>282</v>
      </c>
      <c r="BM1126" s="219" t="s">
        <v>1355</v>
      </c>
    </row>
    <row r="1127" s="13" customFormat="1">
      <c r="A1127" s="13"/>
      <c r="B1127" s="226"/>
      <c r="C1127" s="227"/>
      <c r="D1127" s="228" t="s">
        <v>192</v>
      </c>
      <c r="E1127" s="229" t="s">
        <v>19</v>
      </c>
      <c r="F1127" s="230" t="s">
        <v>659</v>
      </c>
      <c r="G1127" s="227"/>
      <c r="H1127" s="229" t="s">
        <v>19</v>
      </c>
      <c r="I1127" s="231"/>
      <c r="J1127" s="227"/>
      <c r="K1127" s="227"/>
      <c r="L1127" s="232"/>
      <c r="M1127" s="233"/>
      <c r="N1127" s="234"/>
      <c r="O1127" s="234"/>
      <c r="P1127" s="234"/>
      <c r="Q1127" s="234"/>
      <c r="R1127" s="234"/>
      <c r="S1127" s="234"/>
      <c r="T1127" s="235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6" t="s">
        <v>192</v>
      </c>
      <c r="AU1127" s="236" t="s">
        <v>88</v>
      </c>
      <c r="AV1127" s="13" t="s">
        <v>86</v>
      </c>
      <c r="AW1127" s="13" t="s">
        <v>37</v>
      </c>
      <c r="AX1127" s="13" t="s">
        <v>78</v>
      </c>
      <c r="AY1127" s="236" t="s">
        <v>178</v>
      </c>
    </row>
    <row r="1128" s="13" customFormat="1">
      <c r="A1128" s="13"/>
      <c r="B1128" s="226"/>
      <c r="C1128" s="227"/>
      <c r="D1128" s="228" t="s">
        <v>192</v>
      </c>
      <c r="E1128" s="229" t="s">
        <v>19</v>
      </c>
      <c r="F1128" s="230" t="s">
        <v>1356</v>
      </c>
      <c r="G1128" s="227"/>
      <c r="H1128" s="229" t="s">
        <v>19</v>
      </c>
      <c r="I1128" s="231"/>
      <c r="J1128" s="227"/>
      <c r="K1128" s="227"/>
      <c r="L1128" s="232"/>
      <c r="M1128" s="233"/>
      <c r="N1128" s="234"/>
      <c r="O1128" s="234"/>
      <c r="P1128" s="234"/>
      <c r="Q1128" s="234"/>
      <c r="R1128" s="234"/>
      <c r="S1128" s="234"/>
      <c r="T1128" s="235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6" t="s">
        <v>192</v>
      </c>
      <c r="AU1128" s="236" t="s">
        <v>88</v>
      </c>
      <c r="AV1128" s="13" t="s">
        <v>86</v>
      </c>
      <c r="AW1128" s="13" t="s">
        <v>37</v>
      </c>
      <c r="AX1128" s="13" t="s">
        <v>78</v>
      </c>
      <c r="AY1128" s="236" t="s">
        <v>178</v>
      </c>
    </row>
    <row r="1129" s="14" customFormat="1">
      <c r="A1129" s="14"/>
      <c r="B1129" s="237"/>
      <c r="C1129" s="238"/>
      <c r="D1129" s="228" t="s">
        <v>192</v>
      </c>
      <c r="E1129" s="239" t="s">
        <v>19</v>
      </c>
      <c r="F1129" s="240" t="s">
        <v>1357</v>
      </c>
      <c r="G1129" s="238"/>
      <c r="H1129" s="241">
        <v>128.78</v>
      </c>
      <c r="I1129" s="242"/>
      <c r="J1129" s="238"/>
      <c r="K1129" s="238"/>
      <c r="L1129" s="243"/>
      <c r="M1129" s="244"/>
      <c r="N1129" s="245"/>
      <c r="O1129" s="245"/>
      <c r="P1129" s="245"/>
      <c r="Q1129" s="245"/>
      <c r="R1129" s="245"/>
      <c r="S1129" s="245"/>
      <c r="T1129" s="246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47" t="s">
        <v>192</v>
      </c>
      <c r="AU1129" s="247" t="s">
        <v>88</v>
      </c>
      <c r="AV1129" s="14" t="s">
        <v>88</v>
      </c>
      <c r="AW1129" s="14" t="s">
        <v>37</v>
      </c>
      <c r="AX1129" s="14" t="s">
        <v>78</v>
      </c>
      <c r="AY1129" s="247" t="s">
        <v>178</v>
      </c>
    </row>
    <row r="1130" s="15" customFormat="1">
      <c r="A1130" s="15"/>
      <c r="B1130" s="248"/>
      <c r="C1130" s="249"/>
      <c r="D1130" s="228" t="s">
        <v>192</v>
      </c>
      <c r="E1130" s="250" t="s">
        <v>19</v>
      </c>
      <c r="F1130" s="251" t="s">
        <v>195</v>
      </c>
      <c r="G1130" s="249"/>
      <c r="H1130" s="252">
        <v>128.78</v>
      </c>
      <c r="I1130" s="253"/>
      <c r="J1130" s="249"/>
      <c r="K1130" s="249"/>
      <c r="L1130" s="254"/>
      <c r="M1130" s="255"/>
      <c r="N1130" s="256"/>
      <c r="O1130" s="256"/>
      <c r="P1130" s="256"/>
      <c r="Q1130" s="256"/>
      <c r="R1130" s="256"/>
      <c r="S1130" s="256"/>
      <c r="T1130" s="257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T1130" s="258" t="s">
        <v>192</v>
      </c>
      <c r="AU1130" s="258" t="s">
        <v>88</v>
      </c>
      <c r="AV1130" s="15" t="s">
        <v>184</v>
      </c>
      <c r="AW1130" s="15" t="s">
        <v>37</v>
      </c>
      <c r="AX1130" s="15" t="s">
        <v>86</v>
      </c>
      <c r="AY1130" s="258" t="s">
        <v>178</v>
      </c>
    </row>
    <row r="1131" s="2" customFormat="1" ht="49.05" customHeight="1">
      <c r="A1131" s="41"/>
      <c r="B1131" s="42"/>
      <c r="C1131" s="208" t="s">
        <v>1358</v>
      </c>
      <c r="D1131" s="208" t="s">
        <v>180</v>
      </c>
      <c r="E1131" s="209" t="s">
        <v>1359</v>
      </c>
      <c r="F1131" s="210" t="s">
        <v>1360</v>
      </c>
      <c r="G1131" s="211" t="s">
        <v>107</v>
      </c>
      <c r="H1131" s="212">
        <v>56.627000000000002</v>
      </c>
      <c r="I1131" s="213"/>
      <c r="J1131" s="214">
        <f>ROUND(I1131*H1131,2)</f>
        <v>0</v>
      </c>
      <c r="K1131" s="210" t="s">
        <v>19</v>
      </c>
      <c r="L1131" s="47"/>
      <c r="M1131" s="215" t="s">
        <v>19</v>
      </c>
      <c r="N1131" s="216" t="s">
        <v>49</v>
      </c>
      <c r="O1131" s="87"/>
      <c r="P1131" s="217">
        <f>O1131*H1131</f>
        <v>0</v>
      </c>
      <c r="Q1131" s="217">
        <v>0.033829999999999999</v>
      </c>
      <c r="R1131" s="217">
        <f>Q1131*H1131</f>
        <v>1.91569141</v>
      </c>
      <c r="S1131" s="217">
        <v>0</v>
      </c>
      <c r="T1131" s="218">
        <f>S1131*H1131</f>
        <v>0</v>
      </c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R1131" s="219" t="s">
        <v>282</v>
      </c>
      <c r="AT1131" s="219" t="s">
        <v>180</v>
      </c>
      <c r="AU1131" s="219" t="s">
        <v>88</v>
      </c>
      <c r="AY1131" s="20" t="s">
        <v>178</v>
      </c>
      <c r="BE1131" s="220">
        <f>IF(N1131="základní",J1131,0)</f>
        <v>0</v>
      </c>
      <c r="BF1131" s="220">
        <f>IF(N1131="snížená",J1131,0)</f>
        <v>0</v>
      </c>
      <c r="BG1131" s="220">
        <f>IF(N1131="zákl. přenesená",J1131,0)</f>
        <v>0</v>
      </c>
      <c r="BH1131" s="220">
        <f>IF(N1131="sníž. přenesená",J1131,0)</f>
        <v>0</v>
      </c>
      <c r="BI1131" s="220">
        <f>IF(N1131="nulová",J1131,0)</f>
        <v>0</v>
      </c>
      <c r="BJ1131" s="20" t="s">
        <v>86</v>
      </c>
      <c r="BK1131" s="220">
        <f>ROUND(I1131*H1131,2)</f>
        <v>0</v>
      </c>
      <c r="BL1131" s="20" t="s">
        <v>282</v>
      </c>
      <c r="BM1131" s="219" t="s">
        <v>1361</v>
      </c>
    </row>
    <row r="1132" s="13" customFormat="1">
      <c r="A1132" s="13"/>
      <c r="B1132" s="226"/>
      <c r="C1132" s="227"/>
      <c r="D1132" s="228" t="s">
        <v>192</v>
      </c>
      <c r="E1132" s="229" t="s">
        <v>19</v>
      </c>
      <c r="F1132" s="230" t="s">
        <v>659</v>
      </c>
      <c r="G1132" s="227"/>
      <c r="H1132" s="229" t="s">
        <v>19</v>
      </c>
      <c r="I1132" s="231"/>
      <c r="J1132" s="227"/>
      <c r="K1132" s="227"/>
      <c r="L1132" s="232"/>
      <c r="M1132" s="233"/>
      <c r="N1132" s="234"/>
      <c r="O1132" s="234"/>
      <c r="P1132" s="234"/>
      <c r="Q1132" s="234"/>
      <c r="R1132" s="234"/>
      <c r="S1132" s="234"/>
      <c r="T1132" s="235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6" t="s">
        <v>192</v>
      </c>
      <c r="AU1132" s="236" t="s">
        <v>88</v>
      </c>
      <c r="AV1132" s="13" t="s">
        <v>86</v>
      </c>
      <c r="AW1132" s="13" t="s">
        <v>37</v>
      </c>
      <c r="AX1132" s="13" t="s">
        <v>78</v>
      </c>
      <c r="AY1132" s="236" t="s">
        <v>178</v>
      </c>
    </row>
    <row r="1133" s="13" customFormat="1">
      <c r="A1133" s="13"/>
      <c r="B1133" s="226"/>
      <c r="C1133" s="227"/>
      <c r="D1133" s="228" t="s">
        <v>192</v>
      </c>
      <c r="E1133" s="229" t="s">
        <v>19</v>
      </c>
      <c r="F1133" s="230" t="s">
        <v>1039</v>
      </c>
      <c r="G1133" s="227"/>
      <c r="H1133" s="229" t="s">
        <v>19</v>
      </c>
      <c r="I1133" s="231"/>
      <c r="J1133" s="227"/>
      <c r="K1133" s="227"/>
      <c r="L1133" s="232"/>
      <c r="M1133" s="233"/>
      <c r="N1133" s="234"/>
      <c r="O1133" s="234"/>
      <c r="P1133" s="234"/>
      <c r="Q1133" s="234"/>
      <c r="R1133" s="234"/>
      <c r="S1133" s="234"/>
      <c r="T1133" s="235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6" t="s">
        <v>192</v>
      </c>
      <c r="AU1133" s="236" t="s">
        <v>88</v>
      </c>
      <c r="AV1133" s="13" t="s">
        <v>86</v>
      </c>
      <c r="AW1133" s="13" t="s">
        <v>37</v>
      </c>
      <c r="AX1133" s="13" t="s">
        <v>78</v>
      </c>
      <c r="AY1133" s="236" t="s">
        <v>178</v>
      </c>
    </row>
    <row r="1134" s="14" customFormat="1">
      <c r="A1134" s="14"/>
      <c r="B1134" s="237"/>
      <c r="C1134" s="238"/>
      <c r="D1134" s="228" t="s">
        <v>192</v>
      </c>
      <c r="E1134" s="239" t="s">
        <v>19</v>
      </c>
      <c r="F1134" s="240" t="s">
        <v>1362</v>
      </c>
      <c r="G1134" s="238"/>
      <c r="H1134" s="241">
        <v>1.7929999999999999</v>
      </c>
      <c r="I1134" s="242"/>
      <c r="J1134" s="238"/>
      <c r="K1134" s="238"/>
      <c r="L1134" s="243"/>
      <c r="M1134" s="244"/>
      <c r="N1134" s="245"/>
      <c r="O1134" s="245"/>
      <c r="P1134" s="245"/>
      <c r="Q1134" s="245"/>
      <c r="R1134" s="245"/>
      <c r="S1134" s="245"/>
      <c r="T1134" s="246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47" t="s">
        <v>192</v>
      </c>
      <c r="AU1134" s="247" t="s">
        <v>88</v>
      </c>
      <c r="AV1134" s="14" t="s">
        <v>88</v>
      </c>
      <c r="AW1134" s="14" t="s">
        <v>37</v>
      </c>
      <c r="AX1134" s="14" t="s">
        <v>78</v>
      </c>
      <c r="AY1134" s="247" t="s">
        <v>178</v>
      </c>
    </row>
    <row r="1135" s="14" customFormat="1">
      <c r="A1135" s="14"/>
      <c r="B1135" s="237"/>
      <c r="C1135" s="238"/>
      <c r="D1135" s="228" t="s">
        <v>192</v>
      </c>
      <c r="E1135" s="239" t="s">
        <v>19</v>
      </c>
      <c r="F1135" s="240" t="s">
        <v>1363</v>
      </c>
      <c r="G1135" s="238"/>
      <c r="H1135" s="241">
        <v>7.5679999999999996</v>
      </c>
      <c r="I1135" s="242"/>
      <c r="J1135" s="238"/>
      <c r="K1135" s="238"/>
      <c r="L1135" s="243"/>
      <c r="M1135" s="244"/>
      <c r="N1135" s="245"/>
      <c r="O1135" s="245"/>
      <c r="P1135" s="245"/>
      <c r="Q1135" s="245"/>
      <c r="R1135" s="245"/>
      <c r="S1135" s="245"/>
      <c r="T1135" s="246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47" t="s">
        <v>192</v>
      </c>
      <c r="AU1135" s="247" t="s">
        <v>88</v>
      </c>
      <c r="AV1135" s="14" t="s">
        <v>88</v>
      </c>
      <c r="AW1135" s="14" t="s">
        <v>37</v>
      </c>
      <c r="AX1135" s="14" t="s">
        <v>78</v>
      </c>
      <c r="AY1135" s="247" t="s">
        <v>178</v>
      </c>
    </row>
    <row r="1136" s="14" customFormat="1">
      <c r="A1136" s="14"/>
      <c r="B1136" s="237"/>
      <c r="C1136" s="238"/>
      <c r="D1136" s="228" t="s">
        <v>192</v>
      </c>
      <c r="E1136" s="239" t="s">
        <v>19</v>
      </c>
      <c r="F1136" s="240" t="s">
        <v>1364</v>
      </c>
      <c r="G1136" s="238"/>
      <c r="H1136" s="241">
        <v>47.265999999999998</v>
      </c>
      <c r="I1136" s="242"/>
      <c r="J1136" s="238"/>
      <c r="K1136" s="238"/>
      <c r="L1136" s="243"/>
      <c r="M1136" s="244"/>
      <c r="N1136" s="245"/>
      <c r="O1136" s="245"/>
      <c r="P1136" s="245"/>
      <c r="Q1136" s="245"/>
      <c r="R1136" s="245"/>
      <c r="S1136" s="245"/>
      <c r="T1136" s="246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7" t="s">
        <v>192</v>
      </c>
      <c r="AU1136" s="247" t="s">
        <v>88</v>
      </c>
      <c r="AV1136" s="14" t="s">
        <v>88</v>
      </c>
      <c r="AW1136" s="14" t="s">
        <v>37</v>
      </c>
      <c r="AX1136" s="14" t="s">
        <v>78</v>
      </c>
      <c r="AY1136" s="247" t="s">
        <v>178</v>
      </c>
    </row>
    <row r="1137" s="15" customFormat="1">
      <c r="A1137" s="15"/>
      <c r="B1137" s="248"/>
      <c r="C1137" s="249"/>
      <c r="D1137" s="228" t="s">
        <v>192</v>
      </c>
      <c r="E1137" s="250" t="s">
        <v>19</v>
      </c>
      <c r="F1137" s="251" t="s">
        <v>195</v>
      </c>
      <c r="G1137" s="249"/>
      <c r="H1137" s="252">
        <v>56.627000000000002</v>
      </c>
      <c r="I1137" s="253"/>
      <c r="J1137" s="249"/>
      <c r="K1137" s="249"/>
      <c r="L1137" s="254"/>
      <c r="M1137" s="255"/>
      <c r="N1137" s="256"/>
      <c r="O1137" s="256"/>
      <c r="P1137" s="256"/>
      <c r="Q1137" s="256"/>
      <c r="R1137" s="256"/>
      <c r="S1137" s="256"/>
      <c r="T1137" s="257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58" t="s">
        <v>192</v>
      </c>
      <c r="AU1137" s="258" t="s">
        <v>88</v>
      </c>
      <c r="AV1137" s="15" t="s">
        <v>184</v>
      </c>
      <c r="AW1137" s="15" t="s">
        <v>37</v>
      </c>
      <c r="AX1137" s="15" t="s">
        <v>86</v>
      </c>
      <c r="AY1137" s="258" t="s">
        <v>178</v>
      </c>
    </row>
    <row r="1138" s="2" customFormat="1" ht="49.05" customHeight="1">
      <c r="A1138" s="41"/>
      <c r="B1138" s="42"/>
      <c r="C1138" s="208" t="s">
        <v>1365</v>
      </c>
      <c r="D1138" s="208" t="s">
        <v>180</v>
      </c>
      <c r="E1138" s="209" t="s">
        <v>1366</v>
      </c>
      <c r="F1138" s="210" t="s">
        <v>1367</v>
      </c>
      <c r="G1138" s="211" t="s">
        <v>953</v>
      </c>
      <c r="H1138" s="280"/>
      <c r="I1138" s="213"/>
      <c r="J1138" s="214">
        <f>ROUND(I1138*H1138,2)</f>
        <v>0</v>
      </c>
      <c r="K1138" s="210" t="s">
        <v>183</v>
      </c>
      <c r="L1138" s="47"/>
      <c r="M1138" s="215" t="s">
        <v>19</v>
      </c>
      <c r="N1138" s="216" t="s">
        <v>49</v>
      </c>
      <c r="O1138" s="87"/>
      <c r="P1138" s="217">
        <f>O1138*H1138</f>
        <v>0</v>
      </c>
      <c r="Q1138" s="217">
        <v>0</v>
      </c>
      <c r="R1138" s="217">
        <f>Q1138*H1138</f>
        <v>0</v>
      </c>
      <c r="S1138" s="217">
        <v>0</v>
      </c>
      <c r="T1138" s="218">
        <f>S1138*H1138</f>
        <v>0</v>
      </c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R1138" s="219" t="s">
        <v>282</v>
      </c>
      <c r="AT1138" s="219" t="s">
        <v>180</v>
      </c>
      <c r="AU1138" s="219" t="s">
        <v>88</v>
      </c>
      <c r="AY1138" s="20" t="s">
        <v>178</v>
      </c>
      <c r="BE1138" s="220">
        <f>IF(N1138="základní",J1138,0)</f>
        <v>0</v>
      </c>
      <c r="BF1138" s="220">
        <f>IF(N1138="snížená",J1138,0)</f>
        <v>0</v>
      </c>
      <c r="BG1138" s="220">
        <f>IF(N1138="zákl. přenesená",J1138,0)</f>
        <v>0</v>
      </c>
      <c r="BH1138" s="220">
        <f>IF(N1138="sníž. přenesená",J1138,0)</f>
        <v>0</v>
      </c>
      <c r="BI1138" s="220">
        <f>IF(N1138="nulová",J1138,0)</f>
        <v>0</v>
      </c>
      <c r="BJ1138" s="20" t="s">
        <v>86</v>
      </c>
      <c r="BK1138" s="220">
        <f>ROUND(I1138*H1138,2)</f>
        <v>0</v>
      </c>
      <c r="BL1138" s="20" t="s">
        <v>282</v>
      </c>
      <c r="BM1138" s="219" t="s">
        <v>1368</v>
      </c>
    </row>
    <row r="1139" s="2" customFormat="1">
      <c r="A1139" s="41"/>
      <c r="B1139" s="42"/>
      <c r="C1139" s="43"/>
      <c r="D1139" s="221" t="s">
        <v>186</v>
      </c>
      <c r="E1139" s="43"/>
      <c r="F1139" s="222" t="s">
        <v>1369</v>
      </c>
      <c r="G1139" s="43"/>
      <c r="H1139" s="43"/>
      <c r="I1139" s="223"/>
      <c r="J1139" s="43"/>
      <c r="K1139" s="43"/>
      <c r="L1139" s="47"/>
      <c r="M1139" s="224"/>
      <c r="N1139" s="225"/>
      <c r="O1139" s="87"/>
      <c r="P1139" s="87"/>
      <c r="Q1139" s="87"/>
      <c r="R1139" s="87"/>
      <c r="S1139" s="87"/>
      <c r="T1139" s="88"/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T1139" s="20" t="s">
        <v>186</v>
      </c>
      <c r="AU1139" s="20" t="s">
        <v>88</v>
      </c>
    </row>
    <row r="1140" s="12" customFormat="1" ht="22.8" customHeight="1">
      <c r="A1140" s="12"/>
      <c r="B1140" s="192"/>
      <c r="C1140" s="193"/>
      <c r="D1140" s="194" t="s">
        <v>77</v>
      </c>
      <c r="E1140" s="206" t="s">
        <v>1370</v>
      </c>
      <c r="F1140" s="206" t="s">
        <v>1371</v>
      </c>
      <c r="G1140" s="193"/>
      <c r="H1140" s="193"/>
      <c r="I1140" s="196"/>
      <c r="J1140" s="207">
        <f>BK1140</f>
        <v>0</v>
      </c>
      <c r="K1140" s="193"/>
      <c r="L1140" s="198"/>
      <c r="M1140" s="199"/>
      <c r="N1140" s="200"/>
      <c r="O1140" s="200"/>
      <c r="P1140" s="201">
        <f>SUM(P1141:P1224)</f>
        <v>0</v>
      </c>
      <c r="Q1140" s="200"/>
      <c r="R1140" s="201">
        <f>SUM(R1141:R1224)</f>
        <v>0.60603152000000005</v>
      </c>
      <c r="S1140" s="200"/>
      <c r="T1140" s="202">
        <f>SUM(T1141:T1224)</f>
        <v>0.93051945000000003</v>
      </c>
      <c r="U1140" s="12"/>
      <c r="V1140" s="12"/>
      <c r="W1140" s="12"/>
      <c r="X1140" s="12"/>
      <c r="Y1140" s="12"/>
      <c r="Z1140" s="12"/>
      <c r="AA1140" s="12"/>
      <c r="AB1140" s="12"/>
      <c r="AC1140" s="12"/>
      <c r="AD1140" s="12"/>
      <c r="AE1140" s="12"/>
      <c r="AR1140" s="203" t="s">
        <v>88</v>
      </c>
      <c r="AT1140" s="204" t="s">
        <v>77</v>
      </c>
      <c r="AU1140" s="204" t="s">
        <v>86</v>
      </c>
      <c r="AY1140" s="203" t="s">
        <v>178</v>
      </c>
      <c r="BK1140" s="205">
        <f>SUM(BK1141:BK1224)</f>
        <v>0</v>
      </c>
    </row>
    <row r="1141" s="2" customFormat="1" ht="24.15" customHeight="1">
      <c r="A1141" s="41"/>
      <c r="B1141" s="42"/>
      <c r="C1141" s="208" t="s">
        <v>1372</v>
      </c>
      <c r="D1141" s="208" t="s">
        <v>180</v>
      </c>
      <c r="E1141" s="209" t="s">
        <v>1373</v>
      </c>
      <c r="F1141" s="210" t="s">
        <v>1374</v>
      </c>
      <c r="G1141" s="211" t="s">
        <v>114</v>
      </c>
      <c r="H1141" s="212">
        <v>63.590000000000003</v>
      </c>
      <c r="I1141" s="213"/>
      <c r="J1141" s="214">
        <f>ROUND(I1141*H1141,2)</f>
        <v>0</v>
      </c>
      <c r="K1141" s="210" t="s">
        <v>183</v>
      </c>
      <c r="L1141" s="47"/>
      <c r="M1141" s="215" t="s">
        <v>19</v>
      </c>
      <c r="N1141" s="216" t="s">
        <v>49</v>
      </c>
      <c r="O1141" s="87"/>
      <c r="P1141" s="217">
        <f>O1141*H1141</f>
        <v>0</v>
      </c>
      <c r="Q1141" s="217">
        <v>0</v>
      </c>
      <c r="R1141" s="217">
        <f>Q1141*H1141</f>
        <v>0</v>
      </c>
      <c r="S1141" s="217">
        <v>0.0017700000000000001</v>
      </c>
      <c r="T1141" s="218">
        <f>S1141*H1141</f>
        <v>0.11255430000000001</v>
      </c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R1141" s="219" t="s">
        <v>282</v>
      </c>
      <c r="AT1141" s="219" t="s">
        <v>180</v>
      </c>
      <c r="AU1141" s="219" t="s">
        <v>88</v>
      </c>
      <c r="AY1141" s="20" t="s">
        <v>178</v>
      </c>
      <c r="BE1141" s="220">
        <f>IF(N1141="základní",J1141,0)</f>
        <v>0</v>
      </c>
      <c r="BF1141" s="220">
        <f>IF(N1141="snížená",J1141,0)</f>
        <v>0</v>
      </c>
      <c r="BG1141" s="220">
        <f>IF(N1141="zákl. přenesená",J1141,0)</f>
        <v>0</v>
      </c>
      <c r="BH1141" s="220">
        <f>IF(N1141="sníž. přenesená",J1141,0)</f>
        <v>0</v>
      </c>
      <c r="BI1141" s="220">
        <f>IF(N1141="nulová",J1141,0)</f>
        <v>0</v>
      </c>
      <c r="BJ1141" s="20" t="s">
        <v>86</v>
      </c>
      <c r="BK1141" s="220">
        <f>ROUND(I1141*H1141,2)</f>
        <v>0</v>
      </c>
      <c r="BL1141" s="20" t="s">
        <v>282</v>
      </c>
      <c r="BM1141" s="219" t="s">
        <v>1375</v>
      </c>
    </row>
    <row r="1142" s="2" customFormat="1">
      <c r="A1142" s="41"/>
      <c r="B1142" s="42"/>
      <c r="C1142" s="43"/>
      <c r="D1142" s="221" t="s">
        <v>186</v>
      </c>
      <c r="E1142" s="43"/>
      <c r="F1142" s="222" t="s">
        <v>1376</v>
      </c>
      <c r="G1142" s="43"/>
      <c r="H1142" s="43"/>
      <c r="I1142" s="223"/>
      <c r="J1142" s="43"/>
      <c r="K1142" s="43"/>
      <c r="L1142" s="47"/>
      <c r="M1142" s="224"/>
      <c r="N1142" s="225"/>
      <c r="O1142" s="87"/>
      <c r="P1142" s="87"/>
      <c r="Q1142" s="87"/>
      <c r="R1142" s="87"/>
      <c r="S1142" s="87"/>
      <c r="T1142" s="88"/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T1142" s="20" t="s">
        <v>186</v>
      </c>
      <c r="AU1142" s="20" t="s">
        <v>88</v>
      </c>
    </row>
    <row r="1143" s="2" customFormat="1" ht="24.15" customHeight="1">
      <c r="A1143" s="41"/>
      <c r="B1143" s="42"/>
      <c r="C1143" s="208" t="s">
        <v>1377</v>
      </c>
      <c r="D1143" s="208" t="s">
        <v>180</v>
      </c>
      <c r="E1143" s="209" t="s">
        <v>1378</v>
      </c>
      <c r="F1143" s="210" t="s">
        <v>1379</v>
      </c>
      <c r="G1143" s="211" t="s">
        <v>114</v>
      </c>
      <c r="H1143" s="212">
        <v>61.305</v>
      </c>
      <c r="I1143" s="213"/>
      <c r="J1143" s="214">
        <f>ROUND(I1143*H1143,2)</f>
        <v>0</v>
      </c>
      <c r="K1143" s="210" t="s">
        <v>183</v>
      </c>
      <c r="L1143" s="47"/>
      <c r="M1143" s="215" t="s">
        <v>19</v>
      </c>
      <c r="N1143" s="216" t="s">
        <v>49</v>
      </c>
      <c r="O1143" s="87"/>
      <c r="P1143" s="217">
        <f>O1143*H1143</f>
        <v>0</v>
      </c>
      <c r="Q1143" s="217">
        <v>0</v>
      </c>
      <c r="R1143" s="217">
        <f>Q1143*H1143</f>
        <v>0</v>
      </c>
      <c r="S1143" s="217">
        <v>0.00191</v>
      </c>
      <c r="T1143" s="218">
        <f>S1143*H1143</f>
        <v>0.11709255</v>
      </c>
      <c r="U1143" s="41"/>
      <c r="V1143" s="41"/>
      <c r="W1143" s="41"/>
      <c r="X1143" s="41"/>
      <c r="Y1143" s="41"/>
      <c r="Z1143" s="41"/>
      <c r="AA1143" s="41"/>
      <c r="AB1143" s="41"/>
      <c r="AC1143" s="41"/>
      <c r="AD1143" s="41"/>
      <c r="AE1143" s="41"/>
      <c r="AR1143" s="219" t="s">
        <v>282</v>
      </c>
      <c r="AT1143" s="219" t="s">
        <v>180</v>
      </c>
      <c r="AU1143" s="219" t="s">
        <v>88</v>
      </c>
      <c r="AY1143" s="20" t="s">
        <v>178</v>
      </c>
      <c r="BE1143" s="220">
        <f>IF(N1143="základní",J1143,0)</f>
        <v>0</v>
      </c>
      <c r="BF1143" s="220">
        <f>IF(N1143="snížená",J1143,0)</f>
        <v>0</v>
      </c>
      <c r="BG1143" s="220">
        <f>IF(N1143="zákl. přenesená",J1143,0)</f>
        <v>0</v>
      </c>
      <c r="BH1143" s="220">
        <f>IF(N1143="sníž. přenesená",J1143,0)</f>
        <v>0</v>
      </c>
      <c r="BI1143" s="220">
        <f>IF(N1143="nulová",J1143,0)</f>
        <v>0</v>
      </c>
      <c r="BJ1143" s="20" t="s">
        <v>86</v>
      </c>
      <c r="BK1143" s="220">
        <f>ROUND(I1143*H1143,2)</f>
        <v>0</v>
      </c>
      <c r="BL1143" s="20" t="s">
        <v>282</v>
      </c>
      <c r="BM1143" s="219" t="s">
        <v>1380</v>
      </c>
    </row>
    <row r="1144" s="2" customFormat="1">
      <c r="A1144" s="41"/>
      <c r="B1144" s="42"/>
      <c r="C1144" s="43"/>
      <c r="D1144" s="221" t="s">
        <v>186</v>
      </c>
      <c r="E1144" s="43"/>
      <c r="F1144" s="222" t="s">
        <v>1381</v>
      </c>
      <c r="G1144" s="43"/>
      <c r="H1144" s="43"/>
      <c r="I1144" s="223"/>
      <c r="J1144" s="43"/>
      <c r="K1144" s="43"/>
      <c r="L1144" s="47"/>
      <c r="M1144" s="224"/>
      <c r="N1144" s="225"/>
      <c r="O1144" s="87"/>
      <c r="P1144" s="87"/>
      <c r="Q1144" s="87"/>
      <c r="R1144" s="87"/>
      <c r="S1144" s="87"/>
      <c r="T1144" s="88"/>
      <c r="U1144" s="41"/>
      <c r="V1144" s="41"/>
      <c r="W1144" s="41"/>
      <c r="X1144" s="41"/>
      <c r="Y1144" s="41"/>
      <c r="Z1144" s="41"/>
      <c r="AA1144" s="41"/>
      <c r="AB1144" s="41"/>
      <c r="AC1144" s="41"/>
      <c r="AD1144" s="41"/>
      <c r="AE1144" s="41"/>
      <c r="AT1144" s="20" t="s">
        <v>186</v>
      </c>
      <c r="AU1144" s="20" t="s">
        <v>88</v>
      </c>
    </row>
    <row r="1145" s="2" customFormat="1" ht="24.15" customHeight="1">
      <c r="A1145" s="41"/>
      <c r="B1145" s="42"/>
      <c r="C1145" s="208" t="s">
        <v>1382</v>
      </c>
      <c r="D1145" s="208" t="s">
        <v>180</v>
      </c>
      <c r="E1145" s="209" t="s">
        <v>1383</v>
      </c>
      <c r="F1145" s="210" t="s">
        <v>1384</v>
      </c>
      <c r="G1145" s="211" t="s">
        <v>114</v>
      </c>
      <c r="H1145" s="212">
        <v>75.980000000000004</v>
      </c>
      <c r="I1145" s="213"/>
      <c r="J1145" s="214">
        <f>ROUND(I1145*H1145,2)</f>
        <v>0</v>
      </c>
      <c r="K1145" s="210" t="s">
        <v>183</v>
      </c>
      <c r="L1145" s="47"/>
      <c r="M1145" s="215" t="s">
        <v>19</v>
      </c>
      <c r="N1145" s="216" t="s">
        <v>49</v>
      </c>
      <c r="O1145" s="87"/>
      <c r="P1145" s="217">
        <f>O1145*H1145</f>
        <v>0</v>
      </c>
      <c r="Q1145" s="217">
        <v>0</v>
      </c>
      <c r="R1145" s="217">
        <f>Q1145*H1145</f>
        <v>0</v>
      </c>
      <c r="S1145" s="217">
        <v>0.00167</v>
      </c>
      <c r="T1145" s="218">
        <f>S1145*H1145</f>
        <v>0.12688660000000002</v>
      </c>
      <c r="U1145" s="41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R1145" s="219" t="s">
        <v>282</v>
      </c>
      <c r="AT1145" s="219" t="s">
        <v>180</v>
      </c>
      <c r="AU1145" s="219" t="s">
        <v>88</v>
      </c>
      <c r="AY1145" s="20" t="s">
        <v>178</v>
      </c>
      <c r="BE1145" s="220">
        <f>IF(N1145="základní",J1145,0)</f>
        <v>0</v>
      </c>
      <c r="BF1145" s="220">
        <f>IF(N1145="snížená",J1145,0)</f>
        <v>0</v>
      </c>
      <c r="BG1145" s="220">
        <f>IF(N1145="zákl. přenesená",J1145,0)</f>
        <v>0</v>
      </c>
      <c r="BH1145" s="220">
        <f>IF(N1145="sníž. přenesená",J1145,0)</f>
        <v>0</v>
      </c>
      <c r="BI1145" s="220">
        <f>IF(N1145="nulová",J1145,0)</f>
        <v>0</v>
      </c>
      <c r="BJ1145" s="20" t="s">
        <v>86</v>
      </c>
      <c r="BK1145" s="220">
        <f>ROUND(I1145*H1145,2)</f>
        <v>0</v>
      </c>
      <c r="BL1145" s="20" t="s">
        <v>282</v>
      </c>
      <c r="BM1145" s="219" t="s">
        <v>1385</v>
      </c>
    </row>
    <row r="1146" s="2" customFormat="1">
      <c r="A1146" s="41"/>
      <c r="B1146" s="42"/>
      <c r="C1146" s="43"/>
      <c r="D1146" s="221" t="s">
        <v>186</v>
      </c>
      <c r="E1146" s="43"/>
      <c r="F1146" s="222" t="s">
        <v>1386</v>
      </c>
      <c r="G1146" s="43"/>
      <c r="H1146" s="43"/>
      <c r="I1146" s="223"/>
      <c r="J1146" s="43"/>
      <c r="K1146" s="43"/>
      <c r="L1146" s="47"/>
      <c r="M1146" s="224"/>
      <c r="N1146" s="225"/>
      <c r="O1146" s="87"/>
      <c r="P1146" s="87"/>
      <c r="Q1146" s="87"/>
      <c r="R1146" s="87"/>
      <c r="S1146" s="87"/>
      <c r="T1146" s="88"/>
      <c r="U1146" s="41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T1146" s="20" t="s">
        <v>186</v>
      </c>
      <c r="AU1146" s="20" t="s">
        <v>88</v>
      </c>
    </row>
    <row r="1147" s="2" customFormat="1" ht="24.15" customHeight="1">
      <c r="A1147" s="41"/>
      <c r="B1147" s="42"/>
      <c r="C1147" s="208" t="s">
        <v>1387</v>
      </c>
      <c r="D1147" s="208" t="s">
        <v>180</v>
      </c>
      <c r="E1147" s="209" t="s">
        <v>1388</v>
      </c>
      <c r="F1147" s="210" t="s">
        <v>1389</v>
      </c>
      <c r="G1147" s="211" t="s">
        <v>114</v>
      </c>
      <c r="H1147" s="212">
        <v>128.78</v>
      </c>
      <c r="I1147" s="213"/>
      <c r="J1147" s="214">
        <f>ROUND(I1147*H1147,2)</f>
        <v>0</v>
      </c>
      <c r="K1147" s="210" t="s">
        <v>183</v>
      </c>
      <c r="L1147" s="47"/>
      <c r="M1147" s="215" t="s">
        <v>19</v>
      </c>
      <c r="N1147" s="216" t="s">
        <v>49</v>
      </c>
      <c r="O1147" s="87"/>
      <c r="P1147" s="217">
        <f>O1147*H1147</f>
        <v>0</v>
      </c>
      <c r="Q1147" s="217">
        <v>0</v>
      </c>
      <c r="R1147" s="217">
        <f>Q1147*H1147</f>
        <v>0</v>
      </c>
      <c r="S1147" s="217">
        <v>0.0025999999999999999</v>
      </c>
      <c r="T1147" s="218">
        <f>S1147*H1147</f>
        <v>0.33482800000000001</v>
      </c>
      <c r="U1147" s="41"/>
      <c r="V1147" s="41"/>
      <c r="W1147" s="41"/>
      <c r="X1147" s="41"/>
      <c r="Y1147" s="41"/>
      <c r="Z1147" s="41"/>
      <c r="AA1147" s="41"/>
      <c r="AB1147" s="41"/>
      <c r="AC1147" s="41"/>
      <c r="AD1147" s="41"/>
      <c r="AE1147" s="41"/>
      <c r="AR1147" s="219" t="s">
        <v>282</v>
      </c>
      <c r="AT1147" s="219" t="s">
        <v>180</v>
      </c>
      <c r="AU1147" s="219" t="s">
        <v>88</v>
      </c>
      <c r="AY1147" s="20" t="s">
        <v>178</v>
      </c>
      <c r="BE1147" s="220">
        <f>IF(N1147="základní",J1147,0)</f>
        <v>0</v>
      </c>
      <c r="BF1147" s="220">
        <f>IF(N1147="snížená",J1147,0)</f>
        <v>0</v>
      </c>
      <c r="BG1147" s="220">
        <f>IF(N1147="zákl. přenesená",J1147,0)</f>
        <v>0</v>
      </c>
      <c r="BH1147" s="220">
        <f>IF(N1147="sníž. přenesená",J1147,0)</f>
        <v>0</v>
      </c>
      <c r="BI1147" s="220">
        <f>IF(N1147="nulová",J1147,0)</f>
        <v>0</v>
      </c>
      <c r="BJ1147" s="20" t="s">
        <v>86</v>
      </c>
      <c r="BK1147" s="220">
        <f>ROUND(I1147*H1147,2)</f>
        <v>0</v>
      </c>
      <c r="BL1147" s="20" t="s">
        <v>282</v>
      </c>
      <c r="BM1147" s="219" t="s">
        <v>1390</v>
      </c>
    </row>
    <row r="1148" s="2" customFormat="1">
      <c r="A1148" s="41"/>
      <c r="B1148" s="42"/>
      <c r="C1148" s="43"/>
      <c r="D1148" s="221" t="s">
        <v>186</v>
      </c>
      <c r="E1148" s="43"/>
      <c r="F1148" s="222" t="s">
        <v>1391</v>
      </c>
      <c r="G1148" s="43"/>
      <c r="H1148" s="43"/>
      <c r="I1148" s="223"/>
      <c r="J1148" s="43"/>
      <c r="K1148" s="43"/>
      <c r="L1148" s="47"/>
      <c r="M1148" s="224"/>
      <c r="N1148" s="225"/>
      <c r="O1148" s="87"/>
      <c r="P1148" s="87"/>
      <c r="Q1148" s="87"/>
      <c r="R1148" s="87"/>
      <c r="S1148" s="87"/>
      <c r="T1148" s="88"/>
      <c r="U1148" s="41"/>
      <c r="V1148" s="41"/>
      <c r="W1148" s="41"/>
      <c r="X1148" s="41"/>
      <c r="Y1148" s="41"/>
      <c r="Z1148" s="41"/>
      <c r="AA1148" s="41"/>
      <c r="AB1148" s="41"/>
      <c r="AC1148" s="41"/>
      <c r="AD1148" s="41"/>
      <c r="AE1148" s="41"/>
      <c r="AT1148" s="20" t="s">
        <v>186</v>
      </c>
      <c r="AU1148" s="20" t="s">
        <v>88</v>
      </c>
    </row>
    <row r="1149" s="2" customFormat="1" ht="16.5" customHeight="1">
      <c r="A1149" s="41"/>
      <c r="B1149" s="42"/>
      <c r="C1149" s="208" t="s">
        <v>1392</v>
      </c>
      <c r="D1149" s="208" t="s">
        <v>180</v>
      </c>
      <c r="E1149" s="209" t="s">
        <v>1393</v>
      </c>
      <c r="F1149" s="210" t="s">
        <v>1394</v>
      </c>
      <c r="G1149" s="211" t="s">
        <v>114</v>
      </c>
      <c r="H1149" s="212">
        <v>60.700000000000003</v>
      </c>
      <c r="I1149" s="213"/>
      <c r="J1149" s="214">
        <f>ROUND(I1149*H1149,2)</f>
        <v>0</v>
      </c>
      <c r="K1149" s="210" t="s">
        <v>183</v>
      </c>
      <c r="L1149" s="47"/>
      <c r="M1149" s="215" t="s">
        <v>19</v>
      </c>
      <c r="N1149" s="216" t="s">
        <v>49</v>
      </c>
      <c r="O1149" s="87"/>
      <c r="P1149" s="217">
        <f>O1149*H1149</f>
        <v>0</v>
      </c>
      <c r="Q1149" s="217">
        <v>0</v>
      </c>
      <c r="R1149" s="217">
        <f>Q1149*H1149</f>
        <v>0</v>
      </c>
      <c r="S1149" s="217">
        <v>0.0039399999999999999</v>
      </c>
      <c r="T1149" s="218">
        <f>S1149*H1149</f>
        <v>0.23915800000000001</v>
      </c>
      <c r="U1149" s="41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R1149" s="219" t="s">
        <v>282</v>
      </c>
      <c r="AT1149" s="219" t="s">
        <v>180</v>
      </c>
      <c r="AU1149" s="219" t="s">
        <v>88</v>
      </c>
      <c r="AY1149" s="20" t="s">
        <v>178</v>
      </c>
      <c r="BE1149" s="220">
        <f>IF(N1149="základní",J1149,0)</f>
        <v>0</v>
      </c>
      <c r="BF1149" s="220">
        <f>IF(N1149="snížená",J1149,0)</f>
        <v>0</v>
      </c>
      <c r="BG1149" s="220">
        <f>IF(N1149="zákl. přenesená",J1149,0)</f>
        <v>0</v>
      </c>
      <c r="BH1149" s="220">
        <f>IF(N1149="sníž. přenesená",J1149,0)</f>
        <v>0</v>
      </c>
      <c r="BI1149" s="220">
        <f>IF(N1149="nulová",J1149,0)</f>
        <v>0</v>
      </c>
      <c r="BJ1149" s="20" t="s">
        <v>86</v>
      </c>
      <c r="BK1149" s="220">
        <f>ROUND(I1149*H1149,2)</f>
        <v>0</v>
      </c>
      <c r="BL1149" s="20" t="s">
        <v>282</v>
      </c>
      <c r="BM1149" s="219" t="s">
        <v>1395</v>
      </c>
    </row>
    <row r="1150" s="2" customFormat="1">
      <c r="A1150" s="41"/>
      <c r="B1150" s="42"/>
      <c r="C1150" s="43"/>
      <c r="D1150" s="221" t="s">
        <v>186</v>
      </c>
      <c r="E1150" s="43"/>
      <c r="F1150" s="222" t="s">
        <v>1396</v>
      </c>
      <c r="G1150" s="43"/>
      <c r="H1150" s="43"/>
      <c r="I1150" s="223"/>
      <c r="J1150" s="43"/>
      <c r="K1150" s="43"/>
      <c r="L1150" s="47"/>
      <c r="M1150" s="224"/>
      <c r="N1150" s="225"/>
      <c r="O1150" s="87"/>
      <c r="P1150" s="87"/>
      <c r="Q1150" s="87"/>
      <c r="R1150" s="87"/>
      <c r="S1150" s="87"/>
      <c r="T1150" s="88"/>
      <c r="U1150" s="41"/>
      <c r="V1150" s="41"/>
      <c r="W1150" s="41"/>
      <c r="X1150" s="41"/>
      <c r="Y1150" s="41"/>
      <c r="Z1150" s="41"/>
      <c r="AA1150" s="41"/>
      <c r="AB1150" s="41"/>
      <c r="AC1150" s="41"/>
      <c r="AD1150" s="41"/>
      <c r="AE1150" s="41"/>
      <c r="AT1150" s="20" t="s">
        <v>186</v>
      </c>
      <c r="AU1150" s="20" t="s">
        <v>88</v>
      </c>
    </row>
    <row r="1151" s="2" customFormat="1" ht="24.15" customHeight="1">
      <c r="A1151" s="41"/>
      <c r="B1151" s="42"/>
      <c r="C1151" s="208" t="s">
        <v>1397</v>
      </c>
      <c r="D1151" s="208" t="s">
        <v>180</v>
      </c>
      <c r="E1151" s="209" t="s">
        <v>1398</v>
      </c>
      <c r="F1151" s="210" t="s">
        <v>1399</v>
      </c>
      <c r="G1151" s="211" t="s">
        <v>114</v>
      </c>
      <c r="H1151" s="212">
        <v>41.200000000000003</v>
      </c>
      <c r="I1151" s="213"/>
      <c r="J1151" s="214">
        <f>ROUND(I1151*H1151,2)</f>
        <v>0</v>
      </c>
      <c r="K1151" s="210" t="s">
        <v>183</v>
      </c>
      <c r="L1151" s="47"/>
      <c r="M1151" s="215" t="s">
        <v>19</v>
      </c>
      <c r="N1151" s="216" t="s">
        <v>49</v>
      </c>
      <c r="O1151" s="87"/>
      <c r="P1151" s="217">
        <f>O1151*H1151</f>
        <v>0</v>
      </c>
      <c r="Q1151" s="217">
        <v>0.00059000000000000003</v>
      </c>
      <c r="R1151" s="217">
        <f>Q1151*H1151</f>
        <v>0.024308000000000003</v>
      </c>
      <c r="S1151" s="217">
        <v>0</v>
      </c>
      <c r="T1151" s="218">
        <f>S1151*H1151</f>
        <v>0</v>
      </c>
      <c r="U1151" s="41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R1151" s="219" t="s">
        <v>282</v>
      </c>
      <c r="AT1151" s="219" t="s">
        <v>180</v>
      </c>
      <c r="AU1151" s="219" t="s">
        <v>88</v>
      </c>
      <c r="AY1151" s="20" t="s">
        <v>178</v>
      </c>
      <c r="BE1151" s="220">
        <f>IF(N1151="základní",J1151,0)</f>
        <v>0</v>
      </c>
      <c r="BF1151" s="220">
        <f>IF(N1151="snížená",J1151,0)</f>
        <v>0</v>
      </c>
      <c r="BG1151" s="220">
        <f>IF(N1151="zákl. přenesená",J1151,0)</f>
        <v>0</v>
      </c>
      <c r="BH1151" s="220">
        <f>IF(N1151="sníž. přenesená",J1151,0)</f>
        <v>0</v>
      </c>
      <c r="BI1151" s="220">
        <f>IF(N1151="nulová",J1151,0)</f>
        <v>0</v>
      </c>
      <c r="BJ1151" s="20" t="s">
        <v>86</v>
      </c>
      <c r="BK1151" s="220">
        <f>ROUND(I1151*H1151,2)</f>
        <v>0</v>
      </c>
      <c r="BL1151" s="20" t="s">
        <v>282</v>
      </c>
      <c r="BM1151" s="219" t="s">
        <v>1400</v>
      </c>
    </row>
    <row r="1152" s="2" customFormat="1">
      <c r="A1152" s="41"/>
      <c r="B1152" s="42"/>
      <c r="C1152" s="43"/>
      <c r="D1152" s="221" t="s">
        <v>186</v>
      </c>
      <c r="E1152" s="43"/>
      <c r="F1152" s="222" t="s">
        <v>1401</v>
      </c>
      <c r="G1152" s="43"/>
      <c r="H1152" s="43"/>
      <c r="I1152" s="223"/>
      <c r="J1152" s="43"/>
      <c r="K1152" s="43"/>
      <c r="L1152" s="47"/>
      <c r="M1152" s="224"/>
      <c r="N1152" s="225"/>
      <c r="O1152" s="87"/>
      <c r="P1152" s="87"/>
      <c r="Q1152" s="87"/>
      <c r="R1152" s="87"/>
      <c r="S1152" s="87"/>
      <c r="T1152" s="88"/>
      <c r="U1152" s="41"/>
      <c r="V1152" s="41"/>
      <c r="W1152" s="41"/>
      <c r="X1152" s="41"/>
      <c r="Y1152" s="41"/>
      <c r="Z1152" s="41"/>
      <c r="AA1152" s="41"/>
      <c r="AB1152" s="41"/>
      <c r="AC1152" s="41"/>
      <c r="AD1152" s="41"/>
      <c r="AE1152" s="41"/>
      <c r="AT1152" s="20" t="s">
        <v>186</v>
      </c>
      <c r="AU1152" s="20" t="s">
        <v>88</v>
      </c>
    </row>
    <row r="1153" s="14" customFormat="1">
      <c r="A1153" s="14"/>
      <c r="B1153" s="237"/>
      <c r="C1153" s="238"/>
      <c r="D1153" s="228" t="s">
        <v>192</v>
      </c>
      <c r="E1153" s="239" t="s">
        <v>19</v>
      </c>
      <c r="F1153" s="240" t="s">
        <v>1402</v>
      </c>
      <c r="G1153" s="238"/>
      <c r="H1153" s="241">
        <v>41.200000000000003</v>
      </c>
      <c r="I1153" s="242"/>
      <c r="J1153" s="238"/>
      <c r="K1153" s="238"/>
      <c r="L1153" s="243"/>
      <c r="M1153" s="244"/>
      <c r="N1153" s="245"/>
      <c r="O1153" s="245"/>
      <c r="P1153" s="245"/>
      <c r="Q1153" s="245"/>
      <c r="R1153" s="245"/>
      <c r="S1153" s="245"/>
      <c r="T1153" s="246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7" t="s">
        <v>192</v>
      </c>
      <c r="AU1153" s="247" t="s">
        <v>88</v>
      </c>
      <c r="AV1153" s="14" t="s">
        <v>88</v>
      </c>
      <c r="AW1153" s="14" t="s">
        <v>37</v>
      </c>
      <c r="AX1153" s="14" t="s">
        <v>78</v>
      </c>
      <c r="AY1153" s="247" t="s">
        <v>178</v>
      </c>
    </row>
    <row r="1154" s="15" customFormat="1">
      <c r="A1154" s="15"/>
      <c r="B1154" s="248"/>
      <c r="C1154" s="249"/>
      <c r="D1154" s="228" t="s">
        <v>192</v>
      </c>
      <c r="E1154" s="250" t="s">
        <v>19</v>
      </c>
      <c r="F1154" s="251" t="s">
        <v>195</v>
      </c>
      <c r="G1154" s="249"/>
      <c r="H1154" s="252">
        <v>41.200000000000003</v>
      </c>
      <c r="I1154" s="253"/>
      <c r="J1154" s="249"/>
      <c r="K1154" s="249"/>
      <c r="L1154" s="254"/>
      <c r="M1154" s="255"/>
      <c r="N1154" s="256"/>
      <c r="O1154" s="256"/>
      <c r="P1154" s="256"/>
      <c r="Q1154" s="256"/>
      <c r="R1154" s="256"/>
      <c r="S1154" s="256"/>
      <c r="T1154" s="257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15"/>
      <c r="AT1154" s="258" t="s">
        <v>192</v>
      </c>
      <c r="AU1154" s="258" t="s">
        <v>88</v>
      </c>
      <c r="AV1154" s="15" t="s">
        <v>184</v>
      </c>
      <c r="AW1154" s="15" t="s">
        <v>37</v>
      </c>
      <c r="AX1154" s="15" t="s">
        <v>86</v>
      </c>
      <c r="AY1154" s="258" t="s">
        <v>178</v>
      </c>
    </row>
    <row r="1155" s="2" customFormat="1" ht="33" customHeight="1">
      <c r="A1155" s="41"/>
      <c r="B1155" s="42"/>
      <c r="C1155" s="208" t="s">
        <v>1403</v>
      </c>
      <c r="D1155" s="208" t="s">
        <v>180</v>
      </c>
      <c r="E1155" s="209" t="s">
        <v>1404</v>
      </c>
      <c r="F1155" s="210" t="s">
        <v>1405</v>
      </c>
      <c r="G1155" s="211" t="s">
        <v>114</v>
      </c>
      <c r="H1155" s="212">
        <v>2.4900000000000002</v>
      </c>
      <c r="I1155" s="213"/>
      <c r="J1155" s="214">
        <f>ROUND(I1155*H1155,2)</f>
        <v>0</v>
      </c>
      <c r="K1155" s="210" t="s">
        <v>19</v>
      </c>
      <c r="L1155" s="47"/>
      <c r="M1155" s="215" t="s">
        <v>19</v>
      </c>
      <c r="N1155" s="216" t="s">
        <v>49</v>
      </c>
      <c r="O1155" s="87"/>
      <c r="P1155" s="217">
        <f>O1155*H1155</f>
        <v>0</v>
      </c>
      <c r="Q1155" s="217">
        <v>0.00314</v>
      </c>
      <c r="R1155" s="217">
        <f>Q1155*H1155</f>
        <v>0.0078186000000000002</v>
      </c>
      <c r="S1155" s="217">
        <v>0</v>
      </c>
      <c r="T1155" s="218">
        <f>S1155*H1155</f>
        <v>0</v>
      </c>
      <c r="U1155" s="41"/>
      <c r="V1155" s="41"/>
      <c r="W1155" s="41"/>
      <c r="X1155" s="41"/>
      <c r="Y1155" s="41"/>
      <c r="Z1155" s="41"/>
      <c r="AA1155" s="41"/>
      <c r="AB1155" s="41"/>
      <c r="AC1155" s="41"/>
      <c r="AD1155" s="41"/>
      <c r="AE1155" s="41"/>
      <c r="AR1155" s="219" t="s">
        <v>282</v>
      </c>
      <c r="AT1155" s="219" t="s">
        <v>180</v>
      </c>
      <c r="AU1155" s="219" t="s">
        <v>88</v>
      </c>
      <c r="AY1155" s="20" t="s">
        <v>178</v>
      </c>
      <c r="BE1155" s="220">
        <f>IF(N1155="základní",J1155,0)</f>
        <v>0</v>
      </c>
      <c r="BF1155" s="220">
        <f>IF(N1155="snížená",J1155,0)</f>
        <v>0</v>
      </c>
      <c r="BG1155" s="220">
        <f>IF(N1155="zákl. přenesená",J1155,0)</f>
        <v>0</v>
      </c>
      <c r="BH1155" s="220">
        <f>IF(N1155="sníž. přenesená",J1155,0)</f>
        <v>0</v>
      </c>
      <c r="BI1155" s="220">
        <f>IF(N1155="nulová",J1155,0)</f>
        <v>0</v>
      </c>
      <c r="BJ1155" s="20" t="s">
        <v>86</v>
      </c>
      <c r="BK1155" s="220">
        <f>ROUND(I1155*H1155,2)</f>
        <v>0</v>
      </c>
      <c r="BL1155" s="20" t="s">
        <v>282</v>
      </c>
      <c r="BM1155" s="219" t="s">
        <v>1406</v>
      </c>
    </row>
    <row r="1156" s="13" customFormat="1">
      <c r="A1156" s="13"/>
      <c r="B1156" s="226"/>
      <c r="C1156" s="227"/>
      <c r="D1156" s="228" t="s">
        <v>192</v>
      </c>
      <c r="E1156" s="229" t="s">
        <v>19</v>
      </c>
      <c r="F1156" s="230" t="s">
        <v>659</v>
      </c>
      <c r="G1156" s="227"/>
      <c r="H1156" s="229" t="s">
        <v>19</v>
      </c>
      <c r="I1156" s="231"/>
      <c r="J1156" s="227"/>
      <c r="K1156" s="227"/>
      <c r="L1156" s="232"/>
      <c r="M1156" s="233"/>
      <c r="N1156" s="234"/>
      <c r="O1156" s="234"/>
      <c r="P1156" s="234"/>
      <c r="Q1156" s="234"/>
      <c r="R1156" s="234"/>
      <c r="S1156" s="234"/>
      <c r="T1156" s="235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6" t="s">
        <v>192</v>
      </c>
      <c r="AU1156" s="236" t="s">
        <v>88</v>
      </c>
      <c r="AV1156" s="13" t="s">
        <v>86</v>
      </c>
      <c r="AW1156" s="13" t="s">
        <v>37</v>
      </c>
      <c r="AX1156" s="13" t="s">
        <v>78</v>
      </c>
      <c r="AY1156" s="236" t="s">
        <v>178</v>
      </c>
    </row>
    <row r="1157" s="13" customFormat="1">
      <c r="A1157" s="13"/>
      <c r="B1157" s="226"/>
      <c r="C1157" s="227"/>
      <c r="D1157" s="228" t="s">
        <v>192</v>
      </c>
      <c r="E1157" s="229" t="s">
        <v>19</v>
      </c>
      <c r="F1157" s="230" t="s">
        <v>1039</v>
      </c>
      <c r="G1157" s="227"/>
      <c r="H1157" s="229" t="s">
        <v>19</v>
      </c>
      <c r="I1157" s="231"/>
      <c r="J1157" s="227"/>
      <c r="K1157" s="227"/>
      <c r="L1157" s="232"/>
      <c r="M1157" s="233"/>
      <c r="N1157" s="234"/>
      <c r="O1157" s="234"/>
      <c r="P1157" s="234"/>
      <c r="Q1157" s="234"/>
      <c r="R1157" s="234"/>
      <c r="S1157" s="234"/>
      <c r="T1157" s="235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6" t="s">
        <v>192</v>
      </c>
      <c r="AU1157" s="236" t="s">
        <v>88</v>
      </c>
      <c r="AV1157" s="13" t="s">
        <v>86</v>
      </c>
      <c r="AW1157" s="13" t="s">
        <v>37</v>
      </c>
      <c r="AX1157" s="13" t="s">
        <v>78</v>
      </c>
      <c r="AY1157" s="236" t="s">
        <v>178</v>
      </c>
    </row>
    <row r="1158" s="14" customFormat="1">
      <c r="A1158" s="14"/>
      <c r="B1158" s="237"/>
      <c r="C1158" s="238"/>
      <c r="D1158" s="228" t="s">
        <v>192</v>
      </c>
      <c r="E1158" s="239" t="s">
        <v>19</v>
      </c>
      <c r="F1158" s="240" t="s">
        <v>1241</v>
      </c>
      <c r="G1158" s="238"/>
      <c r="H1158" s="241">
        <v>2.4900000000000002</v>
      </c>
      <c r="I1158" s="242"/>
      <c r="J1158" s="238"/>
      <c r="K1158" s="238"/>
      <c r="L1158" s="243"/>
      <c r="M1158" s="244"/>
      <c r="N1158" s="245"/>
      <c r="O1158" s="245"/>
      <c r="P1158" s="245"/>
      <c r="Q1158" s="245"/>
      <c r="R1158" s="245"/>
      <c r="S1158" s="245"/>
      <c r="T1158" s="246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7" t="s">
        <v>192</v>
      </c>
      <c r="AU1158" s="247" t="s">
        <v>88</v>
      </c>
      <c r="AV1158" s="14" t="s">
        <v>88</v>
      </c>
      <c r="AW1158" s="14" t="s">
        <v>37</v>
      </c>
      <c r="AX1158" s="14" t="s">
        <v>78</v>
      </c>
      <c r="AY1158" s="247" t="s">
        <v>178</v>
      </c>
    </row>
    <row r="1159" s="15" customFormat="1">
      <c r="A1159" s="15"/>
      <c r="B1159" s="248"/>
      <c r="C1159" s="249"/>
      <c r="D1159" s="228" t="s">
        <v>192</v>
      </c>
      <c r="E1159" s="250" t="s">
        <v>19</v>
      </c>
      <c r="F1159" s="251" t="s">
        <v>195</v>
      </c>
      <c r="G1159" s="249"/>
      <c r="H1159" s="252">
        <v>2.4900000000000002</v>
      </c>
      <c r="I1159" s="253"/>
      <c r="J1159" s="249"/>
      <c r="K1159" s="249"/>
      <c r="L1159" s="254"/>
      <c r="M1159" s="255"/>
      <c r="N1159" s="256"/>
      <c r="O1159" s="256"/>
      <c r="P1159" s="256"/>
      <c r="Q1159" s="256"/>
      <c r="R1159" s="256"/>
      <c r="S1159" s="256"/>
      <c r="T1159" s="257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58" t="s">
        <v>192</v>
      </c>
      <c r="AU1159" s="258" t="s">
        <v>88</v>
      </c>
      <c r="AV1159" s="15" t="s">
        <v>184</v>
      </c>
      <c r="AW1159" s="15" t="s">
        <v>37</v>
      </c>
      <c r="AX1159" s="15" t="s">
        <v>86</v>
      </c>
      <c r="AY1159" s="258" t="s">
        <v>178</v>
      </c>
    </row>
    <row r="1160" s="2" customFormat="1" ht="33" customHeight="1">
      <c r="A1160" s="41"/>
      <c r="B1160" s="42"/>
      <c r="C1160" s="208" t="s">
        <v>1407</v>
      </c>
      <c r="D1160" s="208" t="s">
        <v>180</v>
      </c>
      <c r="E1160" s="209" t="s">
        <v>1408</v>
      </c>
      <c r="F1160" s="210" t="s">
        <v>1409</v>
      </c>
      <c r="G1160" s="211" t="s">
        <v>114</v>
      </c>
      <c r="H1160" s="212">
        <v>9.5800000000000001</v>
      </c>
      <c r="I1160" s="213"/>
      <c r="J1160" s="214">
        <f>ROUND(I1160*H1160,2)</f>
        <v>0</v>
      </c>
      <c r="K1160" s="210" t="s">
        <v>19</v>
      </c>
      <c r="L1160" s="47"/>
      <c r="M1160" s="215" t="s">
        <v>19</v>
      </c>
      <c r="N1160" s="216" t="s">
        <v>49</v>
      </c>
      <c r="O1160" s="87"/>
      <c r="P1160" s="217">
        <f>O1160*H1160</f>
        <v>0</v>
      </c>
      <c r="Q1160" s="217">
        <v>0.0033500000000000001</v>
      </c>
      <c r="R1160" s="217">
        <f>Q1160*H1160</f>
        <v>0.032093000000000003</v>
      </c>
      <c r="S1160" s="217">
        <v>0</v>
      </c>
      <c r="T1160" s="218">
        <f>S1160*H1160</f>
        <v>0</v>
      </c>
      <c r="U1160" s="41"/>
      <c r="V1160" s="41"/>
      <c r="W1160" s="41"/>
      <c r="X1160" s="41"/>
      <c r="Y1160" s="41"/>
      <c r="Z1160" s="41"/>
      <c r="AA1160" s="41"/>
      <c r="AB1160" s="41"/>
      <c r="AC1160" s="41"/>
      <c r="AD1160" s="41"/>
      <c r="AE1160" s="41"/>
      <c r="AR1160" s="219" t="s">
        <v>282</v>
      </c>
      <c r="AT1160" s="219" t="s">
        <v>180</v>
      </c>
      <c r="AU1160" s="219" t="s">
        <v>88</v>
      </c>
      <c r="AY1160" s="20" t="s">
        <v>178</v>
      </c>
      <c r="BE1160" s="220">
        <f>IF(N1160="základní",J1160,0)</f>
        <v>0</v>
      </c>
      <c r="BF1160" s="220">
        <f>IF(N1160="snížená",J1160,0)</f>
        <v>0</v>
      </c>
      <c r="BG1160" s="220">
        <f>IF(N1160="zákl. přenesená",J1160,0)</f>
        <v>0</v>
      </c>
      <c r="BH1160" s="220">
        <f>IF(N1160="sníž. přenesená",J1160,0)</f>
        <v>0</v>
      </c>
      <c r="BI1160" s="220">
        <f>IF(N1160="nulová",J1160,0)</f>
        <v>0</v>
      </c>
      <c r="BJ1160" s="20" t="s">
        <v>86</v>
      </c>
      <c r="BK1160" s="220">
        <f>ROUND(I1160*H1160,2)</f>
        <v>0</v>
      </c>
      <c r="BL1160" s="20" t="s">
        <v>282</v>
      </c>
      <c r="BM1160" s="219" t="s">
        <v>1410</v>
      </c>
    </row>
    <row r="1161" s="13" customFormat="1">
      <c r="A1161" s="13"/>
      <c r="B1161" s="226"/>
      <c r="C1161" s="227"/>
      <c r="D1161" s="228" t="s">
        <v>192</v>
      </c>
      <c r="E1161" s="229" t="s">
        <v>19</v>
      </c>
      <c r="F1161" s="230" t="s">
        <v>659</v>
      </c>
      <c r="G1161" s="227"/>
      <c r="H1161" s="229" t="s">
        <v>19</v>
      </c>
      <c r="I1161" s="231"/>
      <c r="J1161" s="227"/>
      <c r="K1161" s="227"/>
      <c r="L1161" s="232"/>
      <c r="M1161" s="233"/>
      <c r="N1161" s="234"/>
      <c r="O1161" s="234"/>
      <c r="P1161" s="234"/>
      <c r="Q1161" s="234"/>
      <c r="R1161" s="234"/>
      <c r="S1161" s="234"/>
      <c r="T1161" s="235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6" t="s">
        <v>192</v>
      </c>
      <c r="AU1161" s="236" t="s">
        <v>88</v>
      </c>
      <c r="AV1161" s="13" t="s">
        <v>86</v>
      </c>
      <c r="AW1161" s="13" t="s">
        <v>37</v>
      </c>
      <c r="AX1161" s="13" t="s">
        <v>78</v>
      </c>
      <c r="AY1161" s="236" t="s">
        <v>178</v>
      </c>
    </row>
    <row r="1162" s="13" customFormat="1">
      <c r="A1162" s="13"/>
      <c r="B1162" s="226"/>
      <c r="C1162" s="227"/>
      <c r="D1162" s="228" t="s">
        <v>192</v>
      </c>
      <c r="E1162" s="229" t="s">
        <v>19</v>
      </c>
      <c r="F1162" s="230" t="s">
        <v>1039</v>
      </c>
      <c r="G1162" s="227"/>
      <c r="H1162" s="229" t="s">
        <v>19</v>
      </c>
      <c r="I1162" s="231"/>
      <c r="J1162" s="227"/>
      <c r="K1162" s="227"/>
      <c r="L1162" s="232"/>
      <c r="M1162" s="233"/>
      <c r="N1162" s="234"/>
      <c r="O1162" s="234"/>
      <c r="P1162" s="234"/>
      <c r="Q1162" s="234"/>
      <c r="R1162" s="234"/>
      <c r="S1162" s="234"/>
      <c r="T1162" s="235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6" t="s">
        <v>192</v>
      </c>
      <c r="AU1162" s="236" t="s">
        <v>88</v>
      </c>
      <c r="AV1162" s="13" t="s">
        <v>86</v>
      </c>
      <c r="AW1162" s="13" t="s">
        <v>37</v>
      </c>
      <c r="AX1162" s="13" t="s">
        <v>78</v>
      </c>
      <c r="AY1162" s="236" t="s">
        <v>178</v>
      </c>
    </row>
    <row r="1163" s="14" customFormat="1">
      <c r="A1163" s="14"/>
      <c r="B1163" s="237"/>
      <c r="C1163" s="238"/>
      <c r="D1163" s="228" t="s">
        <v>192</v>
      </c>
      <c r="E1163" s="239" t="s">
        <v>19</v>
      </c>
      <c r="F1163" s="240" t="s">
        <v>1411</v>
      </c>
      <c r="G1163" s="238"/>
      <c r="H1163" s="241">
        <v>9.5800000000000001</v>
      </c>
      <c r="I1163" s="242"/>
      <c r="J1163" s="238"/>
      <c r="K1163" s="238"/>
      <c r="L1163" s="243"/>
      <c r="M1163" s="244"/>
      <c r="N1163" s="245"/>
      <c r="O1163" s="245"/>
      <c r="P1163" s="245"/>
      <c r="Q1163" s="245"/>
      <c r="R1163" s="245"/>
      <c r="S1163" s="245"/>
      <c r="T1163" s="246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47" t="s">
        <v>192</v>
      </c>
      <c r="AU1163" s="247" t="s">
        <v>88</v>
      </c>
      <c r="AV1163" s="14" t="s">
        <v>88</v>
      </c>
      <c r="AW1163" s="14" t="s">
        <v>37</v>
      </c>
      <c r="AX1163" s="14" t="s">
        <v>78</v>
      </c>
      <c r="AY1163" s="247" t="s">
        <v>178</v>
      </c>
    </row>
    <row r="1164" s="15" customFormat="1">
      <c r="A1164" s="15"/>
      <c r="B1164" s="248"/>
      <c r="C1164" s="249"/>
      <c r="D1164" s="228" t="s">
        <v>192</v>
      </c>
      <c r="E1164" s="250" t="s">
        <v>19</v>
      </c>
      <c r="F1164" s="251" t="s">
        <v>195</v>
      </c>
      <c r="G1164" s="249"/>
      <c r="H1164" s="252">
        <v>9.5800000000000001</v>
      </c>
      <c r="I1164" s="253"/>
      <c r="J1164" s="249"/>
      <c r="K1164" s="249"/>
      <c r="L1164" s="254"/>
      <c r="M1164" s="255"/>
      <c r="N1164" s="256"/>
      <c r="O1164" s="256"/>
      <c r="P1164" s="256"/>
      <c r="Q1164" s="256"/>
      <c r="R1164" s="256"/>
      <c r="S1164" s="256"/>
      <c r="T1164" s="257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58" t="s">
        <v>192</v>
      </c>
      <c r="AU1164" s="258" t="s">
        <v>88</v>
      </c>
      <c r="AV1164" s="15" t="s">
        <v>184</v>
      </c>
      <c r="AW1164" s="15" t="s">
        <v>37</v>
      </c>
      <c r="AX1164" s="15" t="s">
        <v>86</v>
      </c>
      <c r="AY1164" s="258" t="s">
        <v>178</v>
      </c>
    </row>
    <row r="1165" s="2" customFormat="1" ht="33" customHeight="1">
      <c r="A1165" s="41"/>
      <c r="B1165" s="42"/>
      <c r="C1165" s="208" t="s">
        <v>1412</v>
      </c>
      <c r="D1165" s="208" t="s">
        <v>180</v>
      </c>
      <c r="E1165" s="209" t="s">
        <v>1413</v>
      </c>
      <c r="F1165" s="210" t="s">
        <v>1414</v>
      </c>
      <c r="G1165" s="211" t="s">
        <v>107</v>
      </c>
      <c r="H1165" s="212">
        <v>47.265999999999998</v>
      </c>
      <c r="I1165" s="213"/>
      <c r="J1165" s="214">
        <f>ROUND(I1165*H1165,2)</f>
        <v>0</v>
      </c>
      <c r="K1165" s="210" t="s">
        <v>183</v>
      </c>
      <c r="L1165" s="47"/>
      <c r="M1165" s="215" t="s">
        <v>19</v>
      </c>
      <c r="N1165" s="216" t="s">
        <v>49</v>
      </c>
      <c r="O1165" s="87"/>
      <c r="P1165" s="217">
        <f>O1165*H1165</f>
        <v>0</v>
      </c>
      <c r="Q1165" s="217">
        <v>0.0039699999999999996</v>
      </c>
      <c r="R1165" s="217">
        <f>Q1165*H1165</f>
        <v>0.18764601999999997</v>
      </c>
      <c r="S1165" s="217">
        <v>0</v>
      </c>
      <c r="T1165" s="218">
        <f>S1165*H1165</f>
        <v>0</v>
      </c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R1165" s="219" t="s">
        <v>282</v>
      </c>
      <c r="AT1165" s="219" t="s">
        <v>180</v>
      </c>
      <c r="AU1165" s="219" t="s">
        <v>88</v>
      </c>
      <c r="AY1165" s="20" t="s">
        <v>178</v>
      </c>
      <c r="BE1165" s="220">
        <f>IF(N1165="základní",J1165,0)</f>
        <v>0</v>
      </c>
      <c r="BF1165" s="220">
        <f>IF(N1165="snížená",J1165,0)</f>
        <v>0</v>
      </c>
      <c r="BG1165" s="220">
        <f>IF(N1165="zákl. přenesená",J1165,0)</f>
        <v>0</v>
      </c>
      <c r="BH1165" s="220">
        <f>IF(N1165="sníž. přenesená",J1165,0)</f>
        <v>0</v>
      </c>
      <c r="BI1165" s="220">
        <f>IF(N1165="nulová",J1165,0)</f>
        <v>0</v>
      </c>
      <c r="BJ1165" s="20" t="s">
        <v>86</v>
      </c>
      <c r="BK1165" s="220">
        <f>ROUND(I1165*H1165,2)</f>
        <v>0</v>
      </c>
      <c r="BL1165" s="20" t="s">
        <v>282</v>
      </c>
      <c r="BM1165" s="219" t="s">
        <v>1415</v>
      </c>
    </row>
    <row r="1166" s="2" customFormat="1">
      <c r="A1166" s="41"/>
      <c r="B1166" s="42"/>
      <c r="C1166" s="43"/>
      <c r="D1166" s="221" t="s">
        <v>186</v>
      </c>
      <c r="E1166" s="43"/>
      <c r="F1166" s="222" t="s">
        <v>1416</v>
      </c>
      <c r="G1166" s="43"/>
      <c r="H1166" s="43"/>
      <c r="I1166" s="223"/>
      <c r="J1166" s="43"/>
      <c r="K1166" s="43"/>
      <c r="L1166" s="47"/>
      <c r="M1166" s="224"/>
      <c r="N1166" s="225"/>
      <c r="O1166" s="87"/>
      <c r="P1166" s="87"/>
      <c r="Q1166" s="87"/>
      <c r="R1166" s="87"/>
      <c r="S1166" s="87"/>
      <c r="T1166" s="88"/>
      <c r="U1166" s="41"/>
      <c r="V1166" s="41"/>
      <c r="W1166" s="41"/>
      <c r="X1166" s="41"/>
      <c r="Y1166" s="41"/>
      <c r="Z1166" s="41"/>
      <c r="AA1166" s="41"/>
      <c r="AB1166" s="41"/>
      <c r="AC1166" s="41"/>
      <c r="AD1166" s="41"/>
      <c r="AE1166" s="41"/>
      <c r="AT1166" s="20" t="s">
        <v>186</v>
      </c>
      <c r="AU1166" s="20" t="s">
        <v>88</v>
      </c>
    </row>
    <row r="1167" s="13" customFormat="1">
      <c r="A1167" s="13"/>
      <c r="B1167" s="226"/>
      <c r="C1167" s="227"/>
      <c r="D1167" s="228" t="s">
        <v>192</v>
      </c>
      <c r="E1167" s="229" t="s">
        <v>19</v>
      </c>
      <c r="F1167" s="230" t="s">
        <v>659</v>
      </c>
      <c r="G1167" s="227"/>
      <c r="H1167" s="229" t="s">
        <v>19</v>
      </c>
      <c r="I1167" s="231"/>
      <c r="J1167" s="227"/>
      <c r="K1167" s="227"/>
      <c r="L1167" s="232"/>
      <c r="M1167" s="233"/>
      <c r="N1167" s="234"/>
      <c r="O1167" s="234"/>
      <c r="P1167" s="234"/>
      <c r="Q1167" s="234"/>
      <c r="R1167" s="234"/>
      <c r="S1167" s="234"/>
      <c r="T1167" s="235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6" t="s">
        <v>192</v>
      </c>
      <c r="AU1167" s="236" t="s">
        <v>88</v>
      </c>
      <c r="AV1167" s="13" t="s">
        <v>86</v>
      </c>
      <c r="AW1167" s="13" t="s">
        <v>37</v>
      </c>
      <c r="AX1167" s="13" t="s">
        <v>78</v>
      </c>
      <c r="AY1167" s="236" t="s">
        <v>178</v>
      </c>
    </row>
    <row r="1168" s="13" customFormat="1">
      <c r="A1168" s="13"/>
      <c r="B1168" s="226"/>
      <c r="C1168" s="227"/>
      <c r="D1168" s="228" t="s">
        <v>192</v>
      </c>
      <c r="E1168" s="229" t="s">
        <v>19</v>
      </c>
      <c r="F1168" s="230" t="s">
        <v>1039</v>
      </c>
      <c r="G1168" s="227"/>
      <c r="H1168" s="229" t="s">
        <v>19</v>
      </c>
      <c r="I1168" s="231"/>
      <c r="J1168" s="227"/>
      <c r="K1168" s="227"/>
      <c r="L1168" s="232"/>
      <c r="M1168" s="233"/>
      <c r="N1168" s="234"/>
      <c r="O1168" s="234"/>
      <c r="P1168" s="234"/>
      <c r="Q1168" s="234"/>
      <c r="R1168" s="234"/>
      <c r="S1168" s="234"/>
      <c r="T1168" s="235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6" t="s">
        <v>192</v>
      </c>
      <c r="AU1168" s="236" t="s">
        <v>88</v>
      </c>
      <c r="AV1168" s="13" t="s">
        <v>86</v>
      </c>
      <c r="AW1168" s="13" t="s">
        <v>37</v>
      </c>
      <c r="AX1168" s="13" t="s">
        <v>78</v>
      </c>
      <c r="AY1168" s="236" t="s">
        <v>178</v>
      </c>
    </row>
    <row r="1169" s="14" customFormat="1">
      <c r="A1169" s="14"/>
      <c r="B1169" s="237"/>
      <c r="C1169" s="238"/>
      <c r="D1169" s="228" t="s">
        <v>192</v>
      </c>
      <c r="E1169" s="239" t="s">
        <v>19</v>
      </c>
      <c r="F1169" s="240" t="s">
        <v>1364</v>
      </c>
      <c r="G1169" s="238"/>
      <c r="H1169" s="241">
        <v>47.265999999999998</v>
      </c>
      <c r="I1169" s="242"/>
      <c r="J1169" s="238"/>
      <c r="K1169" s="238"/>
      <c r="L1169" s="243"/>
      <c r="M1169" s="244"/>
      <c r="N1169" s="245"/>
      <c r="O1169" s="245"/>
      <c r="P1169" s="245"/>
      <c r="Q1169" s="245"/>
      <c r="R1169" s="245"/>
      <c r="S1169" s="245"/>
      <c r="T1169" s="246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7" t="s">
        <v>192</v>
      </c>
      <c r="AU1169" s="247" t="s">
        <v>88</v>
      </c>
      <c r="AV1169" s="14" t="s">
        <v>88</v>
      </c>
      <c r="AW1169" s="14" t="s">
        <v>37</v>
      </c>
      <c r="AX1169" s="14" t="s">
        <v>78</v>
      </c>
      <c r="AY1169" s="247" t="s">
        <v>178</v>
      </c>
    </row>
    <row r="1170" s="15" customFormat="1">
      <c r="A1170" s="15"/>
      <c r="B1170" s="248"/>
      <c r="C1170" s="249"/>
      <c r="D1170" s="228" t="s">
        <v>192</v>
      </c>
      <c r="E1170" s="250" t="s">
        <v>19</v>
      </c>
      <c r="F1170" s="251" t="s">
        <v>195</v>
      </c>
      <c r="G1170" s="249"/>
      <c r="H1170" s="252">
        <v>47.265999999999998</v>
      </c>
      <c r="I1170" s="253"/>
      <c r="J1170" s="249"/>
      <c r="K1170" s="249"/>
      <c r="L1170" s="254"/>
      <c r="M1170" s="255"/>
      <c r="N1170" s="256"/>
      <c r="O1170" s="256"/>
      <c r="P1170" s="256"/>
      <c r="Q1170" s="256"/>
      <c r="R1170" s="256"/>
      <c r="S1170" s="256"/>
      <c r="T1170" s="257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258" t="s">
        <v>192</v>
      </c>
      <c r="AU1170" s="258" t="s">
        <v>88</v>
      </c>
      <c r="AV1170" s="15" t="s">
        <v>184</v>
      </c>
      <c r="AW1170" s="15" t="s">
        <v>37</v>
      </c>
      <c r="AX1170" s="15" t="s">
        <v>86</v>
      </c>
      <c r="AY1170" s="258" t="s">
        <v>178</v>
      </c>
    </row>
    <row r="1171" s="2" customFormat="1" ht="49.05" customHeight="1">
      <c r="A1171" s="41"/>
      <c r="B1171" s="42"/>
      <c r="C1171" s="208" t="s">
        <v>1417</v>
      </c>
      <c r="D1171" s="208" t="s">
        <v>180</v>
      </c>
      <c r="E1171" s="209" t="s">
        <v>1418</v>
      </c>
      <c r="F1171" s="210" t="s">
        <v>1419</v>
      </c>
      <c r="G1171" s="211" t="s">
        <v>299</v>
      </c>
      <c r="H1171" s="212">
        <v>24</v>
      </c>
      <c r="I1171" s="213"/>
      <c r="J1171" s="214">
        <f>ROUND(I1171*H1171,2)</f>
        <v>0</v>
      </c>
      <c r="K1171" s="210" t="s">
        <v>183</v>
      </c>
      <c r="L1171" s="47"/>
      <c r="M1171" s="215" t="s">
        <v>19</v>
      </c>
      <c r="N1171" s="216" t="s">
        <v>49</v>
      </c>
      <c r="O1171" s="87"/>
      <c r="P1171" s="217">
        <f>O1171*H1171</f>
        <v>0</v>
      </c>
      <c r="Q1171" s="217">
        <v>0</v>
      </c>
      <c r="R1171" s="217">
        <f>Q1171*H1171</f>
        <v>0</v>
      </c>
      <c r="S1171" s="217">
        <v>0</v>
      </c>
      <c r="T1171" s="218">
        <f>S1171*H1171</f>
        <v>0</v>
      </c>
      <c r="U1171" s="41"/>
      <c r="V1171" s="41"/>
      <c r="W1171" s="41"/>
      <c r="X1171" s="41"/>
      <c r="Y1171" s="41"/>
      <c r="Z1171" s="41"/>
      <c r="AA1171" s="41"/>
      <c r="AB1171" s="41"/>
      <c r="AC1171" s="41"/>
      <c r="AD1171" s="41"/>
      <c r="AE1171" s="41"/>
      <c r="AR1171" s="219" t="s">
        <v>282</v>
      </c>
      <c r="AT1171" s="219" t="s">
        <v>180</v>
      </c>
      <c r="AU1171" s="219" t="s">
        <v>88</v>
      </c>
      <c r="AY1171" s="20" t="s">
        <v>178</v>
      </c>
      <c r="BE1171" s="220">
        <f>IF(N1171="základní",J1171,0)</f>
        <v>0</v>
      </c>
      <c r="BF1171" s="220">
        <f>IF(N1171="snížená",J1171,0)</f>
        <v>0</v>
      </c>
      <c r="BG1171" s="220">
        <f>IF(N1171="zákl. přenesená",J1171,0)</f>
        <v>0</v>
      </c>
      <c r="BH1171" s="220">
        <f>IF(N1171="sníž. přenesená",J1171,0)</f>
        <v>0</v>
      </c>
      <c r="BI1171" s="220">
        <f>IF(N1171="nulová",J1171,0)</f>
        <v>0</v>
      </c>
      <c r="BJ1171" s="20" t="s">
        <v>86</v>
      </c>
      <c r="BK1171" s="220">
        <f>ROUND(I1171*H1171,2)</f>
        <v>0</v>
      </c>
      <c r="BL1171" s="20" t="s">
        <v>282</v>
      </c>
      <c r="BM1171" s="219" t="s">
        <v>1420</v>
      </c>
    </row>
    <row r="1172" s="2" customFormat="1">
      <c r="A1172" s="41"/>
      <c r="B1172" s="42"/>
      <c r="C1172" s="43"/>
      <c r="D1172" s="221" t="s">
        <v>186</v>
      </c>
      <c r="E1172" s="43"/>
      <c r="F1172" s="222" t="s">
        <v>1421</v>
      </c>
      <c r="G1172" s="43"/>
      <c r="H1172" s="43"/>
      <c r="I1172" s="223"/>
      <c r="J1172" s="43"/>
      <c r="K1172" s="43"/>
      <c r="L1172" s="47"/>
      <c r="M1172" s="224"/>
      <c r="N1172" s="225"/>
      <c r="O1172" s="87"/>
      <c r="P1172" s="87"/>
      <c r="Q1172" s="87"/>
      <c r="R1172" s="87"/>
      <c r="S1172" s="87"/>
      <c r="T1172" s="88"/>
      <c r="U1172" s="41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T1172" s="20" t="s">
        <v>186</v>
      </c>
      <c r="AU1172" s="20" t="s">
        <v>88</v>
      </c>
    </row>
    <row r="1173" s="2" customFormat="1" ht="33" customHeight="1">
      <c r="A1173" s="41"/>
      <c r="B1173" s="42"/>
      <c r="C1173" s="208" t="s">
        <v>1422</v>
      </c>
      <c r="D1173" s="208" t="s">
        <v>180</v>
      </c>
      <c r="E1173" s="209" t="s">
        <v>1423</v>
      </c>
      <c r="F1173" s="210" t="s">
        <v>1424</v>
      </c>
      <c r="G1173" s="211" t="s">
        <v>114</v>
      </c>
      <c r="H1173" s="212">
        <v>28.300000000000001</v>
      </c>
      <c r="I1173" s="213"/>
      <c r="J1173" s="214">
        <f>ROUND(I1173*H1173,2)</f>
        <v>0</v>
      </c>
      <c r="K1173" s="210" t="s">
        <v>19</v>
      </c>
      <c r="L1173" s="47"/>
      <c r="M1173" s="215" t="s">
        <v>19</v>
      </c>
      <c r="N1173" s="216" t="s">
        <v>49</v>
      </c>
      <c r="O1173" s="87"/>
      <c r="P1173" s="217">
        <f>O1173*H1173</f>
        <v>0</v>
      </c>
      <c r="Q1173" s="217">
        <v>0.0014599999999999999</v>
      </c>
      <c r="R1173" s="217">
        <f>Q1173*H1173</f>
        <v>0.041318000000000001</v>
      </c>
      <c r="S1173" s="217">
        <v>0</v>
      </c>
      <c r="T1173" s="218">
        <f>S1173*H1173</f>
        <v>0</v>
      </c>
      <c r="U1173" s="41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R1173" s="219" t="s">
        <v>282</v>
      </c>
      <c r="AT1173" s="219" t="s">
        <v>180</v>
      </c>
      <c r="AU1173" s="219" t="s">
        <v>88</v>
      </c>
      <c r="AY1173" s="20" t="s">
        <v>178</v>
      </c>
      <c r="BE1173" s="220">
        <f>IF(N1173="základní",J1173,0)</f>
        <v>0</v>
      </c>
      <c r="BF1173" s="220">
        <f>IF(N1173="snížená",J1173,0)</f>
        <v>0</v>
      </c>
      <c r="BG1173" s="220">
        <f>IF(N1173="zákl. přenesená",J1173,0)</f>
        <v>0</v>
      </c>
      <c r="BH1173" s="220">
        <f>IF(N1173="sníž. přenesená",J1173,0)</f>
        <v>0</v>
      </c>
      <c r="BI1173" s="220">
        <f>IF(N1173="nulová",J1173,0)</f>
        <v>0</v>
      </c>
      <c r="BJ1173" s="20" t="s">
        <v>86</v>
      </c>
      <c r="BK1173" s="220">
        <f>ROUND(I1173*H1173,2)</f>
        <v>0</v>
      </c>
      <c r="BL1173" s="20" t="s">
        <v>282</v>
      </c>
      <c r="BM1173" s="219" t="s">
        <v>1425</v>
      </c>
    </row>
    <row r="1174" s="13" customFormat="1">
      <c r="A1174" s="13"/>
      <c r="B1174" s="226"/>
      <c r="C1174" s="227"/>
      <c r="D1174" s="228" t="s">
        <v>192</v>
      </c>
      <c r="E1174" s="229" t="s">
        <v>19</v>
      </c>
      <c r="F1174" s="230" t="s">
        <v>659</v>
      </c>
      <c r="G1174" s="227"/>
      <c r="H1174" s="229" t="s">
        <v>19</v>
      </c>
      <c r="I1174" s="231"/>
      <c r="J1174" s="227"/>
      <c r="K1174" s="227"/>
      <c r="L1174" s="232"/>
      <c r="M1174" s="233"/>
      <c r="N1174" s="234"/>
      <c r="O1174" s="234"/>
      <c r="P1174" s="234"/>
      <c r="Q1174" s="234"/>
      <c r="R1174" s="234"/>
      <c r="S1174" s="234"/>
      <c r="T1174" s="235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6" t="s">
        <v>192</v>
      </c>
      <c r="AU1174" s="236" t="s">
        <v>88</v>
      </c>
      <c r="AV1174" s="13" t="s">
        <v>86</v>
      </c>
      <c r="AW1174" s="13" t="s">
        <v>37</v>
      </c>
      <c r="AX1174" s="13" t="s">
        <v>78</v>
      </c>
      <c r="AY1174" s="236" t="s">
        <v>178</v>
      </c>
    </row>
    <row r="1175" s="13" customFormat="1">
      <c r="A1175" s="13"/>
      <c r="B1175" s="226"/>
      <c r="C1175" s="227"/>
      <c r="D1175" s="228" t="s">
        <v>192</v>
      </c>
      <c r="E1175" s="229" t="s">
        <v>19</v>
      </c>
      <c r="F1175" s="230" t="s">
        <v>1039</v>
      </c>
      <c r="G1175" s="227"/>
      <c r="H1175" s="229" t="s">
        <v>19</v>
      </c>
      <c r="I1175" s="231"/>
      <c r="J1175" s="227"/>
      <c r="K1175" s="227"/>
      <c r="L1175" s="232"/>
      <c r="M1175" s="233"/>
      <c r="N1175" s="234"/>
      <c r="O1175" s="234"/>
      <c r="P1175" s="234"/>
      <c r="Q1175" s="234"/>
      <c r="R1175" s="234"/>
      <c r="S1175" s="234"/>
      <c r="T1175" s="235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6" t="s">
        <v>192</v>
      </c>
      <c r="AU1175" s="236" t="s">
        <v>88</v>
      </c>
      <c r="AV1175" s="13" t="s">
        <v>86</v>
      </c>
      <c r="AW1175" s="13" t="s">
        <v>37</v>
      </c>
      <c r="AX1175" s="13" t="s">
        <v>78</v>
      </c>
      <c r="AY1175" s="236" t="s">
        <v>178</v>
      </c>
    </row>
    <row r="1176" s="14" customFormat="1">
      <c r="A1176" s="14"/>
      <c r="B1176" s="237"/>
      <c r="C1176" s="238"/>
      <c r="D1176" s="228" t="s">
        <v>192</v>
      </c>
      <c r="E1176" s="239" t="s">
        <v>19</v>
      </c>
      <c r="F1176" s="240" t="s">
        <v>1426</v>
      </c>
      <c r="G1176" s="238"/>
      <c r="H1176" s="241">
        <v>13.9</v>
      </c>
      <c r="I1176" s="242"/>
      <c r="J1176" s="238"/>
      <c r="K1176" s="238"/>
      <c r="L1176" s="243"/>
      <c r="M1176" s="244"/>
      <c r="N1176" s="245"/>
      <c r="O1176" s="245"/>
      <c r="P1176" s="245"/>
      <c r="Q1176" s="245"/>
      <c r="R1176" s="245"/>
      <c r="S1176" s="245"/>
      <c r="T1176" s="246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7" t="s">
        <v>192</v>
      </c>
      <c r="AU1176" s="247" t="s">
        <v>88</v>
      </c>
      <c r="AV1176" s="14" t="s">
        <v>88</v>
      </c>
      <c r="AW1176" s="14" t="s">
        <v>37</v>
      </c>
      <c r="AX1176" s="14" t="s">
        <v>78</v>
      </c>
      <c r="AY1176" s="247" t="s">
        <v>178</v>
      </c>
    </row>
    <row r="1177" s="14" customFormat="1">
      <c r="A1177" s="14"/>
      <c r="B1177" s="237"/>
      <c r="C1177" s="238"/>
      <c r="D1177" s="228" t="s">
        <v>192</v>
      </c>
      <c r="E1177" s="239" t="s">
        <v>19</v>
      </c>
      <c r="F1177" s="240" t="s">
        <v>1427</v>
      </c>
      <c r="G1177" s="238"/>
      <c r="H1177" s="241">
        <v>14.4</v>
      </c>
      <c r="I1177" s="242"/>
      <c r="J1177" s="238"/>
      <c r="K1177" s="238"/>
      <c r="L1177" s="243"/>
      <c r="M1177" s="244"/>
      <c r="N1177" s="245"/>
      <c r="O1177" s="245"/>
      <c r="P1177" s="245"/>
      <c r="Q1177" s="245"/>
      <c r="R1177" s="245"/>
      <c r="S1177" s="245"/>
      <c r="T1177" s="246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7" t="s">
        <v>192</v>
      </c>
      <c r="AU1177" s="247" t="s">
        <v>88</v>
      </c>
      <c r="AV1177" s="14" t="s">
        <v>88</v>
      </c>
      <c r="AW1177" s="14" t="s">
        <v>37</v>
      </c>
      <c r="AX1177" s="14" t="s">
        <v>78</v>
      </c>
      <c r="AY1177" s="247" t="s">
        <v>178</v>
      </c>
    </row>
    <row r="1178" s="15" customFormat="1">
      <c r="A1178" s="15"/>
      <c r="B1178" s="248"/>
      <c r="C1178" s="249"/>
      <c r="D1178" s="228" t="s">
        <v>192</v>
      </c>
      <c r="E1178" s="250" t="s">
        <v>19</v>
      </c>
      <c r="F1178" s="251" t="s">
        <v>195</v>
      </c>
      <c r="G1178" s="249"/>
      <c r="H1178" s="252">
        <v>28.300000000000001</v>
      </c>
      <c r="I1178" s="253"/>
      <c r="J1178" s="249"/>
      <c r="K1178" s="249"/>
      <c r="L1178" s="254"/>
      <c r="M1178" s="255"/>
      <c r="N1178" s="256"/>
      <c r="O1178" s="256"/>
      <c r="P1178" s="256"/>
      <c r="Q1178" s="256"/>
      <c r="R1178" s="256"/>
      <c r="S1178" s="256"/>
      <c r="T1178" s="257"/>
      <c r="U1178" s="15"/>
      <c r="V1178" s="15"/>
      <c r="W1178" s="15"/>
      <c r="X1178" s="15"/>
      <c r="Y1178" s="15"/>
      <c r="Z1178" s="15"/>
      <c r="AA1178" s="15"/>
      <c r="AB1178" s="15"/>
      <c r="AC1178" s="15"/>
      <c r="AD1178" s="15"/>
      <c r="AE1178" s="15"/>
      <c r="AT1178" s="258" t="s">
        <v>192</v>
      </c>
      <c r="AU1178" s="258" t="s">
        <v>88</v>
      </c>
      <c r="AV1178" s="15" t="s">
        <v>184</v>
      </c>
      <c r="AW1178" s="15" t="s">
        <v>37</v>
      </c>
      <c r="AX1178" s="15" t="s">
        <v>86</v>
      </c>
      <c r="AY1178" s="258" t="s">
        <v>178</v>
      </c>
    </row>
    <row r="1179" s="2" customFormat="1" ht="33" customHeight="1">
      <c r="A1179" s="41"/>
      <c r="B1179" s="42"/>
      <c r="C1179" s="208" t="s">
        <v>1428</v>
      </c>
      <c r="D1179" s="208" t="s">
        <v>180</v>
      </c>
      <c r="E1179" s="209" t="s">
        <v>1429</v>
      </c>
      <c r="F1179" s="210" t="s">
        <v>1430</v>
      </c>
      <c r="G1179" s="211" t="s">
        <v>114</v>
      </c>
      <c r="H1179" s="212">
        <v>47.719999999999999</v>
      </c>
      <c r="I1179" s="213"/>
      <c r="J1179" s="214">
        <f>ROUND(I1179*H1179,2)</f>
        <v>0</v>
      </c>
      <c r="K1179" s="210" t="s">
        <v>19</v>
      </c>
      <c r="L1179" s="47"/>
      <c r="M1179" s="215" t="s">
        <v>19</v>
      </c>
      <c r="N1179" s="216" t="s">
        <v>49</v>
      </c>
      <c r="O1179" s="87"/>
      <c r="P1179" s="217">
        <f>O1179*H1179</f>
        <v>0</v>
      </c>
      <c r="Q1179" s="217">
        <v>0.0021299999999999999</v>
      </c>
      <c r="R1179" s="217">
        <f>Q1179*H1179</f>
        <v>0.1016436</v>
      </c>
      <c r="S1179" s="217">
        <v>0</v>
      </c>
      <c r="T1179" s="218">
        <f>S1179*H1179</f>
        <v>0</v>
      </c>
      <c r="U1179" s="41"/>
      <c r="V1179" s="41"/>
      <c r="W1179" s="41"/>
      <c r="X1179" s="41"/>
      <c r="Y1179" s="41"/>
      <c r="Z1179" s="41"/>
      <c r="AA1179" s="41"/>
      <c r="AB1179" s="41"/>
      <c r="AC1179" s="41"/>
      <c r="AD1179" s="41"/>
      <c r="AE1179" s="41"/>
      <c r="AR1179" s="219" t="s">
        <v>282</v>
      </c>
      <c r="AT1179" s="219" t="s">
        <v>180</v>
      </c>
      <c r="AU1179" s="219" t="s">
        <v>88</v>
      </c>
      <c r="AY1179" s="20" t="s">
        <v>178</v>
      </c>
      <c r="BE1179" s="220">
        <f>IF(N1179="základní",J1179,0)</f>
        <v>0</v>
      </c>
      <c r="BF1179" s="220">
        <f>IF(N1179="snížená",J1179,0)</f>
        <v>0</v>
      </c>
      <c r="BG1179" s="220">
        <f>IF(N1179="zákl. přenesená",J1179,0)</f>
        <v>0</v>
      </c>
      <c r="BH1179" s="220">
        <f>IF(N1179="sníž. přenesená",J1179,0)</f>
        <v>0</v>
      </c>
      <c r="BI1179" s="220">
        <f>IF(N1179="nulová",J1179,0)</f>
        <v>0</v>
      </c>
      <c r="BJ1179" s="20" t="s">
        <v>86</v>
      </c>
      <c r="BK1179" s="220">
        <f>ROUND(I1179*H1179,2)</f>
        <v>0</v>
      </c>
      <c r="BL1179" s="20" t="s">
        <v>282</v>
      </c>
      <c r="BM1179" s="219" t="s">
        <v>1431</v>
      </c>
    </row>
    <row r="1180" s="13" customFormat="1">
      <c r="A1180" s="13"/>
      <c r="B1180" s="226"/>
      <c r="C1180" s="227"/>
      <c r="D1180" s="228" t="s">
        <v>192</v>
      </c>
      <c r="E1180" s="229" t="s">
        <v>19</v>
      </c>
      <c r="F1180" s="230" t="s">
        <v>659</v>
      </c>
      <c r="G1180" s="227"/>
      <c r="H1180" s="229" t="s">
        <v>19</v>
      </c>
      <c r="I1180" s="231"/>
      <c r="J1180" s="227"/>
      <c r="K1180" s="227"/>
      <c r="L1180" s="232"/>
      <c r="M1180" s="233"/>
      <c r="N1180" s="234"/>
      <c r="O1180" s="234"/>
      <c r="P1180" s="234"/>
      <c r="Q1180" s="234"/>
      <c r="R1180" s="234"/>
      <c r="S1180" s="234"/>
      <c r="T1180" s="235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6" t="s">
        <v>192</v>
      </c>
      <c r="AU1180" s="236" t="s">
        <v>88</v>
      </c>
      <c r="AV1180" s="13" t="s">
        <v>86</v>
      </c>
      <c r="AW1180" s="13" t="s">
        <v>37</v>
      </c>
      <c r="AX1180" s="13" t="s">
        <v>78</v>
      </c>
      <c r="AY1180" s="236" t="s">
        <v>178</v>
      </c>
    </row>
    <row r="1181" s="13" customFormat="1">
      <c r="A1181" s="13"/>
      <c r="B1181" s="226"/>
      <c r="C1181" s="227"/>
      <c r="D1181" s="228" t="s">
        <v>192</v>
      </c>
      <c r="E1181" s="229" t="s">
        <v>19</v>
      </c>
      <c r="F1181" s="230" t="s">
        <v>1039</v>
      </c>
      <c r="G1181" s="227"/>
      <c r="H1181" s="229" t="s">
        <v>19</v>
      </c>
      <c r="I1181" s="231"/>
      <c r="J1181" s="227"/>
      <c r="K1181" s="227"/>
      <c r="L1181" s="232"/>
      <c r="M1181" s="233"/>
      <c r="N1181" s="234"/>
      <c r="O1181" s="234"/>
      <c r="P1181" s="234"/>
      <c r="Q1181" s="234"/>
      <c r="R1181" s="234"/>
      <c r="S1181" s="234"/>
      <c r="T1181" s="235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6" t="s">
        <v>192</v>
      </c>
      <c r="AU1181" s="236" t="s">
        <v>88</v>
      </c>
      <c r="AV1181" s="13" t="s">
        <v>86</v>
      </c>
      <c r="AW1181" s="13" t="s">
        <v>37</v>
      </c>
      <c r="AX1181" s="13" t="s">
        <v>78</v>
      </c>
      <c r="AY1181" s="236" t="s">
        <v>178</v>
      </c>
    </row>
    <row r="1182" s="14" customFormat="1">
      <c r="A1182" s="14"/>
      <c r="B1182" s="237"/>
      <c r="C1182" s="238"/>
      <c r="D1182" s="228" t="s">
        <v>192</v>
      </c>
      <c r="E1182" s="239" t="s">
        <v>19</v>
      </c>
      <c r="F1182" s="240" t="s">
        <v>1432</v>
      </c>
      <c r="G1182" s="238"/>
      <c r="H1182" s="241">
        <v>3.0600000000000001</v>
      </c>
      <c r="I1182" s="242"/>
      <c r="J1182" s="238"/>
      <c r="K1182" s="238"/>
      <c r="L1182" s="243"/>
      <c r="M1182" s="244"/>
      <c r="N1182" s="245"/>
      <c r="O1182" s="245"/>
      <c r="P1182" s="245"/>
      <c r="Q1182" s="245"/>
      <c r="R1182" s="245"/>
      <c r="S1182" s="245"/>
      <c r="T1182" s="246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47" t="s">
        <v>192</v>
      </c>
      <c r="AU1182" s="247" t="s">
        <v>88</v>
      </c>
      <c r="AV1182" s="14" t="s">
        <v>88</v>
      </c>
      <c r="AW1182" s="14" t="s">
        <v>37</v>
      </c>
      <c r="AX1182" s="14" t="s">
        <v>78</v>
      </c>
      <c r="AY1182" s="247" t="s">
        <v>178</v>
      </c>
    </row>
    <row r="1183" s="14" customFormat="1">
      <c r="A1183" s="14"/>
      <c r="B1183" s="237"/>
      <c r="C1183" s="238"/>
      <c r="D1183" s="228" t="s">
        <v>192</v>
      </c>
      <c r="E1183" s="239" t="s">
        <v>19</v>
      </c>
      <c r="F1183" s="240" t="s">
        <v>1433</v>
      </c>
      <c r="G1183" s="238"/>
      <c r="H1183" s="241">
        <v>2.1800000000000002</v>
      </c>
      <c r="I1183" s="242"/>
      <c r="J1183" s="238"/>
      <c r="K1183" s="238"/>
      <c r="L1183" s="243"/>
      <c r="M1183" s="244"/>
      <c r="N1183" s="245"/>
      <c r="O1183" s="245"/>
      <c r="P1183" s="245"/>
      <c r="Q1183" s="245"/>
      <c r="R1183" s="245"/>
      <c r="S1183" s="245"/>
      <c r="T1183" s="246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47" t="s">
        <v>192</v>
      </c>
      <c r="AU1183" s="247" t="s">
        <v>88</v>
      </c>
      <c r="AV1183" s="14" t="s">
        <v>88</v>
      </c>
      <c r="AW1183" s="14" t="s">
        <v>37</v>
      </c>
      <c r="AX1183" s="14" t="s">
        <v>78</v>
      </c>
      <c r="AY1183" s="247" t="s">
        <v>178</v>
      </c>
    </row>
    <row r="1184" s="14" customFormat="1">
      <c r="A1184" s="14"/>
      <c r="B1184" s="237"/>
      <c r="C1184" s="238"/>
      <c r="D1184" s="228" t="s">
        <v>192</v>
      </c>
      <c r="E1184" s="239" t="s">
        <v>19</v>
      </c>
      <c r="F1184" s="240" t="s">
        <v>1434</v>
      </c>
      <c r="G1184" s="238"/>
      <c r="H1184" s="241">
        <v>2.2000000000000002</v>
      </c>
      <c r="I1184" s="242"/>
      <c r="J1184" s="238"/>
      <c r="K1184" s="238"/>
      <c r="L1184" s="243"/>
      <c r="M1184" s="244"/>
      <c r="N1184" s="245"/>
      <c r="O1184" s="245"/>
      <c r="P1184" s="245"/>
      <c r="Q1184" s="245"/>
      <c r="R1184" s="245"/>
      <c r="S1184" s="245"/>
      <c r="T1184" s="246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47" t="s">
        <v>192</v>
      </c>
      <c r="AU1184" s="247" t="s">
        <v>88</v>
      </c>
      <c r="AV1184" s="14" t="s">
        <v>88</v>
      </c>
      <c r="AW1184" s="14" t="s">
        <v>37</v>
      </c>
      <c r="AX1184" s="14" t="s">
        <v>78</v>
      </c>
      <c r="AY1184" s="247" t="s">
        <v>178</v>
      </c>
    </row>
    <row r="1185" s="14" customFormat="1">
      <c r="A1185" s="14"/>
      <c r="B1185" s="237"/>
      <c r="C1185" s="238"/>
      <c r="D1185" s="228" t="s">
        <v>192</v>
      </c>
      <c r="E1185" s="239" t="s">
        <v>19</v>
      </c>
      <c r="F1185" s="240" t="s">
        <v>1435</v>
      </c>
      <c r="G1185" s="238"/>
      <c r="H1185" s="241">
        <v>1.1000000000000001</v>
      </c>
      <c r="I1185" s="242"/>
      <c r="J1185" s="238"/>
      <c r="K1185" s="238"/>
      <c r="L1185" s="243"/>
      <c r="M1185" s="244"/>
      <c r="N1185" s="245"/>
      <c r="O1185" s="245"/>
      <c r="P1185" s="245"/>
      <c r="Q1185" s="245"/>
      <c r="R1185" s="245"/>
      <c r="S1185" s="245"/>
      <c r="T1185" s="246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7" t="s">
        <v>192</v>
      </c>
      <c r="AU1185" s="247" t="s">
        <v>88</v>
      </c>
      <c r="AV1185" s="14" t="s">
        <v>88</v>
      </c>
      <c r="AW1185" s="14" t="s">
        <v>37</v>
      </c>
      <c r="AX1185" s="14" t="s">
        <v>78</v>
      </c>
      <c r="AY1185" s="247" t="s">
        <v>178</v>
      </c>
    </row>
    <row r="1186" s="14" customFormat="1">
      <c r="A1186" s="14"/>
      <c r="B1186" s="237"/>
      <c r="C1186" s="238"/>
      <c r="D1186" s="228" t="s">
        <v>192</v>
      </c>
      <c r="E1186" s="239" t="s">
        <v>19</v>
      </c>
      <c r="F1186" s="240" t="s">
        <v>1436</v>
      </c>
      <c r="G1186" s="238"/>
      <c r="H1186" s="241">
        <v>4.0499999999999998</v>
      </c>
      <c r="I1186" s="242"/>
      <c r="J1186" s="238"/>
      <c r="K1186" s="238"/>
      <c r="L1186" s="243"/>
      <c r="M1186" s="244"/>
      <c r="N1186" s="245"/>
      <c r="O1186" s="245"/>
      <c r="P1186" s="245"/>
      <c r="Q1186" s="245"/>
      <c r="R1186" s="245"/>
      <c r="S1186" s="245"/>
      <c r="T1186" s="246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47" t="s">
        <v>192</v>
      </c>
      <c r="AU1186" s="247" t="s">
        <v>88</v>
      </c>
      <c r="AV1186" s="14" t="s">
        <v>88</v>
      </c>
      <c r="AW1186" s="14" t="s">
        <v>37</v>
      </c>
      <c r="AX1186" s="14" t="s">
        <v>78</v>
      </c>
      <c r="AY1186" s="247" t="s">
        <v>178</v>
      </c>
    </row>
    <row r="1187" s="14" customFormat="1">
      <c r="A1187" s="14"/>
      <c r="B1187" s="237"/>
      <c r="C1187" s="238"/>
      <c r="D1187" s="228" t="s">
        <v>192</v>
      </c>
      <c r="E1187" s="239" t="s">
        <v>19</v>
      </c>
      <c r="F1187" s="240" t="s">
        <v>1437</v>
      </c>
      <c r="G1187" s="238"/>
      <c r="H1187" s="241">
        <v>4.2300000000000004</v>
      </c>
      <c r="I1187" s="242"/>
      <c r="J1187" s="238"/>
      <c r="K1187" s="238"/>
      <c r="L1187" s="243"/>
      <c r="M1187" s="244"/>
      <c r="N1187" s="245"/>
      <c r="O1187" s="245"/>
      <c r="P1187" s="245"/>
      <c r="Q1187" s="245"/>
      <c r="R1187" s="245"/>
      <c r="S1187" s="245"/>
      <c r="T1187" s="246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47" t="s">
        <v>192</v>
      </c>
      <c r="AU1187" s="247" t="s">
        <v>88</v>
      </c>
      <c r="AV1187" s="14" t="s">
        <v>88</v>
      </c>
      <c r="AW1187" s="14" t="s">
        <v>37</v>
      </c>
      <c r="AX1187" s="14" t="s">
        <v>78</v>
      </c>
      <c r="AY1187" s="247" t="s">
        <v>178</v>
      </c>
    </row>
    <row r="1188" s="14" customFormat="1">
      <c r="A1188" s="14"/>
      <c r="B1188" s="237"/>
      <c r="C1188" s="238"/>
      <c r="D1188" s="228" t="s">
        <v>192</v>
      </c>
      <c r="E1188" s="239" t="s">
        <v>19</v>
      </c>
      <c r="F1188" s="240" t="s">
        <v>1438</v>
      </c>
      <c r="G1188" s="238"/>
      <c r="H1188" s="241">
        <v>10</v>
      </c>
      <c r="I1188" s="242"/>
      <c r="J1188" s="238"/>
      <c r="K1188" s="238"/>
      <c r="L1188" s="243"/>
      <c r="M1188" s="244"/>
      <c r="N1188" s="245"/>
      <c r="O1188" s="245"/>
      <c r="P1188" s="245"/>
      <c r="Q1188" s="245"/>
      <c r="R1188" s="245"/>
      <c r="S1188" s="245"/>
      <c r="T1188" s="246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47" t="s">
        <v>192</v>
      </c>
      <c r="AU1188" s="247" t="s">
        <v>88</v>
      </c>
      <c r="AV1188" s="14" t="s">
        <v>88</v>
      </c>
      <c r="AW1188" s="14" t="s">
        <v>37</v>
      </c>
      <c r="AX1188" s="14" t="s">
        <v>78</v>
      </c>
      <c r="AY1188" s="247" t="s">
        <v>178</v>
      </c>
    </row>
    <row r="1189" s="14" customFormat="1">
      <c r="A1189" s="14"/>
      <c r="B1189" s="237"/>
      <c r="C1189" s="238"/>
      <c r="D1189" s="228" t="s">
        <v>192</v>
      </c>
      <c r="E1189" s="239" t="s">
        <v>19</v>
      </c>
      <c r="F1189" s="240" t="s">
        <v>1439</v>
      </c>
      <c r="G1189" s="238"/>
      <c r="H1189" s="241">
        <v>6.96</v>
      </c>
      <c r="I1189" s="242"/>
      <c r="J1189" s="238"/>
      <c r="K1189" s="238"/>
      <c r="L1189" s="243"/>
      <c r="M1189" s="244"/>
      <c r="N1189" s="245"/>
      <c r="O1189" s="245"/>
      <c r="P1189" s="245"/>
      <c r="Q1189" s="245"/>
      <c r="R1189" s="245"/>
      <c r="S1189" s="245"/>
      <c r="T1189" s="246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47" t="s">
        <v>192</v>
      </c>
      <c r="AU1189" s="247" t="s">
        <v>88</v>
      </c>
      <c r="AV1189" s="14" t="s">
        <v>88</v>
      </c>
      <c r="AW1189" s="14" t="s">
        <v>37</v>
      </c>
      <c r="AX1189" s="14" t="s">
        <v>78</v>
      </c>
      <c r="AY1189" s="247" t="s">
        <v>178</v>
      </c>
    </row>
    <row r="1190" s="14" customFormat="1">
      <c r="A1190" s="14"/>
      <c r="B1190" s="237"/>
      <c r="C1190" s="238"/>
      <c r="D1190" s="228" t="s">
        <v>192</v>
      </c>
      <c r="E1190" s="239" t="s">
        <v>19</v>
      </c>
      <c r="F1190" s="240" t="s">
        <v>1440</v>
      </c>
      <c r="G1190" s="238"/>
      <c r="H1190" s="241">
        <v>1.1000000000000001</v>
      </c>
      <c r="I1190" s="242"/>
      <c r="J1190" s="238"/>
      <c r="K1190" s="238"/>
      <c r="L1190" s="243"/>
      <c r="M1190" s="244"/>
      <c r="N1190" s="245"/>
      <c r="O1190" s="245"/>
      <c r="P1190" s="245"/>
      <c r="Q1190" s="245"/>
      <c r="R1190" s="245"/>
      <c r="S1190" s="245"/>
      <c r="T1190" s="246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47" t="s">
        <v>192</v>
      </c>
      <c r="AU1190" s="247" t="s">
        <v>88</v>
      </c>
      <c r="AV1190" s="14" t="s">
        <v>88</v>
      </c>
      <c r="AW1190" s="14" t="s">
        <v>37</v>
      </c>
      <c r="AX1190" s="14" t="s">
        <v>78</v>
      </c>
      <c r="AY1190" s="247" t="s">
        <v>178</v>
      </c>
    </row>
    <row r="1191" s="14" customFormat="1">
      <c r="A1191" s="14"/>
      <c r="B1191" s="237"/>
      <c r="C1191" s="238"/>
      <c r="D1191" s="228" t="s">
        <v>192</v>
      </c>
      <c r="E1191" s="239" t="s">
        <v>19</v>
      </c>
      <c r="F1191" s="240" t="s">
        <v>1441</v>
      </c>
      <c r="G1191" s="238"/>
      <c r="H1191" s="241">
        <v>4.3200000000000003</v>
      </c>
      <c r="I1191" s="242"/>
      <c r="J1191" s="238"/>
      <c r="K1191" s="238"/>
      <c r="L1191" s="243"/>
      <c r="M1191" s="244"/>
      <c r="N1191" s="245"/>
      <c r="O1191" s="245"/>
      <c r="P1191" s="245"/>
      <c r="Q1191" s="245"/>
      <c r="R1191" s="245"/>
      <c r="S1191" s="245"/>
      <c r="T1191" s="246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7" t="s">
        <v>192</v>
      </c>
      <c r="AU1191" s="247" t="s">
        <v>88</v>
      </c>
      <c r="AV1191" s="14" t="s">
        <v>88</v>
      </c>
      <c r="AW1191" s="14" t="s">
        <v>37</v>
      </c>
      <c r="AX1191" s="14" t="s">
        <v>78</v>
      </c>
      <c r="AY1191" s="247" t="s">
        <v>178</v>
      </c>
    </row>
    <row r="1192" s="14" customFormat="1">
      <c r="A1192" s="14"/>
      <c r="B1192" s="237"/>
      <c r="C1192" s="238"/>
      <c r="D1192" s="228" t="s">
        <v>192</v>
      </c>
      <c r="E1192" s="239" t="s">
        <v>19</v>
      </c>
      <c r="F1192" s="240" t="s">
        <v>1442</v>
      </c>
      <c r="G1192" s="238"/>
      <c r="H1192" s="241">
        <v>8</v>
      </c>
      <c r="I1192" s="242"/>
      <c r="J1192" s="238"/>
      <c r="K1192" s="238"/>
      <c r="L1192" s="243"/>
      <c r="M1192" s="244"/>
      <c r="N1192" s="245"/>
      <c r="O1192" s="245"/>
      <c r="P1192" s="245"/>
      <c r="Q1192" s="245"/>
      <c r="R1192" s="245"/>
      <c r="S1192" s="245"/>
      <c r="T1192" s="246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47" t="s">
        <v>192</v>
      </c>
      <c r="AU1192" s="247" t="s">
        <v>88</v>
      </c>
      <c r="AV1192" s="14" t="s">
        <v>88</v>
      </c>
      <c r="AW1192" s="14" t="s">
        <v>37</v>
      </c>
      <c r="AX1192" s="14" t="s">
        <v>78</v>
      </c>
      <c r="AY1192" s="247" t="s">
        <v>178</v>
      </c>
    </row>
    <row r="1193" s="14" customFormat="1">
      <c r="A1193" s="14"/>
      <c r="B1193" s="237"/>
      <c r="C1193" s="238"/>
      <c r="D1193" s="228" t="s">
        <v>192</v>
      </c>
      <c r="E1193" s="239" t="s">
        <v>19</v>
      </c>
      <c r="F1193" s="240" t="s">
        <v>1443</v>
      </c>
      <c r="G1193" s="238"/>
      <c r="H1193" s="241">
        <v>0.52000000000000002</v>
      </c>
      <c r="I1193" s="242"/>
      <c r="J1193" s="238"/>
      <c r="K1193" s="238"/>
      <c r="L1193" s="243"/>
      <c r="M1193" s="244"/>
      <c r="N1193" s="245"/>
      <c r="O1193" s="245"/>
      <c r="P1193" s="245"/>
      <c r="Q1193" s="245"/>
      <c r="R1193" s="245"/>
      <c r="S1193" s="245"/>
      <c r="T1193" s="246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47" t="s">
        <v>192</v>
      </c>
      <c r="AU1193" s="247" t="s">
        <v>88</v>
      </c>
      <c r="AV1193" s="14" t="s">
        <v>88</v>
      </c>
      <c r="AW1193" s="14" t="s">
        <v>37</v>
      </c>
      <c r="AX1193" s="14" t="s">
        <v>78</v>
      </c>
      <c r="AY1193" s="247" t="s">
        <v>178</v>
      </c>
    </row>
    <row r="1194" s="15" customFormat="1">
      <c r="A1194" s="15"/>
      <c r="B1194" s="248"/>
      <c r="C1194" s="249"/>
      <c r="D1194" s="228" t="s">
        <v>192</v>
      </c>
      <c r="E1194" s="250" t="s">
        <v>19</v>
      </c>
      <c r="F1194" s="251" t="s">
        <v>195</v>
      </c>
      <c r="G1194" s="249"/>
      <c r="H1194" s="252">
        <v>47.719999999999999</v>
      </c>
      <c r="I1194" s="253"/>
      <c r="J1194" s="249"/>
      <c r="K1194" s="249"/>
      <c r="L1194" s="254"/>
      <c r="M1194" s="255"/>
      <c r="N1194" s="256"/>
      <c r="O1194" s="256"/>
      <c r="P1194" s="256"/>
      <c r="Q1194" s="256"/>
      <c r="R1194" s="256"/>
      <c r="S1194" s="256"/>
      <c r="T1194" s="257"/>
      <c r="U1194" s="15"/>
      <c r="V1194" s="15"/>
      <c r="W1194" s="15"/>
      <c r="X1194" s="15"/>
      <c r="Y1194" s="15"/>
      <c r="Z1194" s="15"/>
      <c r="AA1194" s="15"/>
      <c r="AB1194" s="15"/>
      <c r="AC1194" s="15"/>
      <c r="AD1194" s="15"/>
      <c r="AE1194" s="15"/>
      <c r="AT1194" s="258" t="s">
        <v>192</v>
      </c>
      <c r="AU1194" s="258" t="s">
        <v>88</v>
      </c>
      <c r="AV1194" s="15" t="s">
        <v>184</v>
      </c>
      <c r="AW1194" s="15" t="s">
        <v>37</v>
      </c>
      <c r="AX1194" s="15" t="s">
        <v>86</v>
      </c>
      <c r="AY1194" s="258" t="s">
        <v>178</v>
      </c>
    </row>
    <row r="1195" s="2" customFormat="1" ht="49.05" customHeight="1">
      <c r="A1195" s="41"/>
      <c r="B1195" s="42"/>
      <c r="C1195" s="208" t="s">
        <v>1444</v>
      </c>
      <c r="D1195" s="208" t="s">
        <v>180</v>
      </c>
      <c r="E1195" s="209" t="s">
        <v>1445</v>
      </c>
      <c r="F1195" s="210" t="s">
        <v>1446</v>
      </c>
      <c r="G1195" s="211" t="s">
        <v>299</v>
      </c>
      <c r="H1195" s="212">
        <v>40</v>
      </c>
      <c r="I1195" s="213"/>
      <c r="J1195" s="214">
        <f>ROUND(I1195*H1195,2)</f>
        <v>0</v>
      </c>
      <c r="K1195" s="210" t="s">
        <v>183</v>
      </c>
      <c r="L1195" s="47"/>
      <c r="M1195" s="215" t="s">
        <v>19</v>
      </c>
      <c r="N1195" s="216" t="s">
        <v>49</v>
      </c>
      <c r="O1195" s="87"/>
      <c r="P1195" s="217">
        <f>O1195*H1195</f>
        <v>0</v>
      </c>
      <c r="Q1195" s="217">
        <v>0</v>
      </c>
      <c r="R1195" s="217">
        <f>Q1195*H1195</f>
        <v>0</v>
      </c>
      <c r="S1195" s="217">
        <v>0</v>
      </c>
      <c r="T1195" s="218">
        <f>S1195*H1195</f>
        <v>0</v>
      </c>
      <c r="U1195" s="41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R1195" s="219" t="s">
        <v>282</v>
      </c>
      <c r="AT1195" s="219" t="s">
        <v>180</v>
      </c>
      <c r="AU1195" s="219" t="s">
        <v>88</v>
      </c>
      <c r="AY1195" s="20" t="s">
        <v>178</v>
      </c>
      <c r="BE1195" s="220">
        <f>IF(N1195="základní",J1195,0)</f>
        <v>0</v>
      </c>
      <c r="BF1195" s="220">
        <f>IF(N1195="snížená",J1195,0)</f>
        <v>0</v>
      </c>
      <c r="BG1195" s="220">
        <f>IF(N1195="zákl. přenesená",J1195,0)</f>
        <v>0</v>
      </c>
      <c r="BH1195" s="220">
        <f>IF(N1195="sníž. přenesená",J1195,0)</f>
        <v>0</v>
      </c>
      <c r="BI1195" s="220">
        <f>IF(N1195="nulová",J1195,0)</f>
        <v>0</v>
      </c>
      <c r="BJ1195" s="20" t="s">
        <v>86</v>
      </c>
      <c r="BK1195" s="220">
        <f>ROUND(I1195*H1195,2)</f>
        <v>0</v>
      </c>
      <c r="BL1195" s="20" t="s">
        <v>282</v>
      </c>
      <c r="BM1195" s="219" t="s">
        <v>1447</v>
      </c>
    </row>
    <row r="1196" s="2" customFormat="1">
      <c r="A1196" s="41"/>
      <c r="B1196" s="42"/>
      <c r="C1196" s="43"/>
      <c r="D1196" s="221" t="s">
        <v>186</v>
      </c>
      <c r="E1196" s="43"/>
      <c r="F1196" s="222" t="s">
        <v>1448</v>
      </c>
      <c r="G1196" s="43"/>
      <c r="H1196" s="43"/>
      <c r="I1196" s="223"/>
      <c r="J1196" s="43"/>
      <c r="K1196" s="43"/>
      <c r="L1196" s="47"/>
      <c r="M1196" s="224"/>
      <c r="N1196" s="225"/>
      <c r="O1196" s="87"/>
      <c r="P1196" s="87"/>
      <c r="Q1196" s="87"/>
      <c r="R1196" s="87"/>
      <c r="S1196" s="87"/>
      <c r="T1196" s="88"/>
      <c r="U1196" s="41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  <c r="AT1196" s="20" t="s">
        <v>186</v>
      </c>
      <c r="AU1196" s="20" t="s">
        <v>88</v>
      </c>
    </row>
    <row r="1197" s="2" customFormat="1" ht="49.05" customHeight="1">
      <c r="A1197" s="41"/>
      <c r="B1197" s="42"/>
      <c r="C1197" s="208" t="s">
        <v>1449</v>
      </c>
      <c r="D1197" s="208" t="s">
        <v>180</v>
      </c>
      <c r="E1197" s="209" t="s">
        <v>1450</v>
      </c>
      <c r="F1197" s="210" t="s">
        <v>1451</v>
      </c>
      <c r="G1197" s="211" t="s">
        <v>299</v>
      </c>
      <c r="H1197" s="212">
        <v>70</v>
      </c>
      <c r="I1197" s="213"/>
      <c r="J1197" s="214">
        <f>ROUND(I1197*H1197,2)</f>
        <v>0</v>
      </c>
      <c r="K1197" s="210" t="s">
        <v>183</v>
      </c>
      <c r="L1197" s="47"/>
      <c r="M1197" s="215" t="s">
        <v>19</v>
      </c>
      <c r="N1197" s="216" t="s">
        <v>49</v>
      </c>
      <c r="O1197" s="87"/>
      <c r="P1197" s="217">
        <f>O1197*H1197</f>
        <v>0</v>
      </c>
      <c r="Q1197" s="217">
        <v>0</v>
      </c>
      <c r="R1197" s="217">
        <f>Q1197*H1197</f>
        <v>0</v>
      </c>
      <c r="S1197" s="217">
        <v>0</v>
      </c>
      <c r="T1197" s="218">
        <f>S1197*H1197</f>
        <v>0</v>
      </c>
      <c r="U1197" s="41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R1197" s="219" t="s">
        <v>282</v>
      </c>
      <c r="AT1197" s="219" t="s">
        <v>180</v>
      </c>
      <c r="AU1197" s="219" t="s">
        <v>88</v>
      </c>
      <c r="AY1197" s="20" t="s">
        <v>178</v>
      </c>
      <c r="BE1197" s="220">
        <f>IF(N1197="základní",J1197,0)</f>
        <v>0</v>
      </c>
      <c r="BF1197" s="220">
        <f>IF(N1197="snížená",J1197,0)</f>
        <v>0</v>
      </c>
      <c r="BG1197" s="220">
        <f>IF(N1197="zákl. přenesená",J1197,0)</f>
        <v>0</v>
      </c>
      <c r="BH1197" s="220">
        <f>IF(N1197="sníž. přenesená",J1197,0)</f>
        <v>0</v>
      </c>
      <c r="BI1197" s="220">
        <f>IF(N1197="nulová",J1197,0)</f>
        <v>0</v>
      </c>
      <c r="BJ1197" s="20" t="s">
        <v>86</v>
      </c>
      <c r="BK1197" s="220">
        <f>ROUND(I1197*H1197,2)</f>
        <v>0</v>
      </c>
      <c r="BL1197" s="20" t="s">
        <v>282</v>
      </c>
      <c r="BM1197" s="219" t="s">
        <v>1452</v>
      </c>
    </row>
    <row r="1198" s="2" customFormat="1">
      <c r="A1198" s="41"/>
      <c r="B1198" s="42"/>
      <c r="C1198" s="43"/>
      <c r="D1198" s="221" t="s">
        <v>186</v>
      </c>
      <c r="E1198" s="43"/>
      <c r="F1198" s="222" t="s">
        <v>1453</v>
      </c>
      <c r="G1198" s="43"/>
      <c r="H1198" s="43"/>
      <c r="I1198" s="223"/>
      <c r="J1198" s="43"/>
      <c r="K1198" s="43"/>
      <c r="L1198" s="47"/>
      <c r="M1198" s="224"/>
      <c r="N1198" s="225"/>
      <c r="O1198" s="87"/>
      <c r="P1198" s="87"/>
      <c r="Q1198" s="87"/>
      <c r="R1198" s="87"/>
      <c r="S1198" s="87"/>
      <c r="T1198" s="88"/>
      <c r="U1198" s="41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T1198" s="20" t="s">
        <v>186</v>
      </c>
      <c r="AU1198" s="20" t="s">
        <v>88</v>
      </c>
    </row>
    <row r="1199" s="2" customFormat="1" ht="24.15" customHeight="1">
      <c r="A1199" s="41"/>
      <c r="B1199" s="42"/>
      <c r="C1199" s="208" t="s">
        <v>1454</v>
      </c>
      <c r="D1199" s="208" t="s">
        <v>180</v>
      </c>
      <c r="E1199" s="209" t="s">
        <v>1455</v>
      </c>
      <c r="F1199" s="210" t="s">
        <v>1456</v>
      </c>
      <c r="G1199" s="211" t="s">
        <v>114</v>
      </c>
      <c r="H1199" s="212">
        <v>128.78</v>
      </c>
      <c r="I1199" s="213"/>
      <c r="J1199" s="214">
        <f>ROUND(I1199*H1199,2)</f>
        <v>0</v>
      </c>
      <c r="K1199" s="210" t="s">
        <v>183</v>
      </c>
      <c r="L1199" s="47"/>
      <c r="M1199" s="215" t="s">
        <v>19</v>
      </c>
      <c r="N1199" s="216" t="s">
        <v>49</v>
      </c>
      <c r="O1199" s="87"/>
      <c r="P1199" s="217">
        <f>O1199*H1199</f>
        <v>0</v>
      </c>
      <c r="Q1199" s="217">
        <v>0.00091</v>
      </c>
      <c r="R1199" s="217">
        <f>Q1199*H1199</f>
        <v>0.1171898</v>
      </c>
      <c r="S1199" s="217">
        <v>0</v>
      </c>
      <c r="T1199" s="218">
        <f>S1199*H1199</f>
        <v>0</v>
      </c>
      <c r="U1199" s="41"/>
      <c r="V1199" s="41"/>
      <c r="W1199" s="41"/>
      <c r="X1199" s="41"/>
      <c r="Y1199" s="41"/>
      <c r="Z1199" s="41"/>
      <c r="AA1199" s="41"/>
      <c r="AB1199" s="41"/>
      <c r="AC1199" s="41"/>
      <c r="AD1199" s="41"/>
      <c r="AE1199" s="41"/>
      <c r="AR1199" s="219" t="s">
        <v>282</v>
      </c>
      <c r="AT1199" s="219" t="s">
        <v>180</v>
      </c>
      <c r="AU1199" s="219" t="s">
        <v>88</v>
      </c>
      <c r="AY1199" s="20" t="s">
        <v>178</v>
      </c>
      <c r="BE1199" s="220">
        <f>IF(N1199="základní",J1199,0)</f>
        <v>0</v>
      </c>
      <c r="BF1199" s="220">
        <f>IF(N1199="snížená",J1199,0)</f>
        <v>0</v>
      </c>
      <c r="BG1199" s="220">
        <f>IF(N1199="zákl. přenesená",J1199,0)</f>
        <v>0</v>
      </c>
      <c r="BH1199" s="220">
        <f>IF(N1199="sníž. přenesená",J1199,0)</f>
        <v>0</v>
      </c>
      <c r="BI1199" s="220">
        <f>IF(N1199="nulová",J1199,0)</f>
        <v>0</v>
      </c>
      <c r="BJ1199" s="20" t="s">
        <v>86</v>
      </c>
      <c r="BK1199" s="220">
        <f>ROUND(I1199*H1199,2)</f>
        <v>0</v>
      </c>
      <c r="BL1199" s="20" t="s">
        <v>282</v>
      </c>
      <c r="BM1199" s="219" t="s">
        <v>1457</v>
      </c>
    </row>
    <row r="1200" s="2" customFormat="1">
      <c r="A1200" s="41"/>
      <c r="B1200" s="42"/>
      <c r="C1200" s="43"/>
      <c r="D1200" s="221" t="s">
        <v>186</v>
      </c>
      <c r="E1200" s="43"/>
      <c r="F1200" s="222" t="s">
        <v>1458</v>
      </c>
      <c r="G1200" s="43"/>
      <c r="H1200" s="43"/>
      <c r="I1200" s="223"/>
      <c r="J1200" s="43"/>
      <c r="K1200" s="43"/>
      <c r="L1200" s="47"/>
      <c r="M1200" s="224"/>
      <c r="N1200" s="225"/>
      <c r="O1200" s="87"/>
      <c r="P1200" s="87"/>
      <c r="Q1200" s="87"/>
      <c r="R1200" s="87"/>
      <c r="S1200" s="87"/>
      <c r="T1200" s="88"/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T1200" s="20" t="s">
        <v>186</v>
      </c>
      <c r="AU1200" s="20" t="s">
        <v>88</v>
      </c>
    </row>
    <row r="1201" s="13" customFormat="1">
      <c r="A1201" s="13"/>
      <c r="B1201" s="226"/>
      <c r="C1201" s="227"/>
      <c r="D1201" s="228" t="s">
        <v>192</v>
      </c>
      <c r="E1201" s="229" t="s">
        <v>19</v>
      </c>
      <c r="F1201" s="230" t="s">
        <v>659</v>
      </c>
      <c r="G1201" s="227"/>
      <c r="H1201" s="229" t="s">
        <v>19</v>
      </c>
      <c r="I1201" s="231"/>
      <c r="J1201" s="227"/>
      <c r="K1201" s="227"/>
      <c r="L1201" s="232"/>
      <c r="M1201" s="233"/>
      <c r="N1201" s="234"/>
      <c r="O1201" s="234"/>
      <c r="P1201" s="234"/>
      <c r="Q1201" s="234"/>
      <c r="R1201" s="234"/>
      <c r="S1201" s="234"/>
      <c r="T1201" s="235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6" t="s">
        <v>192</v>
      </c>
      <c r="AU1201" s="236" t="s">
        <v>88</v>
      </c>
      <c r="AV1201" s="13" t="s">
        <v>86</v>
      </c>
      <c r="AW1201" s="13" t="s">
        <v>37</v>
      </c>
      <c r="AX1201" s="13" t="s">
        <v>78</v>
      </c>
      <c r="AY1201" s="236" t="s">
        <v>178</v>
      </c>
    </row>
    <row r="1202" s="13" customFormat="1">
      <c r="A1202" s="13"/>
      <c r="B1202" s="226"/>
      <c r="C1202" s="227"/>
      <c r="D1202" s="228" t="s">
        <v>192</v>
      </c>
      <c r="E1202" s="229" t="s">
        <v>19</v>
      </c>
      <c r="F1202" s="230" t="s">
        <v>1039</v>
      </c>
      <c r="G1202" s="227"/>
      <c r="H1202" s="229" t="s">
        <v>19</v>
      </c>
      <c r="I1202" s="231"/>
      <c r="J1202" s="227"/>
      <c r="K1202" s="227"/>
      <c r="L1202" s="232"/>
      <c r="M1202" s="233"/>
      <c r="N1202" s="234"/>
      <c r="O1202" s="234"/>
      <c r="P1202" s="234"/>
      <c r="Q1202" s="234"/>
      <c r="R1202" s="234"/>
      <c r="S1202" s="234"/>
      <c r="T1202" s="235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6" t="s">
        <v>192</v>
      </c>
      <c r="AU1202" s="236" t="s">
        <v>88</v>
      </c>
      <c r="AV1202" s="13" t="s">
        <v>86</v>
      </c>
      <c r="AW1202" s="13" t="s">
        <v>37</v>
      </c>
      <c r="AX1202" s="13" t="s">
        <v>78</v>
      </c>
      <c r="AY1202" s="236" t="s">
        <v>178</v>
      </c>
    </row>
    <row r="1203" s="14" customFormat="1">
      <c r="A1203" s="14"/>
      <c r="B1203" s="237"/>
      <c r="C1203" s="238"/>
      <c r="D1203" s="228" t="s">
        <v>192</v>
      </c>
      <c r="E1203" s="239" t="s">
        <v>19</v>
      </c>
      <c r="F1203" s="240" t="s">
        <v>1459</v>
      </c>
      <c r="G1203" s="238"/>
      <c r="H1203" s="241">
        <v>17.559999999999999</v>
      </c>
      <c r="I1203" s="242"/>
      <c r="J1203" s="238"/>
      <c r="K1203" s="238"/>
      <c r="L1203" s="243"/>
      <c r="M1203" s="244"/>
      <c r="N1203" s="245"/>
      <c r="O1203" s="245"/>
      <c r="P1203" s="245"/>
      <c r="Q1203" s="245"/>
      <c r="R1203" s="245"/>
      <c r="S1203" s="245"/>
      <c r="T1203" s="246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47" t="s">
        <v>192</v>
      </c>
      <c r="AU1203" s="247" t="s">
        <v>88</v>
      </c>
      <c r="AV1203" s="14" t="s">
        <v>88</v>
      </c>
      <c r="AW1203" s="14" t="s">
        <v>37</v>
      </c>
      <c r="AX1203" s="14" t="s">
        <v>78</v>
      </c>
      <c r="AY1203" s="247" t="s">
        <v>178</v>
      </c>
    </row>
    <row r="1204" s="14" customFormat="1">
      <c r="A1204" s="14"/>
      <c r="B1204" s="237"/>
      <c r="C1204" s="238"/>
      <c r="D1204" s="228" t="s">
        <v>192</v>
      </c>
      <c r="E1204" s="239" t="s">
        <v>19</v>
      </c>
      <c r="F1204" s="240" t="s">
        <v>1460</v>
      </c>
      <c r="G1204" s="238"/>
      <c r="H1204" s="241">
        <v>63.600000000000001</v>
      </c>
      <c r="I1204" s="242"/>
      <c r="J1204" s="238"/>
      <c r="K1204" s="238"/>
      <c r="L1204" s="243"/>
      <c r="M1204" s="244"/>
      <c r="N1204" s="245"/>
      <c r="O1204" s="245"/>
      <c r="P1204" s="245"/>
      <c r="Q1204" s="245"/>
      <c r="R1204" s="245"/>
      <c r="S1204" s="245"/>
      <c r="T1204" s="246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47" t="s">
        <v>192</v>
      </c>
      <c r="AU1204" s="247" t="s">
        <v>88</v>
      </c>
      <c r="AV1204" s="14" t="s">
        <v>88</v>
      </c>
      <c r="AW1204" s="14" t="s">
        <v>37</v>
      </c>
      <c r="AX1204" s="14" t="s">
        <v>78</v>
      </c>
      <c r="AY1204" s="247" t="s">
        <v>178</v>
      </c>
    </row>
    <row r="1205" s="14" customFormat="1">
      <c r="A1205" s="14"/>
      <c r="B1205" s="237"/>
      <c r="C1205" s="238"/>
      <c r="D1205" s="228" t="s">
        <v>192</v>
      </c>
      <c r="E1205" s="239" t="s">
        <v>19</v>
      </c>
      <c r="F1205" s="240" t="s">
        <v>1461</v>
      </c>
      <c r="G1205" s="238"/>
      <c r="H1205" s="241">
        <v>28.379999999999999</v>
      </c>
      <c r="I1205" s="242"/>
      <c r="J1205" s="238"/>
      <c r="K1205" s="238"/>
      <c r="L1205" s="243"/>
      <c r="M1205" s="244"/>
      <c r="N1205" s="245"/>
      <c r="O1205" s="245"/>
      <c r="P1205" s="245"/>
      <c r="Q1205" s="245"/>
      <c r="R1205" s="245"/>
      <c r="S1205" s="245"/>
      <c r="T1205" s="246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47" t="s">
        <v>192</v>
      </c>
      <c r="AU1205" s="247" t="s">
        <v>88</v>
      </c>
      <c r="AV1205" s="14" t="s">
        <v>88</v>
      </c>
      <c r="AW1205" s="14" t="s">
        <v>37</v>
      </c>
      <c r="AX1205" s="14" t="s">
        <v>78</v>
      </c>
      <c r="AY1205" s="247" t="s">
        <v>178</v>
      </c>
    </row>
    <row r="1206" s="14" customFormat="1">
      <c r="A1206" s="14"/>
      <c r="B1206" s="237"/>
      <c r="C1206" s="238"/>
      <c r="D1206" s="228" t="s">
        <v>192</v>
      </c>
      <c r="E1206" s="239" t="s">
        <v>19</v>
      </c>
      <c r="F1206" s="240" t="s">
        <v>1462</v>
      </c>
      <c r="G1206" s="238"/>
      <c r="H1206" s="241">
        <v>15.66</v>
      </c>
      <c r="I1206" s="242"/>
      <c r="J1206" s="238"/>
      <c r="K1206" s="238"/>
      <c r="L1206" s="243"/>
      <c r="M1206" s="244"/>
      <c r="N1206" s="245"/>
      <c r="O1206" s="245"/>
      <c r="P1206" s="245"/>
      <c r="Q1206" s="245"/>
      <c r="R1206" s="245"/>
      <c r="S1206" s="245"/>
      <c r="T1206" s="246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47" t="s">
        <v>192</v>
      </c>
      <c r="AU1206" s="247" t="s">
        <v>88</v>
      </c>
      <c r="AV1206" s="14" t="s">
        <v>88</v>
      </c>
      <c r="AW1206" s="14" t="s">
        <v>37</v>
      </c>
      <c r="AX1206" s="14" t="s">
        <v>78</v>
      </c>
      <c r="AY1206" s="247" t="s">
        <v>178</v>
      </c>
    </row>
    <row r="1207" s="14" customFormat="1">
      <c r="A1207" s="14"/>
      <c r="B1207" s="237"/>
      <c r="C1207" s="238"/>
      <c r="D1207" s="228" t="s">
        <v>192</v>
      </c>
      <c r="E1207" s="239" t="s">
        <v>19</v>
      </c>
      <c r="F1207" s="240" t="s">
        <v>1463</v>
      </c>
      <c r="G1207" s="238"/>
      <c r="H1207" s="241">
        <v>3.5800000000000001</v>
      </c>
      <c r="I1207" s="242"/>
      <c r="J1207" s="238"/>
      <c r="K1207" s="238"/>
      <c r="L1207" s="243"/>
      <c r="M1207" s="244"/>
      <c r="N1207" s="245"/>
      <c r="O1207" s="245"/>
      <c r="P1207" s="245"/>
      <c r="Q1207" s="245"/>
      <c r="R1207" s="245"/>
      <c r="S1207" s="245"/>
      <c r="T1207" s="246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47" t="s">
        <v>192</v>
      </c>
      <c r="AU1207" s="247" t="s">
        <v>88</v>
      </c>
      <c r="AV1207" s="14" t="s">
        <v>88</v>
      </c>
      <c r="AW1207" s="14" t="s">
        <v>37</v>
      </c>
      <c r="AX1207" s="14" t="s">
        <v>78</v>
      </c>
      <c r="AY1207" s="247" t="s">
        <v>178</v>
      </c>
    </row>
    <row r="1208" s="15" customFormat="1">
      <c r="A1208" s="15"/>
      <c r="B1208" s="248"/>
      <c r="C1208" s="249"/>
      <c r="D1208" s="228" t="s">
        <v>192</v>
      </c>
      <c r="E1208" s="250" t="s">
        <v>19</v>
      </c>
      <c r="F1208" s="251" t="s">
        <v>195</v>
      </c>
      <c r="G1208" s="249"/>
      <c r="H1208" s="252">
        <v>128.78</v>
      </c>
      <c r="I1208" s="253"/>
      <c r="J1208" s="249"/>
      <c r="K1208" s="249"/>
      <c r="L1208" s="254"/>
      <c r="M1208" s="255"/>
      <c r="N1208" s="256"/>
      <c r="O1208" s="256"/>
      <c r="P1208" s="256"/>
      <c r="Q1208" s="256"/>
      <c r="R1208" s="256"/>
      <c r="S1208" s="256"/>
      <c r="T1208" s="257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58" t="s">
        <v>192</v>
      </c>
      <c r="AU1208" s="258" t="s">
        <v>88</v>
      </c>
      <c r="AV1208" s="15" t="s">
        <v>184</v>
      </c>
      <c r="AW1208" s="15" t="s">
        <v>37</v>
      </c>
      <c r="AX1208" s="15" t="s">
        <v>86</v>
      </c>
      <c r="AY1208" s="258" t="s">
        <v>178</v>
      </c>
    </row>
    <row r="1209" s="2" customFormat="1" ht="37.8" customHeight="1">
      <c r="A1209" s="41"/>
      <c r="B1209" s="42"/>
      <c r="C1209" s="208" t="s">
        <v>1464</v>
      </c>
      <c r="D1209" s="208" t="s">
        <v>180</v>
      </c>
      <c r="E1209" s="209" t="s">
        <v>1465</v>
      </c>
      <c r="F1209" s="210" t="s">
        <v>1466</v>
      </c>
      <c r="G1209" s="211" t="s">
        <v>299</v>
      </c>
      <c r="H1209" s="212">
        <v>12</v>
      </c>
      <c r="I1209" s="213"/>
      <c r="J1209" s="214">
        <f>ROUND(I1209*H1209,2)</f>
        <v>0</v>
      </c>
      <c r="K1209" s="210" t="s">
        <v>19</v>
      </c>
      <c r="L1209" s="47"/>
      <c r="M1209" s="215" t="s">
        <v>19</v>
      </c>
      <c r="N1209" s="216" t="s">
        <v>49</v>
      </c>
      <c r="O1209" s="87"/>
      <c r="P1209" s="217">
        <f>O1209*H1209</f>
        <v>0</v>
      </c>
      <c r="Q1209" s="217">
        <v>0.00019000000000000001</v>
      </c>
      <c r="R1209" s="217">
        <f>Q1209*H1209</f>
        <v>0.0022799999999999999</v>
      </c>
      <c r="S1209" s="217">
        <v>0</v>
      </c>
      <c r="T1209" s="218">
        <f>S1209*H1209</f>
        <v>0</v>
      </c>
      <c r="U1209" s="41"/>
      <c r="V1209" s="41"/>
      <c r="W1209" s="41"/>
      <c r="X1209" s="41"/>
      <c r="Y1209" s="41"/>
      <c r="Z1209" s="41"/>
      <c r="AA1209" s="41"/>
      <c r="AB1209" s="41"/>
      <c r="AC1209" s="41"/>
      <c r="AD1209" s="41"/>
      <c r="AE1209" s="41"/>
      <c r="AR1209" s="219" t="s">
        <v>282</v>
      </c>
      <c r="AT1209" s="219" t="s">
        <v>180</v>
      </c>
      <c r="AU1209" s="219" t="s">
        <v>88</v>
      </c>
      <c r="AY1209" s="20" t="s">
        <v>178</v>
      </c>
      <c r="BE1209" s="220">
        <f>IF(N1209="základní",J1209,0)</f>
        <v>0</v>
      </c>
      <c r="BF1209" s="220">
        <f>IF(N1209="snížená",J1209,0)</f>
        <v>0</v>
      </c>
      <c r="BG1209" s="220">
        <f>IF(N1209="zákl. přenesená",J1209,0)</f>
        <v>0</v>
      </c>
      <c r="BH1209" s="220">
        <f>IF(N1209="sníž. přenesená",J1209,0)</f>
        <v>0</v>
      </c>
      <c r="BI1209" s="220">
        <f>IF(N1209="nulová",J1209,0)</f>
        <v>0</v>
      </c>
      <c r="BJ1209" s="20" t="s">
        <v>86</v>
      </c>
      <c r="BK1209" s="220">
        <f>ROUND(I1209*H1209,2)</f>
        <v>0</v>
      </c>
      <c r="BL1209" s="20" t="s">
        <v>282</v>
      </c>
      <c r="BM1209" s="219" t="s">
        <v>1467</v>
      </c>
    </row>
    <row r="1210" s="2" customFormat="1" ht="24.15" customHeight="1">
      <c r="A1210" s="41"/>
      <c r="B1210" s="42"/>
      <c r="C1210" s="208" t="s">
        <v>1468</v>
      </c>
      <c r="D1210" s="208" t="s">
        <v>180</v>
      </c>
      <c r="E1210" s="209" t="s">
        <v>1469</v>
      </c>
      <c r="F1210" s="210" t="s">
        <v>1470</v>
      </c>
      <c r="G1210" s="211" t="s">
        <v>114</v>
      </c>
      <c r="H1210" s="212">
        <v>64.150000000000006</v>
      </c>
      <c r="I1210" s="213"/>
      <c r="J1210" s="214">
        <f>ROUND(I1210*H1210,2)</f>
        <v>0</v>
      </c>
      <c r="K1210" s="210" t="s">
        <v>183</v>
      </c>
      <c r="L1210" s="47"/>
      <c r="M1210" s="215" t="s">
        <v>19</v>
      </c>
      <c r="N1210" s="216" t="s">
        <v>49</v>
      </c>
      <c r="O1210" s="87"/>
      <c r="P1210" s="217">
        <f>O1210*H1210</f>
        <v>0</v>
      </c>
      <c r="Q1210" s="217">
        <v>0.0014300000000000001</v>
      </c>
      <c r="R1210" s="217">
        <f>Q1210*H1210</f>
        <v>0.09173450000000001</v>
      </c>
      <c r="S1210" s="217">
        <v>0</v>
      </c>
      <c r="T1210" s="218">
        <f>S1210*H1210</f>
        <v>0</v>
      </c>
      <c r="U1210" s="41"/>
      <c r="V1210" s="41"/>
      <c r="W1210" s="41"/>
      <c r="X1210" s="41"/>
      <c r="Y1210" s="41"/>
      <c r="Z1210" s="41"/>
      <c r="AA1210" s="41"/>
      <c r="AB1210" s="41"/>
      <c r="AC1210" s="41"/>
      <c r="AD1210" s="41"/>
      <c r="AE1210" s="41"/>
      <c r="AR1210" s="219" t="s">
        <v>282</v>
      </c>
      <c r="AT1210" s="219" t="s">
        <v>180</v>
      </c>
      <c r="AU1210" s="219" t="s">
        <v>88</v>
      </c>
      <c r="AY1210" s="20" t="s">
        <v>178</v>
      </c>
      <c r="BE1210" s="220">
        <f>IF(N1210="základní",J1210,0)</f>
        <v>0</v>
      </c>
      <c r="BF1210" s="220">
        <f>IF(N1210="snížená",J1210,0)</f>
        <v>0</v>
      </c>
      <c r="BG1210" s="220">
        <f>IF(N1210="zákl. přenesená",J1210,0)</f>
        <v>0</v>
      </c>
      <c r="BH1210" s="220">
        <f>IF(N1210="sníž. přenesená",J1210,0)</f>
        <v>0</v>
      </c>
      <c r="BI1210" s="220">
        <f>IF(N1210="nulová",J1210,0)</f>
        <v>0</v>
      </c>
      <c r="BJ1210" s="20" t="s">
        <v>86</v>
      </c>
      <c r="BK1210" s="220">
        <f>ROUND(I1210*H1210,2)</f>
        <v>0</v>
      </c>
      <c r="BL1210" s="20" t="s">
        <v>282</v>
      </c>
      <c r="BM1210" s="219" t="s">
        <v>1471</v>
      </c>
    </row>
    <row r="1211" s="2" customFormat="1">
      <c r="A1211" s="41"/>
      <c r="B1211" s="42"/>
      <c r="C1211" s="43"/>
      <c r="D1211" s="221" t="s">
        <v>186</v>
      </c>
      <c r="E1211" s="43"/>
      <c r="F1211" s="222" t="s">
        <v>1472</v>
      </c>
      <c r="G1211" s="43"/>
      <c r="H1211" s="43"/>
      <c r="I1211" s="223"/>
      <c r="J1211" s="43"/>
      <c r="K1211" s="43"/>
      <c r="L1211" s="47"/>
      <c r="M1211" s="224"/>
      <c r="N1211" s="225"/>
      <c r="O1211" s="87"/>
      <c r="P1211" s="87"/>
      <c r="Q1211" s="87"/>
      <c r="R1211" s="87"/>
      <c r="S1211" s="87"/>
      <c r="T1211" s="88"/>
      <c r="U1211" s="41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T1211" s="20" t="s">
        <v>186</v>
      </c>
      <c r="AU1211" s="20" t="s">
        <v>88</v>
      </c>
    </row>
    <row r="1212" s="13" customFormat="1">
      <c r="A1212" s="13"/>
      <c r="B1212" s="226"/>
      <c r="C1212" s="227"/>
      <c r="D1212" s="228" t="s">
        <v>192</v>
      </c>
      <c r="E1212" s="229" t="s">
        <v>19</v>
      </c>
      <c r="F1212" s="230" t="s">
        <v>659</v>
      </c>
      <c r="G1212" s="227"/>
      <c r="H1212" s="229" t="s">
        <v>19</v>
      </c>
      <c r="I1212" s="231"/>
      <c r="J1212" s="227"/>
      <c r="K1212" s="227"/>
      <c r="L1212" s="232"/>
      <c r="M1212" s="233"/>
      <c r="N1212" s="234"/>
      <c r="O1212" s="234"/>
      <c r="P1212" s="234"/>
      <c r="Q1212" s="234"/>
      <c r="R1212" s="234"/>
      <c r="S1212" s="234"/>
      <c r="T1212" s="235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6" t="s">
        <v>192</v>
      </c>
      <c r="AU1212" s="236" t="s">
        <v>88</v>
      </c>
      <c r="AV1212" s="13" t="s">
        <v>86</v>
      </c>
      <c r="AW1212" s="13" t="s">
        <v>37</v>
      </c>
      <c r="AX1212" s="13" t="s">
        <v>78</v>
      </c>
      <c r="AY1212" s="236" t="s">
        <v>178</v>
      </c>
    </row>
    <row r="1213" s="13" customFormat="1">
      <c r="A1213" s="13"/>
      <c r="B1213" s="226"/>
      <c r="C1213" s="227"/>
      <c r="D1213" s="228" t="s">
        <v>192</v>
      </c>
      <c r="E1213" s="229" t="s">
        <v>19</v>
      </c>
      <c r="F1213" s="230" t="s">
        <v>1039</v>
      </c>
      <c r="G1213" s="227"/>
      <c r="H1213" s="229" t="s">
        <v>19</v>
      </c>
      <c r="I1213" s="231"/>
      <c r="J1213" s="227"/>
      <c r="K1213" s="227"/>
      <c r="L1213" s="232"/>
      <c r="M1213" s="233"/>
      <c r="N1213" s="234"/>
      <c r="O1213" s="234"/>
      <c r="P1213" s="234"/>
      <c r="Q1213" s="234"/>
      <c r="R1213" s="234"/>
      <c r="S1213" s="234"/>
      <c r="T1213" s="235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6" t="s">
        <v>192</v>
      </c>
      <c r="AU1213" s="236" t="s">
        <v>88</v>
      </c>
      <c r="AV1213" s="13" t="s">
        <v>86</v>
      </c>
      <c r="AW1213" s="13" t="s">
        <v>37</v>
      </c>
      <c r="AX1213" s="13" t="s">
        <v>78</v>
      </c>
      <c r="AY1213" s="236" t="s">
        <v>178</v>
      </c>
    </row>
    <row r="1214" s="14" customFormat="1">
      <c r="A1214" s="14"/>
      <c r="B1214" s="237"/>
      <c r="C1214" s="238"/>
      <c r="D1214" s="228" t="s">
        <v>192</v>
      </c>
      <c r="E1214" s="239" t="s">
        <v>19</v>
      </c>
      <c r="F1214" s="240" t="s">
        <v>1473</v>
      </c>
      <c r="G1214" s="238"/>
      <c r="H1214" s="241">
        <v>18.600000000000001</v>
      </c>
      <c r="I1214" s="242"/>
      <c r="J1214" s="238"/>
      <c r="K1214" s="238"/>
      <c r="L1214" s="243"/>
      <c r="M1214" s="244"/>
      <c r="N1214" s="245"/>
      <c r="O1214" s="245"/>
      <c r="P1214" s="245"/>
      <c r="Q1214" s="245"/>
      <c r="R1214" s="245"/>
      <c r="S1214" s="245"/>
      <c r="T1214" s="246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47" t="s">
        <v>192</v>
      </c>
      <c r="AU1214" s="247" t="s">
        <v>88</v>
      </c>
      <c r="AV1214" s="14" t="s">
        <v>88</v>
      </c>
      <c r="AW1214" s="14" t="s">
        <v>37</v>
      </c>
      <c r="AX1214" s="14" t="s">
        <v>78</v>
      </c>
      <c r="AY1214" s="247" t="s">
        <v>178</v>
      </c>
    </row>
    <row r="1215" s="14" customFormat="1">
      <c r="A1215" s="14"/>
      <c r="B1215" s="237"/>
      <c r="C1215" s="238"/>
      <c r="D1215" s="228" t="s">
        <v>192</v>
      </c>
      <c r="E1215" s="239" t="s">
        <v>19</v>
      </c>
      <c r="F1215" s="240" t="s">
        <v>1474</v>
      </c>
      <c r="G1215" s="238"/>
      <c r="H1215" s="241">
        <v>6.5999999999999996</v>
      </c>
      <c r="I1215" s="242"/>
      <c r="J1215" s="238"/>
      <c r="K1215" s="238"/>
      <c r="L1215" s="243"/>
      <c r="M1215" s="244"/>
      <c r="N1215" s="245"/>
      <c r="O1215" s="245"/>
      <c r="P1215" s="245"/>
      <c r="Q1215" s="245"/>
      <c r="R1215" s="245"/>
      <c r="S1215" s="245"/>
      <c r="T1215" s="246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47" t="s">
        <v>192</v>
      </c>
      <c r="AU1215" s="247" t="s">
        <v>88</v>
      </c>
      <c r="AV1215" s="14" t="s">
        <v>88</v>
      </c>
      <c r="AW1215" s="14" t="s">
        <v>37</v>
      </c>
      <c r="AX1215" s="14" t="s">
        <v>78</v>
      </c>
      <c r="AY1215" s="247" t="s">
        <v>178</v>
      </c>
    </row>
    <row r="1216" s="14" customFormat="1">
      <c r="A1216" s="14"/>
      <c r="B1216" s="237"/>
      <c r="C1216" s="238"/>
      <c r="D1216" s="228" t="s">
        <v>192</v>
      </c>
      <c r="E1216" s="239" t="s">
        <v>19</v>
      </c>
      <c r="F1216" s="240" t="s">
        <v>1475</v>
      </c>
      <c r="G1216" s="238"/>
      <c r="H1216" s="241">
        <v>3.5</v>
      </c>
      <c r="I1216" s="242"/>
      <c r="J1216" s="238"/>
      <c r="K1216" s="238"/>
      <c r="L1216" s="243"/>
      <c r="M1216" s="244"/>
      <c r="N1216" s="245"/>
      <c r="O1216" s="245"/>
      <c r="P1216" s="245"/>
      <c r="Q1216" s="245"/>
      <c r="R1216" s="245"/>
      <c r="S1216" s="245"/>
      <c r="T1216" s="246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47" t="s">
        <v>192</v>
      </c>
      <c r="AU1216" s="247" t="s">
        <v>88</v>
      </c>
      <c r="AV1216" s="14" t="s">
        <v>88</v>
      </c>
      <c r="AW1216" s="14" t="s">
        <v>37</v>
      </c>
      <c r="AX1216" s="14" t="s">
        <v>78</v>
      </c>
      <c r="AY1216" s="247" t="s">
        <v>178</v>
      </c>
    </row>
    <row r="1217" s="14" customFormat="1">
      <c r="A1217" s="14"/>
      <c r="B1217" s="237"/>
      <c r="C1217" s="238"/>
      <c r="D1217" s="228" t="s">
        <v>192</v>
      </c>
      <c r="E1217" s="239" t="s">
        <v>19</v>
      </c>
      <c r="F1217" s="240" t="s">
        <v>1476</v>
      </c>
      <c r="G1217" s="238"/>
      <c r="H1217" s="241">
        <v>6.2000000000000002</v>
      </c>
      <c r="I1217" s="242"/>
      <c r="J1217" s="238"/>
      <c r="K1217" s="238"/>
      <c r="L1217" s="243"/>
      <c r="M1217" s="244"/>
      <c r="N1217" s="245"/>
      <c r="O1217" s="245"/>
      <c r="P1217" s="245"/>
      <c r="Q1217" s="245"/>
      <c r="R1217" s="245"/>
      <c r="S1217" s="245"/>
      <c r="T1217" s="246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47" t="s">
        <v>192</v>
      </c>
      <c r="AU1217" s="247" t="s">
        <v>88</v>
      </c>
      <c r="AV1217" s="14" t="s">
        <v>88</v>
      </c>
      <c r="AW1217" s="14" t="s">
        <v>37</v>
      </c>
      <c r="AX1217" s="14" t="s">
        <v>78</v>
      </c>
      <c r="AY1217" s="247" t="s">
        <v>178</v>
      </c>
    </row>
    <row r="1218" s="14" customFormat="1">
      <c r="A1218" s="14"/>
      <c r="B1218" s="237"/>
      <c r="C1218" s="238"/>
      <c r="D1218" s="228" t="s">
        <v>192</v>
      </c>
      <c r="E1218" s="239" t="s">
        <v>19</v>
      </c>
      <c r="F1218" s="240" t="s">
        <v>1477</v>
      </c>
      <c r="G1218" s="238"/>
      <c r="H1218" s="241">
        <v>11.800000000000001</v>
      </c>
      <c r="I1218" s="242"/>
      <c r="J1218" s="238"/>
      <c r="K1218" s="238"/>
      <c r="L1218" s="243"/>
      <c r="M1218" s="244"/>
      <c r="N1218" s="245"/>
      <c r="O1218" s="245"/>
      <c r="P1218" s="245"/>
      <c r="Q1218" s="245"/>
      <c r="R1218" s="245"/>
      <c r="S1218" s="245"/>
      <c r="T1218" s="246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47" t="s">
        <v>192</v>
      </c>
      <c r="AU1218" s="247" t="s">
        <v>88</v>
      </c>
      <c r="AV1218" s="14" t="s">
        <v>88</v>
      </c>
      <c r="AW1218" s="14" t="s">
        <v>37</v>
      </c>
      <c r="AX1218" s="14" t="s">
        <v>78</v>
      </c>
      <c r="AY1218" s="247" t="s">
        <v>178</v>
      </c>
    </row>
    <row r="1219" s="14" customFormat="1">
      <c r="A1219" s="14"/>
      <c r="B1219" s="237"/>
      <c r="C1219" s="238"/>
      <c r="D1219" s="228" t="s">
        <v>192</v>
      </c>
      <c r="E1219" s="239" t="s">
        <v>19</v>
      </c>
      <c r="F1219" s="240" t="s">
        <v>1478</v>
      </c>
      <c r="G1219" s="238"/>
      <c r="H1219" s="241">
        <v>2.7999999999999998</v>
      </c>
      <c r="I1219" s="242"/>
      <c r="J1219" s="238"/>
      <c r="K1219" s="238"/>
      <c r="L1219" s="243"/>
      <c r="M1219" s="244"/>
      <c r="N1219" s="245"/>
      <c r="O1219" s="245"/>
      <c r="P1219" s="245"/>
      <c r="Q1219" s="245"/>
      <c r="R1219" s="245"/>
      <c r="S1219" s="245"/>
      <c r="T1219" s="246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47" t="s">
        <v>192</v>
      </c>
      <c r="AU1219" s="247" t="s">
        <v>88</v>
      </c>
      <c r="AV1219" s="14" t="s">
        <v>88</v>
      </c>
      <c r="AW1219" s="14" t="s">
        <v>37</v>
      </c>
      <c r="AX1219" s="14" t="s">
        <v>78</v>
      </c>
      <c r="AY1219" s="247" t="s">
        <v>178</v>
      </c>
    </row>
    <row r="1220" s="14" customFormat="1">
      <c r="A1220" s="14"/>
      <c r="B1220" s="237"/>
      <c r="C1220" s="238"/>
      <c r="D1220" s="228" t="s">
        <v>192</v>
      </c>
      <c r="E1220" s="239" t="s">
        <v>19</v>
      </c>
      <c r="F1220" s="240" t="s">
        <v>1479</v>
      </c>
      <c r="G1220" s="238"/>
      <c r="H1220" s="241">
        <v>11.199999999999999</v>
      </c>
      <c r="I1220" s="242"/>
      <c r="J1220" s="238"/>
      <c r="K1220" s="238"/>
      <c r="L1220" s="243"/>
      <c r="M1220" s="244"/>
      <c r="N1220" s="245"/>
      <c r="O1220" s="245"/>
      <c r="P1220" s="245"/>
      <c r="Q1220" s="245"/>
      <c r="R1220" s="245"/>
      <c r="S1220" s="245"/>
      <c r="T1220" s="246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47" t="s">
        <v>192</v>
      </c>
      <c r="AU1220" s="247" t="s">
        <v>88</v>
      </c>
      <c r="AV1220" s="14" t="s">
        <v>88</v>
      </c>
      <c r="AW1220" s="14" t="s">
        <v>37</v>
      </c>
      <c r="AX1220" s="14" t="s">
        <v>78</v>
      </c>
      <c r="AY1220" s="247" t="s">
        <v>178</v>
      </c>
    </row>
    <row r="1221" s="14" customFormat="1">
      <c r="A1221" s="14"/>
      <c r="B1221" s="237"/>
      <c r="C1221" s="238"/>
      <c r="D1221" s="228" t="s">
        <v>192</v>
      </c>
      <c r="E1221" s="239" t="s">
        <v>19</v>
      </c>
      <c r="F1221" s="240" t="s">
        <v>1480</v>
      </c>
      <c r="G1221" s="238"/>
      <c r="H1221" s="241">
        <v>3.4500000000000002</v>
      </c>
      <c r="I1221" s="242"/>
      <c r="J1221" s="238"/>
      <c r="K1221" s="238"/>
      <c r="L1221" s="243"/>
      <c r="M1221" s="244"/>
      <c r="N1221" s="245"/>
      <c r="O1221" s="245"/>
      <c r="P1221" s="245"/>
      <c r="Q1221" s="245"/>
      <c r="R1221" s="245"/>
      <c r="S1221" s="245"/>
      <c r="T1221" s="246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47" t="s">
        <v>192</v>
      </c>
      <c r="AU1221" s="247" t="s">
        <v>88</v>
      </c>
      <c r="AV1221" s="14" t="s">
        <v>88</v>
      </c>
      <c r="AW1221" s="14" t="s">
        <v>37</v>
      </c>
      <c r="AX1221" s="14" t="s">
        <v>78</v>
      </c>
      <c r="AY1221" s="247" t="s">
        <v>178</v>
      </c>
    </row>
    <row r="1222" s="15" customFormat="1">
      <c r="A1222" s="15"/>
      <c r="B1222" s="248"/>
      <c r="C1222" s="249"/>
      <c r="D1222" s="228" t="s">
        <v>192</v>
      </c>
      <c r="E1222" s="250" t="s">
        <v>19</v>
      </c>
      <c r="F1222" s="251" t="s">
        <v>195</v>
      </c>
      <c r="G1222" s="249"/>
      <c r="H1222" s="252">
        <v>64.150000000000006</v>
      </c>
      <c r="I1222" s="253"/>
      <c r="J1222" s="249"/>
      <c r="K1222" s="249"/>
      <c r="L1222" s="254"/>
      <c r="M1222" s="255"/>
      <c r="N1222" s="256"/>
      <c r="O1222" s="256"/>
      <c r="P1222" s="256"/>
      <c r="Q1222" s="256"/>
      <c r="R1222" s="256"/>
      <c r="S1222" s="256"/>
      <c r="T1222" s="257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T1222" s="258" t="s">
        <v>192</v>
      </c>
      <c r="AU1222" s="258" t="s">
        <v>88</v>
      </c>
      <c r="AV1222" s="15" t="s">
        <v>184</v>
      </c>
      <c r="AW1222" s="15" t="s">
        <v>37</v>
      </c>
      <c r="AX1222" s="15" t="s">
        <v>86</v>
      </c>
      <c r="AY1222" s="258" t="s">
        <v>178</v>
      </c>
    </row>
    <row r="1223" s="2" customFormat="1" ht="55.5" customHeight="1">
      <c r="A1223" s="41"/>
      <c r="B1223" s="42"/>
      <c r="C1223" s="208" t="s">
        <v>1481</v>
      </c>
      <c r="D1223" s="208" t="s">
        <v>180</v>
      </c>
      <c r="E1223" s="209" t="s">
        <v>1482</v>
      </c>
      <c r="F1223" s="210" t="s">
        <v>1483</v>
      </c>
      <c r="G1223" s="211" t="s">
        <v>953</v>
      </c>
      <c r="H1223" s="280"/>
      <c r="I1223" s="213"/>
      <c r="J1223" s="214">
        <f>ROUND(I1223*H1223,2)</f>
        <v>0</v>
      </c>
      <c r="K1223" s="210" t="s">
        <v>183</v>
      </c>
      <c r="L1223" s="47"/>
      <c r="M1223" s="215" t="s">
        <v>19</v>
      </c>
      <c r="N1223" s="216" t="s">
        <v>49</v>
      </c>
      <c r="O1223" s="87"/>
      <c r="P1223" s="217">
        <f>O1223*H1223</f>
        <v>0</v>
      </c>
      <c r="Q1223" s="217">
        <v>0</v>
      </c>
      <c r="R1223" s="217">
        <f>Q1223*H1223</f>
        <v>0</v>
      </c>
      <c r="S1223" s="217">
        <v>0</v>
      </c>
      <c r="T1223" s="218">
        <f>S1223*H1223</f>
        <v>0</v>
      </c>
      <c r="U1223" s="41"/>
      <c r="V1223" s="41"/>
      <c r="W1223" s="41"/>
      <c r="X1223" s="41"/>
      <c r="Y1223" s="41"/>
      <c r="Z1223" s="41"/>
      <c r="AA1223" s="41"/>
      <c r="AB1223" s="41"/>
      <c r="AC1223" s="41"/>
      <c r="AD1223" s="41"/>
      <c r="AE1223" s="41"/>
      <c r="AR1223" s="219" t="s">
        <v>282</v>
      </c>
      <c r="AT1223" s="219" t="s">
        <v>180</v>
      </c>
      <c r="AU1223" s="219" t="s">
        <v>88</v>
      </c>
      <c r="AY1223" s="20" t="s">
        <v>178</v>
      </c>
      <c r="BE1223" s="220">
        <f>IF(N1223="základní",J1223,0)</f>
        <v>0</v>
      </c>
      <c r="BF1223" s="220">
        <f>IF(N1223="snížená",J1223,0)</f>
        <v>0</v>
      </c>
      <c r="BG1223" s="220">
        <f>IF(N1223="zákl. přenesená",J1223,0)</f>
        <v>0</v>
      </c>
      <c r="BH1223" s="220">
        <f>IF(N1223="sníž. přenesená",J1223,0)</f>
        <v>0</v>
      </c>
      <c r="BI1223" s="220">
        <f>IF(N1223="nulová",J1223,0)</f>
        <v>0</v>
      </c>
      <c r="BJ1223" s="20" t="s">
        <v>86</v>
      </c>
      <c r="BK1223" s="220">
        <f>ROUND(I1223*H1223,2)</f>
        <v>0</v>
      </c>
      <c r="BL1223" s="20" t="s">
        <v>282</v>
      </c>
      <c r="BM1223" s="219" t="s">
        <v>1484</v>
      </c>
    </row>
    <row r="1224" s="2" customFormat="1">
      <c r="A1224" s="41"/>
      <c r="B1224" s="42"/>
      <c r="C1224" s="43"/>
      <c r="D1224" s="221" t="s">
        <v>186</v>
      </c>
      <c r="E1224" s="43"/>
      <c r="F1224" s="222" t="s">
        <v>1485</v>
      </c>
      <c r="G1224" s="43"/>
      <c r="H1224" s="43"/>
      <c r="I1224" s="223"/>
      <c r="J1224" s="43"/>
      <c r="K1224" s="43"/>
      <c r="L1224" s="47"/>
      <c r="M1224" s="224"/>
      <c r="N1224" s="225"/>
      <c r="O1224" s="87"/>
      <c r="P1224" s="87"/>
      <c r="Q1224" s="87"/>
      <c r="R1224" s="87"/>
      <c r="S1224" s="87"/>
      <c r="T1224" s="88"/>
      <c r="U1224" s="41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T1224" s="20" t="s">
        <v>186</v>
      </c>
      <c r="AU1224" s="20" t="s">
        <v>88</v>
      </c>
    </row>
    <row r="1225" s="12" customFormat="1" ht="22.8" customHeight="1">
      <c r="A1225" s="12"/>
      <c r="B1225" s="192"/>
      <c r="C1225" s="193"/>
      <c r="D1225" s="194" t="s">
        <v>77</v>
      </c>
      <c r="E1225" s="206" t="s">
        <v>1486</v>
      </c>
      <c r="F1225" s="206" t="s">
        <v>1487</v>
      </c>
      <c r="G1225" s="193"/>
      <c r="H1225" s="193"/>
      <c r="I1225" s="196"/>
      <c r="J1225" s="207">
        <f>BK1225</f>
        <v>0</v>
      </c>
      <c r="K1225" s="193"/>
      <c r="L1225" s="198"/>
      <c r="M1225" s="199"/>
      <c r="N1225" s="200"/>
      <c r="O1225" s="200"/>
      <c r="P1225" s="201">
        <f>SUM(P1226:P1230)</f>
        <v>0</v>
      </c>
      <c r="Q1225" s="200"/>
      <c r="R1225" s="201">
        <f>SUM(R1226:R1230)</f>
        <v>0.0126</v>
      </c>
      <c r="S1225" s="200"/>
      <c r="T1225" s="202">
        <f>SUM(T1226:T1230)</f>
        <v>0</v>
      </c>
      <c r="U1225" s="12"/>
      <c r="V1225" s="12"/>
      <c r="W1225" s="12"/>
      <c r="X1225" s="12"/>
      <c r="Y1225" s="12"/>
      <c r="Z1225" s="12"/>
      <c r="AA1225" s="12"/>
      <c r="AB1225" s="12"/>
      <c r="AC1225" s="12"/>
      <c r="AD1225" s="12"/>
      <c r="AE1225" s="12"/>
      <c r="AR1225" s="203" t="s">
        <v>88</v>
      </c>
      <c r="AT1225" s="204" t="s">
        <v>77</v>
      </c>
      <c r="AU1225" s="204" t="s">
        <v>86</v>
      </c>
      <c r="AY1225" s="203" t="s">
        <v>178</v>
      </c>
      <c r="BK1225" s="205">
        <f>SUM(BK1226:BK1230)</f>
        <v>0</v>
      </c>
    </row>
    <row r="1226" s="2" customFormat="1" ht="16.5" customHeight="1">
      <c r="A1226" s="41"/>
      <c r="B1226" s="42"/>
      <c r="C1226" s="208" t="s">
        <v>1488</v>
      </c>
      <c r="D1226" s="208" t="s">
        <v>180</v>
      </c>
      <c r="E1226" s="209" t="s">
        <v>1489</v>
      </c>
      <c r="F1226" s="210" t="s">
        <v>1490</v>
      </c>
      <c r="G1226" s="211" t="s">
        <v>114</v>
      </c>
      <c r="H1226" s="212">
        <v>63</v>
      </c>
      <c r="I1226" s="213"/>
      <c r="J1226" s="214">
        <f>ROUND(I1226*H1226,2)</f>
        <v>0</v>
      </c>
      <c r="K1226" s="210" t="s">
        <v>19</v>
      </c>
      <c r="L1226" s="47"/>
      <c r="M1226" s="215" t="s">
        <v>19</v>
      </c>
      <c r="N1226" s="216" t="s">
        <v>49</v>
      </c>
      <c r="O1226" s="87"/>
      <c r="P1226" s="217">
        <f>O1226*H1226</f>
        <v>0</v>
      </c>
      <c r="Q1226" s="217">
        <v>0.00020000000000000001</v>
      </c>
      <c r="R1226" s="217">
        <f>Q1226*H1226</f>
        <v>0.0126</v>
      </c>
      <c r="S1226" s="217">
        <v>0</v>
      </c>
      <c r="T1226" s="218">
        <f>S1226*H1226</f>
        <v>0</v>
      </c>
      <c r="U1226" s="41"/>
      <c r="V1226" s="41"/>
      <c r="W1226" s="41"/>
      <c r="X1226" s="41"/>
      <c r="Y1226" s="41"/>
      <c r="Z1226" s="41"/>
      <c r="AA1226" s="41"/>
      <c r="AB1226" s="41"/>
      <c r="AC1226" s="41"/>
      <c r="AD1226" s="41"/>
      <c r="AE1226" s="41"/>
      <c r="AR1226" s="219" t="s">
        <v>282</v>
      </c>
      <c r="AT1226" s="219" t="s">
        <v>180</v>
      </c>
      <c r="AU1226" s="219" t="s">
        <v>88</v>
      </c>
      <c r="AY1226" s="20" t="s">
        <v>178</v>
      </c>
      <c r="BE1226" s="220">
        <f>IF(N1226="základní",J1226,0)</f>
        <v>0</v>
      </c>
      <c r="BF1226" s="220">
        <f>IF(N1226="snížená",J1226,0)</f>
        <v>0</v>
      </c>
      <c r="BG1226" s="220">
        <f>IF(N1226="zákl. přenesená",J1226,0)</f>
        <v>0</v>
      </c>
      <c r="BH1226" s="220">
        <f>IF(N1226="sníž. přenesená",J1226,0)</f>
        <v>0</v>
      </c>
      <c r="BI1226" s="220">
        <f>IF(N1226="nulová",J1226,0)</f>
        <v>0</v>
      </c>
      <c r="BJ1226" s="20" t="s">
        <v>86</v>
      </c>
      <c r="BK1226" s="220">
        <f>ROUND(I1226*H1226,2)</f>
        <v>0</v>
      </c>
      <c r="BL1226" s="20" t="s">
        <v>282</v>
      </c>
      <c r="BM1226" s="219" t="s">
        <v>1491</v>
      </c>
    </row>
    <row r="1227" s="14" customFormat="1">
      <c r="A1227" s="14"/>
      <c r="B1227" s="237"/>
      <c r="C1227" s="238"/>
      <c r="D1227" s="228" t="s">
        <v>192</v>
      </c>
      <c r="E1227" s="239" t="s">
        <v>19</v>
      </c>
      <c r="F1227" s="240" t="s">
        <v>1492</v>
      </c>
      <c r="G1227" s="238"/>
      <c r="H1227" s="241">
        <v>63</v>
      </c>
      <c r="I1227" s="242"/>
      <c r="J1227" s="238"/>
      <c r="K1227" s="238"/>
      <c r="L1227" s="243"/>
      <c r="M1227" s="244"/>
      <c r="N1227" s="245"/>
      <c r="O1227" s="245"/>
      <c r="P1227" s="245"/>
      <c r="Q1227" s="245"/>
      <c r="R1227" s="245"/>
      <c r="S1227" s="245"/>
      <c r="T1227" s="246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47" t="s">
        <v>192</v>
      </c>
      <c r="AU1227" s="247" t="s">
        <v>88</v>
      </c>
      <c r="AV1227" s="14" t="s">
        <v>88</v>
      </c>
      <c r="AW1227" s="14" t="s">
        <v>37</v>
      </c>
      <c r="AX1227" s="14" t="s">
        <v>78</v>
      </c>
      <c r="AY1227" s="247" t="s">
        <v>178</v>
      </c>
    </row>
    <row r="1228" s="15" customFormat="1">
      <c r="A1228" s="15"/>
      <c r="B1228" s="248"/>
      <c r="C1228" s="249"/>
      <c r="D1228" s="228" t="s">
        <v>192</v>
      </c>
      <c r="E1228" s="250" t="s">
        <v>19</v>
      </c>
      <c r="F1228" s="251" t="s">
        <v>195</v>
      </c>
      <c r="G1228" s="249"/>
      <c r="H1228" s="252">
        <v>63</v>
      </c>
      <c r="I1228" s="253"/>
      <c r="J1228" s="249"/>
      <c r="K1228" s="249"/>
      <c r="L1228" s="254"/>
      <c r="M1228" s="255"/>
      <c r="N1228" s="256"/>
      <c r="O1228" s="256"/>
      <c r="P1228" s="256"/>
      <c r="Q1228" s="256"/>
      <c r="R1228" s="256"/>
      <c r="S1228" s="256"/>
      <c r="T1228" s="257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58" t="s">
        <v>192</v>
      </c>
      <c r="AU1228" s="258" t="s">
        <v>88</v>
      </c>
      <c r="AV1228" s="15" t="s">
        <v>184</v>
      </c>
      <c r="AW1228" s="15" t="s">
        <v>37</v>
      </c>
      <c r="AX1228" s="15" t="s">
        <v>86</v>
      </c>
      <c r="AY1228" s="258" t="s">
        <v>178</v>
      </c>
    </row>
    <row r="1229" s="2" customFormat="1" ht="44.25" customHeight="1">
      <c r="A1229" s="41"/>
      <c r="B1229" s="42"/>
      <c r="C1229" s="208" t="s">
        <v>1493</v>
      </c>
      <c r="D1229" s="208" t="s">
        <v>180</v>
      </c>
      <c r="E1229" s="209" t="s">
        <v>1494</v>
      </c>
      <c r="F1229" s="210" t="s">
        <v>1495</v>
      </c>
      <c r="G1229" s="211" t="s">
        <v>953</v>
      </c>
      <c r="H1229" s="280"/>
      <c r="I1229" s="213"/>
      <c r="J1229" s="214">
        <f>ROUND(I1229*H1229,2)</f>
        <v>0</v>
      </c>
      <c r="K1229" s="210" t="s">
        <v>183</v>
      </c>
      <c r="L1229" s="47"/>
      <c r="M1229" s="215" t="s">
        <v>19</v>
      </c>
      <c r="N1229" s="216" t="s">
        <v>49</v>
      </c>
      <c r="O1229" s="87"/>
      <c r="P1229" s="217">
        <f>O1229*H1229</f>
        <v>0</v>
      </c>
      <c r="Q1229" s="217">
        <v>0</v>
      </c>
      <c r="R1229" s="217">
        <f>Q1229*H1229</f>
        <v>0</v>
      </c>
      <c r="S1229" s="217">
        <v>0</v>
      </c>
      <c r="T1229" s="218">
        <f>S1229*H1229</f>
        <v>0</v>
      </c>
      <c r="U1229" s="41"/>
      <c r="V1229" s="41"/>
      <c r="W1229" s="41"/>
      <c r="X1229" s="41"/>
      <c r="Y1229" s="41"/>
      <c r="Z1229" s="41"/>
      <c r="AA1229" s="41"/>
      <c r="AB1229" s="41"/>
      <c r="AC1229" s="41"/>
      <c r="AD1229" s="41"/>
      <c r="AE1229" s="41"/>
      <c r="AR1229" s="219" t="s">
        <v>282</v>
      </c>
      <c r="AT1229" s="219" t="s">
        <v>180</v>
      </c>
      <c r="AU1229" s="219" t="s">
        <v>88</v>
      </c>
      <c r="AY1229" s="20" t="s">
        <v>178</v>
      </c>
      <c r="BE1229" s="220">
        <f>IF(N1229="základní",J1229,0)</f>
        <v>0</v>
      </c>
      <c r="BF1229" s="220">
        <f>IF(N1229="snížená",J1229,0)</f>
        <v>0</v>
      </c>
      <c r="BG1229" s="220">
        <f>IF(N1229="zákl. přenesená",J1229,0)</f>
        <v>0</v>
      </c>
      <c r="BH1229" s="220">
        <f>IF(N1229="sníž. přenesená",J1229,0)</f>
        <v>0</v>
      </c>
      <c r="BI1229" s="220">
        <f>IF(N1229="nulová",J1229,0)</f>
        <v>0</v>
      </c>
      <c r="BJ1229" s="20" t="s">
        <v>86</v>
      </c>
      <c r="BK1229" s="220">
        <f>ROUND(I1229*H1229,2)</f>
        <v>0</v>
      </c>
      <c r="BL1229" s="20" t="s">
        <v>282</v>
      </c>
      <c r="BM1229" s="219" t="s">
        <v>1496</v>
      </c>
    </row>
    <row r="1230" s="2" customFormat="1">
      <c r="A1230" s="41"/>
      <c r="B1230" s="42"/>
      <c r="C1230" s="43"/>
      <c r="D1230" s="221" t="s">
        <v>186</v>
      </c>
      <c r="E1230" s="43"/>
      <c r="F1230" s="222" t="s">
        <v>1497</v>
      </c>
      <c r="G1230" s="43"/>
      <c r="H1230" s="43"/>
      <c r="I1230" s="223"/>
      <c r="J1230" s="43"/>
      <c r="K1230" s="43"/>
      <c r="L1230" s="47"/>
      <c r="M1230" s="224"/>
      <c r="N1230" s="225"/>
      <c r="O1230" s="87"/>
      <c r="P1230" s="87"/>
      <c r="Q1230" s="87"/>
      <c r="R1230" s="87"/>
      <c r="S1230" s="87"/>
      <c r="T1230" s="88"/>
      <c r="U1230" s="41"/>
      <c r="V1230" s="41"/>
      <c r="W1230" s="41"/>
      <c r="X1230" s="41"/>
      <c r="Y1230" s="41"/>
      <c r="Z1230" s="41"/>
      <c r="AA1230" s="41"/>
      <c r="AB1230" s="41"/>
      <c r="AC1230" s="41"/>
      <c r="AD1230" s="41"/>
      <c r="AE1230" s="41"/>
      <c r="AT1230" s="20" t="s">
        <v>186</v>
      </c>
      <c r="AU1230" s="20" t="s">
        <v>88</v>
      </c>
    </row>
    <row r="1231" s="12" customFormat="1" ht="22.8" customHeight="1">
      <c r="A1231" s="12"/>
      <c r="B1231" s="192"/>
      <c r="C1231" s="193"/>
      <c r="D1231" s="194" t="s">
        <v>77</v>
      </c>
      <c r="E1231" s="206" t="s">
        <v>1498</v>
      </c>
      <c r="F1231" s="206" t="s">
        <v>1499</v>
      </c>
      <c r="G1231" s="193"/>
      <c r="H1231" s="193"/>
      <c r="I1231" s="196"/>
      <c r="J1231" s="207">
        <f>BK1231</f>
        <v>0</v>
      </c>
      <c r="K1231" s="193"/>
      <c r="L1231" s="198"/>
      <c r="M1231" s="199"/>
      <c r="N1231" s="200"/>
      <c r="O1231" s="200"/>
      <c r="P1231" s="201">
        <f>SUM(P1232:P1298)</f>
        <v>0</v>
      </c>
      <c r="Q1231" s="200"/>
      <c r="R1231" s="201">
        <f>SUM(R1232:R1298)</f>
        <v>0.1430342763744</v>
      </c>
      <c r="S1231" s="200"/>
      <c r="T1231" s="202">
        <f>SUM(T1232:T1298)</f>
        <v>0</v>
      </c>
      <c r="U1231" s="12"/>
      <c r="V1231" s="12"/>
      <c r="W1231" s="12"/>
      <c r="X1231" s="12"/>
      <c r="Y1231" s="12"/>
      <c r="Z1231" s="12"/>
      <c r="AA1231" s="12"/>
      <c r="AB1231" s="12"/>
      <c r="AC1231" s="12"/>
      <c r="AD1231" s="12"/>
      <c r="AE1231" s="12"/>
      <c r="AR1231" s="203" t="s">
        <v>88</v>
      </c>
      <c r="AT1231" s="204" t="s">
        <v>77</v>
      </c>
      <c r="AU1231" s="204" t="s">
        <v>86</v>
      </c>
      <c r="AY1231" s="203" t="s">
        <v>178</v>
      </c>
      <c r="BK1231" s="205">
        <f>SUM(BK1232:BK1298)</f>
        <v>0</v>
      </c>
    </row>
    <row r="1232" s="2" customFormat="1" ht="24.15" customHeight="1">
      <c r="A1232" s="41"/>
      <c r="B1232" s="42"/>
      <c r="C1232" s="208" t="s">
        <v>1500</v>
      </c>
      <c r="D1232" s="208" t="s">
        <v>180</v>
      </c>
      <c r="E1232" s="209" t="s">
        <v>1501</v>
      </c>
      <c r="F1232" s="210" t="s">
        <v>1502</v>
      </c>
      <c r="G1232" s="211" t="s">
        <v>107</v>
      </c>
      <c r="H1232" s="212">
        <v>9.8000000000000007</v>
      </c>
      <c r="I1232" s="213"/>
      <c r="J1232" s="214">
        <f>ROUND(I1232*H1232,2)</f>
        <v>0</v>
      </c>
      <c r="K1232" s="210" t="s">
        <v>19</v>
      </c>
      <c r="L1232" s="47"/>
      <c r="M1232" s="215" t="s">
        <v>19</v>
      </c>
      <c r="N1232" s="216" t="s">
        <v>49</v>
      </c>
      <c r="O1232" s="87"/>
      <c r="P1232" s="217">
        <f>O1232*H1232</f>
        <v>0</v>
      </c>
      <c r="Q1232" s="217">
        <v>0</v>
      </c>
      <c r="R1232" s="217">
        <f>Q1232*H1232</f>
        <v>0</v>
      </c>
      <c r="S1232" s="217">
        <v>0</v>
      </c>
      <c r="T1232" s="218">
        <f>S1232*H1232</f>
        <v>0</v>
      </c>
      <c r="U1232" s="41"/>
      <c r="V1232" s="41"/>
      <c r="W1232" s="41"/>
      <c r="X1232" s="41"/>
      <c r="Y1232" s="41"/>
      <c r="Z1232" s="41"/>
      <c r="AA1232" s="41"/>
      <c r="AB1232" s="41"/>
      <c r="AC1232" s="41"/>
      <c r="AD1232" s="41"/>
      <c r="AE1232" s="41"/>
      <c r="AR1232" s="219" t="s">
        <v>282</v>
      </c>
      <c r="AT1232" s="219" t="s">
        <v>180</v>
      </c>
      <c r="AU1232" s="219" t="s">
        <v>88</v>
      </c>
      <c r="AY1232" s="20" t="s">
        <v>178</v>
      </c>
      <c r="BE1232" s="220">
        <f>IF(N1232="základní",J1232,0)</f>
        <v>0</v>
      </c>
      <c r="BF1232" s="220">
        <f>IF(N1232="snížená",J1232,0)</f>
        <v>0</v>
      </c>
      <c r="BG1232" s="220">
        <f>IF(N1232="zákl. přenesená",J1232,0)</f>
        <v>0</v>
      </c>
      <c r="BH1232" s="220">
        <f>IF(N1232="sníž. přenesená",J1232,0)</f>
        <v>0</v>
      </c>
      <c r="BI1232" s="220">
        <f>IF(N1232="nulová",J1232,0)</f>
        <v>0</v>
      </c>
      <c r="BJ1232" s="20" t="s">
        <v>86</v>
      </c>
      <c r="BK1232" s="220">
        <f>ROUND(I1232*H1232,2)</f>
        <v>0</v>
      </c>
      <c r="BL1232" s="20" t="s">
        <v>282</v>
      </c>
      <c r="BM1232" s="219" t="s">
        <v>1503</v>
      </c>
    </row>
    <row r="1233" s="13" customFormat="1">
      <c r="A1233" s="13"/>
      <c r="B1233" s="226"/>
      <c r="C1233" s="227"/>
      <c r="D1233" s="228" t="s">
        <v>192</v>
      </c>
      <c r="E1233" s="229" t="s">
        <v>19</v>
      </c>
      <c r="F1233" s="230" t="s">
        <v>659</v>
      </c>
      <c r="G1233" s="227"/>
      <c r="H1233" s="229" t="s">
        <v>19</v>
      </c>
      <c r="I1233" s="231"/>
      <c r="J1233" s="227"/>
      <c r="K1233" s="227"/>
      <c r="L1233" s="232"/>
      <c r="M1233" s="233"/>
      <c r="N1233" s="234"/>
      <c r="O1233" s="234"/>
      <c r="P1233" s="234"/>
      <c r="Q1233" s="234"/>
      <c r="R1233" s="234"/>
      <c r="S1233" s="234"/>
      <c r="T1233" s="235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6" t="s">
        <v>192</v>
      </c>
      <c r="AU1233" s="236" t="s">
        <v>88</v>
      </c>
      <c r="AV1233" s="13" t="s">
        <v>86</v>
      </c>
      <c r="AW1233" s="13" t="s">
        <v>37</v>
      </c>
      <c r="AX1233" s="13" t="s">
        <v>78</v>
      </c>
      <c r="AY1233" s="236" t="s">
        <v>178</v>
      </c>
    </row>
    <row r="1234" s="13" customFormat="1">
      <c r="A1234" s="13"/>
      <c r="B1234" s="226"/>
      <c r="C1234" s="227"/>
      <c r="D1234" s="228" t="s">
        <v>192</v>
      </c>
      <c r="E1234" s="229" t="s">
        <v>19</v>
      </c>
      <c r="F1234" s="230" t="s">
        <v>762</v>
      </c>
      <c r="G1234" s="227"/>
      <c r="H1234" s="229" t="s">
        <v>19</v>
      </c>
      <c r="I1234" s="231"/>
      <c r="J1234" s="227"/>
      <c r="K1234" s="227"/>
      <c r="L1234" s="232"/>
      <c r="M1234" s="233"/>
      <c r="N1234" s="234"/>
      <c r="O1234" s="234"/>
      <c r="P1234" s="234"/>
      <c r="Q1234" s="234"/>
      <c r="R1234" s="234"/>
      <c r="S1234" s="234"/>
      <c r="T1234" s="235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6" t="s">
        <v>192</v>
      </c>
      <c r="AU1234" s="236" t="s">
        <v>88</v>
      </c>
      <c r="AV1234" s="13" t="s">
        <v>86</v>
      </c>
      <c r="AW1234" s="13" t="s">
        <v>37</v>
      </c>
      <c r="AX1234" s="13" t="s">
        <v>78</v>
      </c>
      <c r="AY1234" s="236" t="s">
        <v>178</v>
      </c>
    </row>
    <row r="1235" s="14" customFormat="1">
      <c r="A1235" s="14"/>
      <c r="B1235" s="237"/>
      <c r="C1235" s="238"/>
      <c r="D1235" s="228" t="s">
        <v>192</v>
      </c>
      <c r="E1235" s="239" t="s">
        <v>19</v>
      </c>
      <c r="F1235" s="240" t="s">
        <v>1504</v>
      </c>
      <c r="G1235" s="238"/>
      <c r="H1235" s="241">
        <v>7.8399999999999999</v>
      </c>
      <c r="I1235" s="242"/>
      <c r="J1235" s="238"/>
      <c r="K1235" s="238"/>
      <c r="L1235" s="243"/>
      <c r="M1235" s="244"/>
      <c r="N1235" s="245"/>
      <c r="O1235" s="245"/>
      <c r="P1235" s="245"/>
      <c r="Q1235" s="245"/>
      <c r="R1235" s="245"/>
      <c r="S1235" s="245"/>
      <c r="T1235" s="246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47" t="s">
        <v>192</v>
      </c>
      <c r="AU1235" s="247" t="s">
        <v>88</v>
      </c>
      <c r="AV1235" s="14" t="s">
        <v>88</v>
      </c>
      <c r="AW1235" s="14" t="s">
        <v>37</v>
      </c>
      <c r="AX1235" s="14" t="s">
        <v>78</v>
      </c>
      <c r="AY1235" s="247" t="s">
        <v>178</v>
      </c>
    </row>
    <row r="1236" s="14" customFormat="1">
      <c r="A1236" s="14"/>
      <c r="B1236" s="237"/>
      <c r="C1236" s="238"/>
      <c r="D1236" s="228" t="s">
        <v>192</v>
      </c>
      <c r="E1236" s="239" t="s">
        <v>19</v>
      </c>
      <c r="F1236" s="240" t="s">
        <v>1505</v>
      </c>
      <c r="G1236" s="238"/>
      <c r="H1236" s="241">
        <v>1.96</v>
      </c>
      <c r="I1236" s="242"/>
      <c r="J1236" s="238"/>
      <c r="K1236" s="238"/>
      <c r="L1236" s="243"/>
      <c r="M1236" s="244"/>
      <c r="N1236" s="245"/>
      <c r="O1236" s="245"/>
      <c r="P1236" s="245"/>
      <c r="Q1236" s="245"/>
      <c r="R1236" s="245"/>
      <c r="S1236" s="245"/>
      <c r="T1236" s="246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47" t="s">
        <v>192</v>
      </c>
      <c r="AU1236" s="247" t="s">
        <v>88</v>
      </c>
      <c r="AV1236" s="14" t="s">
        <v>88</v>
      </c>
      <c r="AW1236" s="14" t="s">
        <v>37</v>
      </c>
      <c r="AX1236" s="14" t="s">
        <v>78</v>
      </c>
      <c r="AY1236" s="247" t="s">
        <v>178</v>
      </c>
    </row>
    <row r="1237" s="15" customFormat="1">
      <c r="A1237" s="15"/>
      <c r="B1237" s="248"/>
      <c r="C1237" s="249"/>
      <c r="D1237" s="228" t="s">
        <v>192</v>
      </c>
      <c r="E1237" s="250" t="s">
        <v>19</v>
      </c>
      <c r="F1237" s="251" t="s">
        <v>195</v>
      </c>
      <c r="G1237" s="249"/>
      <c r="H1237" s="252">
        <v>9.8000000000000007</v>
      </c>
      <c r="I1237" s="253"/>
      <c r="J1237" s="249"/>
      <c r="K1237" s="249"/>
      <c r="L1237" s="254"/>
      <c r="M1237" s="255"/>
      <c r="N1237" s="256"/>
      <c r="O1237" s="256"/>
      <c r="P1237" s="256"/>
      <c r="Q1237" s="256"/>
      <c r="R1237" s="256"/>
      <c r="S1237" s="256"/>
      <c r="T1237" s="257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T1237" s="258" t="s">
        <v>192</v>
      </c>
      <c r="AU1237" s="258" t="s">
        <v>88</v>
      </c>
      <c r="AV1237" s="15" t="s">
        <v>184</v>
      </c>
      <c r="AW1237" s="15" t="s">
        <v>37</v>
      </c>
      <c r="AX1237" s="15" t="s">
        <v>86</v>
      </c>
      <c r="AY1237" s="258" t="s">
        <v>178</v>
      </c>
    </row>
    <row r="1238" s="2" customFormat="1" ht="33" customHeight="1">
      <c r="A1238" s="41"/>
      <c r="B1238" s="42"/>
      <c r="C1238" s="208" t="s">
        <v>1506</v>
      </c>
      <c r="D1238" s="208" t="s">
        <v>180</v>
      </c>
      <c r="E1238" s="209" t="s">
        <v>1507</v>
      </c>
      <c r="F1238" s="210" t="s">
        <v>1508</v>
      </c>
      <c r="G1238" s="211" t="s">
        <v>107</v>
      </c>
      <c r="H1238" s="212">
        <v>4.0229999999999997</v>
      </c>
      <c r="I1238" s="213"/>
      <c r="J1238" s="214">
        <f>ROUND(I1238*H1238,2)</f>
        <v>0</v>
      </c>
      <c r="K1238" s="210" t="s">
        <v>183</v>
      </c>
      <c r="L1238" s="47"/>
      <c r="M1238" s="215" t="s">
        <v>19</v>
      </c>
      <c r="N1238" s="216" t="s">
        <v>49</v>
      </c>
      <c r="O1238" s="87"/>
      <c r="P1238" s="217">
        <f>O1238*H1238</f>
        <v>0</v>
      </c>
      <c r="Q1238" s="217">
        <v>0.00025000000000000001</v>
      </c>
      <c r="R1238" s="217">
        <f>Q1238*H1238</f>
        <v>0.0010057499999999999</v>
      </c>
      <c r="S1238" s="217">
        <v>0</v>
      </c>
      <c r="T1238" s="218">
        <f>S1238*H1238</f>
        <v>0</v>
      </c>
      <c r="U1238" s="41"/>
      <c r="V1238" s="41"/>
      <c r="W1238" s="41"/>
      <c r="X1238" s="41"/>
      <c r="Y1238" s="41"/>
      <c r="Z1238" s="41"/>
      <c r="AA1238" s="41"/>
      <c r="AB1238" s="41"/>
      <c r="AC1238" s="41"/>
      <c r="AD1238" s="41"/>
      <c r="AE1238" s="41"/>
      <c r="AR1238" s="219" t="s">
        <v>282</v>
      </c>
      <c r="AT1238" s="219" t="s">
        <v>180</v>
      </c>
      <c r="AU1238" s="219" t="s">
        <v>88</v>
      </c>
      <c r="AY1238" s="20" t="s">
        <v>178</v>
      </c>
      <c r="BE1238" s="220">
        <f>IF(N1238="základní",J1238,0)</f>
        <v>0</v>
      </c>
      <c r="BF1238" s="220">
        <f>IF(N1238="snížená",J1238,0)</f>
        <v>0</v>
      </c>
      <c r="BG1238" s="220">
        <f>IF(N1238="zákl. přenesená",J1238,0)</f>
        <v>0</v>
      </c>
      <c r="BH1238" s="220">
        <f>IF(N1238="sníž. přenesená",J1238,0)</f>
        <v>0</v>
      </c>
      <c r="BI1238" s="220">
        <f>IF(N1238="nulová",J1238,0)</f>
        <v>0</v>
      </c>
      <c r="BJ1238" s="20" t="s">
        <v>86</v>
      </c>
      <c r="BK1238" s="220">
        <f>ROUND(I1238*H1238,2)</f>
        <v>0</v>
      </c>
      <c r="BL1238" s="20" t="s">
        <v>282</v>
      </c>
      <c r="BM1238" s="219" t="s">
        <v>1509</v>
      </c>
    </row>
    <row r="1239" s="2" customFormat="1">
      <c r="A1239" s="41"/>
      <c r="B1239" s="42"/>
      <c r="C1239" s="43"/>
      <c r="D1239" s="221" t="s">
        <v>186</v>
      </c>
      <c r="E1239" s="43"/>
      <c r="F1239" s="222" t="s">
        <v>1510</v>
      </c>
      <c r="G1239" s="43"/>
      <c r="H1239" s="43"/>
      <c r="I1239" s="223"/>
      <c r="J1239" s="43"/>
      <c r="K1239" s="43"/>
      <c r="L1239" s="47"/>
      <c r="M1239" s="224"/>
      <c r="N1239" s="225"/>
      <c r="O1239" s="87"/>
      <c r="P1239" s="87"/>
      <c r="Q1239" s="87"/>
      <c r="R1239" s="87"/>
      <c r="S1239" s="87"/>
      <c r="T1239" s="88"/>
      <c r="U1239" s="41"/>
      <c r="V1239" s="41"/>
      <c r="W1239" s="41"/>
      <c r="X1239" s="41"/>
      <c r="Y1239" s="41"/>
      <c r="Z1239" s="41"/>
      <c r="AA1239" s="41"/>
      <c r="AB1239" s="41"/>
      <c r="AC1239" s="41"/>
      <c r="AD1239" s="41"/>
      <c r="AE1239" s="41"/>
      <c r="AT1239" s="20" t="s">
        <v>186</v>
      </c>
      <c r="AU1239" s="20" t="s">
        <v>88</v>
      </c>
    </row>
    <row r="1240" s="13" customFormat="1">
      <c r="A1240" s="13"/>
      <c r="B1240" s="226"/>
      <c r="C1240" s="227"/>
      <c r="D1240" s="228" t="s">
        <v>192</v>
      </c>
      <c r="E1240" s="229" t="s">
        <v>19</v>
      </c>
      <c r="F1240" s="230" t="s">
        <v>659</v>
      </c>
      <c r="G1240" s="227"/>
      <c r="H1240" s="229" t="s">
        <v>19</v>
      </c>
      <c r="I1240" s="231"/>
      <c r="J1240" s="227"/>
      <c r="K1240" s="227"/>
      <c r="L1240" s="232"/>
      <c r="M1240" s="233"/>
      <c r="N1240" s="234"/>
      <c r="O1240" s="234"/>
      <c r="P1240" s="234"/>
      <c r="Q1240" s="234"/>
      <c r="R1240" s="234"/>
      <c r="S1240" s="234"/>
      <c r="T1240" s="235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6" t="s">
        <v>192</v>
      </c>
      <c r="AU1240" s="236" t="s">
        <v>88</v>
      </c>
      <c r="AV1240" s="13" t="s">
        <v>86</v>
      </c>
      <c r="AW1240" s="13" t="s">
        <v>37</v>
      </c>
      <c r="AX1240" s="13" t="s">
        <v>78</v>
      </c>
      <c r="AY1240" s="236" t="s">
        <v>178</v>
      </c>
    </row>
    <row r="1241" s="13" customFormat="1">
      <c r="A1241" s="13"/>
      <c r="B1241" s="226"/>
      <c r="C1241" s="227"/>
      <c r="D1241" s="228" t="s">
        <v>192</v>
      </c>
      <c r="E1241" s="229" t="s">
        <v>19</v>
      </c>
      <c r="F1241" s="230" t="s">
        <v>1511</v>
      </c>
      <c r="G1241" s="227"/>
      <c r="H1241" s="229" t="s">
        <v>19</v>
      </c>
      <c r="I1241" s="231"/>
      <c r="J1241" s="227"/>
      <c r="K1241" s="227"/>
      <c r="L1241" s="232"/>
      <c r="M1241" s="233"/>
      <c r="N1241" s="234"/>
      <c r="O1241" s="234"/>
      <c r="P1241" s="234"/>
      <c r="Q1241" s="234"/>
      <c r="R1241" s="234"/>
      <c r="S1241" s="234"/>
      <c r="T1241" s="235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6" t="s">
        <v>192</v>
      </c>
      <c r="AU1241" s="236" t="s">
        <v>88</v>
      </c>
      <c r="AV1241" s="13" t="s">
        <v>86</v>
      </c>
      <c r="AW1241" s="13" t="s">
        <v>37</v>
      </c>
      <c r="AX1241" s="13" t="s">
        <v>78</v>
      </c>
      <c r="AY1241" s="236" t="s">
        <v>178</v>
      </c>
    </row>
    <row r="1242" s="14" customFormat="1">
      <c r="A1242" s="14"/>
      <c r="B1242" s="237"/>
      <c r="C1242" s="238"/>
      <c r="D1242" s="228" t="s">
        <v>192</v>
      </c>
      <c r="E1242" s="239" t="s">
        <v>19</v>
      </c>
      <c r="F1242" s="240" t="s">
        <v>1512</v>
      </c>
      <c r="G1242" s="238"/>
      <c r="H1242" s="241">
        <v>2.2850000000000001</v>
      </c>
      <c r="I1242" s="242"/>
      <c r="J1242" s="238"/>
      <c r="K1242" s="238"/>
      <c r="L1242" s="243"/>
      <c r="M1242" s="244"/>
      <c r="N1242" s="245"/>
      <c r="O1242" s="245"/>
      <c r="P1242" s="245"/>
      <c r="Q1242" s="245"/>
      <c r="R1242" s="245"/>
      <c r="S1242" s="245"/>
      <c r="T1242" s="246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47" t="s">
        <v>192</v>
      </c>
      <c r="AU1242" s="247" t="s">
        <v>88</v>
      </c>
      <c r="AV1242" s="14" t="s">
        <v>88</v>
      </c>
      <c r="AW1242" s="14" t="s">
        <v>37</v>
      </c>
      <c r="AX1242" s="14" t="s">
        <v>78</v>
      </c>
      <c r="AY1242" s="247" t="s">
        <v>178</v>
      </c>
    </row>
    <row r="1243" s="14" customFormat="1">
      <c r="A1243" s="14"/>
      <c r="B1243" s="237"/>
      <c r="C1243" s="238"/>
      <c r="D1243" s="228" t="s">
        <v>192</v>
      </c>
      <c r="E1243" s="239" t="s">
        <v>19</v>
      </c>
      <c r="F1243" s="240" t="s">
        <v>1513</v>
      </c>
      <c r="G1243" s="238"/>
      <c r="H1243" s="241">
        <v>1.738</v>
      </c>
      <c r="I1243" s="242"/>
      <c r="J1243" s="238"/>
      <c r="K1243" s="238"/>
      <c r="L1243" s="243"/>
      <c r="M1243" s="244"/>
      <c r="N1243" s="245"/>
      <c r="O1243" s="245"/>
      <c r="P1243" s="245"/>
      <c r="Q1243" s="245"/>
      <c r="R1243" s="245"/>
      <c r="S1243" s="245"/>
      <c r="T1243" s="246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47" t="s">
        <v>192</v>
      </c>
      <c r="AU1243" s="247" t="s">
        <v>88</v>
      </c>
      <c r="AV1243" s="14" t="s">
        <v>88</v>
      </c>
      <c r="AW1243" s="14" t="s">
        <v>37</v>
      </c>
      <c r="AX1243" s="14" t="s">
        <v>78</v>
      </c>
      <c r="AY1243" s="247" t="s">
        <v>178</v>
      </c>
    </row>
    <row r="1244" s="15" customFormat="1">
      <c r="A1244" s="15"/>
      <c r="B1244" s="248"/>
      <c r="C1244" s="249"/>
      <c r="D1244" s="228" t="s">
        <v>192</v>
      </c>
      <c r="E1244" s="250" t="s">
        <v>19</v>
      </c>
      <c r="F1244" s="251" t="s">
        <v>195</v>
      </c>
      <c r="G1244" s="249"/>
      <c r="H1244" s="252">
        <v>4.0229999999999997</v>
      </c>
      <c r="I1244" s="253"/>
      <c r="J1244" s="249"/>
      <c r="K1244" s="249"/>
      <c r="L1244" s="254"/>
      <c r="M1244" s="255"/>
      <c r="N1244" s="256"/>
      <c r="O1244" s="256"/>
      <c r="P1244" s="256"/>
      <c r="Q1244" s="256"/>
      <c r="R1244" s="256"/>
      <c r="S1244" s="256"/>
      <c r="T1244" s="257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58" t="s">
        <v>192</v>
      </c>
      <c r="AU1244" s="258" t="s">
        <v>88</v>
      </c>
      <c r="AV1244" s="15" t="s">
        <v>184</v>
      </c>
      <c r="AW1244" s="15" t="s">
        <v>37</v>
      </c>
      <c r="AX1244" s="15" t="s">
        <v>86</v>
      </c>
      <c r="AY1244" s="258" t="s">
        <v>178</v>
      </c>
    </row>
    <row r="1245" s="2" customFormat="1" ht="24.15" customHeight="1">
      <c r="A1245" s="41"/>
      <c r="B1245" s="42"/>
      <c r="C1245" s="259" t="s">
        <v>1514</v>
      </c>
      <c r="D1245" s="259" t="s">
        <v>303</v>
      </c>
      <c r="E1245" s="260" t="s">
        <v>1515</v>
      </c>
      <c r="F1245" s="261" t="s">
        <v>1516</v>
      </c>
      <c r="G1245" s="262" t="s">
        <v>299</v>
      </c>
      <c r="H1245" s="263">
        <v>1</v>
      </c>
      <c r="I1245" s="264"/>
      <c r="J1245" s="265">
        <f>ROUND(I1245*H1245,2)</f>
        <v>0</v>
      </c>
      <c r="K1245" s="261" t="s">
        <v>19</v>
      </c>
      <c r="L1245" s="266"/>
      <c r="M1245" s="267" t="s">
        <v>19</v>
      </c>
      <c r="N1245" s="268" t="s">
        <v>49</v>
      </c>
      <c r="O1245" s="87"/>
      <c r="P1245" s="217">
        <f>O1245*H1245</f>
        <v>0</v>
      </c>
      <c r="Q1245" s="217">
        <v>0.039579999999999997</v>
      </c>
      <c r="R1245" s="217">
        <f>Q1245*H1245</f>
        <v>0.039579999999999997</v>
      </c>
      <c r="S1245" s="217">
        <v>0</v>
      </c>
      <c r="T1245" s="218">
        <f>S1245*H1245</f>
        <v>0</v>
      </c>
      <c r="U1245" s="41"/>
      <c r="V1245" s="41"/>
      <c r="W1245" s="41"/>
      <c r="X1245" s="41"/>
      <c r="Y1245" s="41"/>
      <c r="Z1245" s="41"/>
      <c r="AA1245" s="41"/>
      <c r="AB1245" s="41"/>
      <c r="AC1245" s="41"/>
      <c r="AD1245" s="41"/>
      <c r="AE1245" s="41"/>
      <c r="AR1245" s="219" t="s">
        <v>375</v>
      </c>
      <c r="AT1245" s="219" t="s">
        <v>303</v>
      </c>
      <c r="AU1245" s="219" t="s">
        <v>88</v>
      </c>
      <c r="AY1245" s="20" t="s">
        <v>178</v>
      </c>
      <c r="BE1245" s="220">
        <f>IF(N1245="základní",J1245,0)</f>
        <v>0</v>
      </c>
      <c r="BF1245" s="220">
        <f>IF(N1245="snížená",J1245,0)</f>
        <v>0</v>
      </c>
      <c r="BG1245" s="220">
        <f>IF(N1245="zákl. přenesená",J1245,0)</f>
        <v>0</v>
      </c>
      <c r="BH1245" s="220">
        <f>IF(N1245="sníž. přenesená",J1245,0)</f>
        <v>0</v>
      </c>
      <c r="BI1245" s="220">
        <f>IF(N1245="nulová",J1245,0)</f>
        <v>0</v>
      </c>
      <c r="BJ1245" s="20" t="s">
        <v>86</v>
      </c>
      <c r="BK1245" s="220">
        <f>ROUND(I1245*H1245,2)</f>
        <v>0</v>
      </c>
      <c r="BL1245" s="20" t="s">
        <v>282</v>
      </c>
      <c r="BM1245" s="219" t="s">
        <v>1517</v>
      </c>
    </row>
    <row r="1246" s="13" customFormat="1">
      <c r="A1246" s="13"/>
      <c r="B1246" s="226"/>
      <c r="C1246" s="227"/>
      <c r="D1246" s="228" t="s">
        <v>192</v>
      </c>
      <c r="E1246" s="229" t="s">
        <v>19</v>
      </c>
      <c r="F1246" s="230" t="s">
        <v>659</v>
      </c>
      <c r="G1246" s="227"/>
      <c r="H1246" s="229" t="s">
        <v>19</v>
      </c>
      <c r="I1246" s="231"/>
      <c r="J1246" s="227"/>
      <c r="K1246" s="227"/>
      <c r="L1246" s="232"/>
      <c r="M1246" s="233"/>
      <c r="N1246" s="234"/>
      <c r="O1246" s="234"/>
      <c r="P1246" s="234"/>
      <c r="Q1246" s="234"/>
      <c r="R1246" s="234"/>
      <c r="S1246" s="234"/>
      <c r="T1246" s="235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6" t="s">
        <v>192</v>
      </c>
      <c r="AU1246" s="236" t="s">
        <v>88</v>
      </c>
      <c r="AV1246" s="13" t="s">
        <v>86</v>
      </c>
      <c r="AW1246" s="13" t="s">
        <v>37</v>
      </c>
      <c r="AX1246" s="13" t="s">
        <v>78</v>
      </c>
      <c r="AY1246" s="236" t="s">
        <v>178</v>
      </c>
    </row>
    <row r="1247" s="13" customFormat="1">
      <c r="A1247" s="13"/>
      <c r="B1247" s="226"/>
      <c r="C1247" s="227"/>
      <c r="D1247" s="228" t="s">
        <v>192</v>
      </c>
      <c r="E1247" s="229" t="s">
        <v>19</v>
      </c>
      <c r="F1247" s="230" t="s">
        <v>1511</v>
      </c>
      <c r="G1247" s="227"/>
      <c r="H1247" s="229" t="s">
        <v>19</v>
      </c>
      <c r="I1247" s="231"/>
      <c r="J1247" s="227"/>
      <c r="K1247" s="227"/>
      <c r="L1247" s="232"/>
      <c r="M1247" s="233"/>
      <c r="N1247" s="234"/>
      <c r="O1247" s="234"/>
      <c r="P1247" s="234"/>
      <c r="Q1247" s="234"/>
      <c r="R1247" s="234"/>
      <c r="S1247" s="234"/>
      <c r="T1247" s="235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6" t="s">
        <v>192</v>
      </c>
      <c r="AU1247" s="236" t="s">
        <v>88</v>
      </c>
      <c r="AV1247" s="13" t="s">
        <v>86</v>
      </c>
      <c r="AW1247" s="13" t="s">
        <v>37</v>
      </c>
      <c r="AX1247" s="13" t="s">
        <v>78</v>
      </c>
      <c r="AY1247" s="236" t="s">
        <v>178</v>
      </c>
    </row>
    <row r="1248" s="14" customFormat="1">
      <c r="A1248" s="14"/>
      <c r="B1248" s="237"/>
      <c r="C1248" s="238"/>
      <c r="D1248" s="228" t="s">
        <v>192</v>
      </c>
      <c r="E1248" s="239" t="s">
        <v>19</v>
      </c>
      <c r="F1248" s="240" t="s">
        <v>1518</v>
      </c>
      <c r="G1248" s="238"/>
      <c r="H1248" s="241">
        <v>1</v>
      </c>
      <c r="I1248" s="242"/>
      <c r="J1248" s="238"/>
      <c r="K1248" s="238"/>
      <c r="L1248" s="243"/>
      <c r="M1248" s="244"/>
      <c r="N1248" s="245"/>
      <c r="O1248" s="245"/>
      <c r="P1248" s="245"/>
      <c r="Q1248" s="245"/>
      <c r="R1248" s="245"/>
      <c r="S1248" s="245"/>
      <c r="T1248" s="246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47" t="s">
        <v>192</v>
      </c>
      <c r="AU1248" s="247" t="s">
        <v>88</v>
      </c>
      <c r="AV1248" s="14" t="s">
        <v>88</v>
      </c>
      <c r="AW1248" s="14" t="s">
        <v>37</v>
      </c>
      <c r="AX1248" s="14" t="s">
        <v>78</v>
      </c>
      <c r="AY1248" s="247" t="s">
        <v>178</v>
      </c>
    </row>
    <row r="1249" s="15" customFormat="1">
      <c r="A1249" s="15"/>
      <c r="B1249" s="248"/>
      <c r="C1249" s="249"/>
      <c r="D1249" s="228" t="s">
        <v>192</v>
      </c>
      <c r="E1249" s="250" t="s">
        <v>19</v>
      </c>
      <c r="F1249" s="251" t="s">
        <v>195</v>
      </c>
      <c r="G1249" s="249"/>
      <c r="H1249" s="252">
        <v>1</v>
      </c>
      <c r="I1249" s="253"/>
      <c r="J1249" s="249"/>
      <c r="K1249" s="249"/>
      <c r="L1249" s="254"/>
      <c r="M1249" s="255"/>
      <c r="N1249" s="256"/>
      <c r="O1249" s="256"/>
      <c r="P1249" s="256"/>
      <c r="Q1249" s="256"/>
      <c r="R1249" s="256"/>
      <c r="S1249" s="256"/>
      <c r="T1249" s="257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58" t="s">
        <v>192</v>
      </c>
      <c r="AU1249" s="258" t="s">
        <v>88</v>
      </c>
      <c r="AV1249" s="15" t="s">
        <v>184</v>
      </c>
      <c r="AW1249" s="15" t="s">
        <v>37</v>
      </c>
      <c r="AX1249" s="15" t="s">
        <v>86</v>
      </c>
      <c r="AY1249" s="258" t="s">
        <v>178</v>
      </c>
    </row>
    <row r="1250" s="2" customFormat="1" ht="24.15" customHeight="1">
      <c r="A1250" s="41"/>
      <c r="B1250" s="42"/>
      <c r="C1250" s="259" t="s">
        <v>1519</v>
      </c>
      <c r="D1250" s="259" t="s">
        <v>303</v>
      </c>
      <c r="E1250" s="260" t="s">
        <v>1520</v>
      </c>
      <c r="F1250" s="261" t="s">
        <v>1521</v>
      </c>
      <c r="G1250" s="262" t="s">
        <v>299</v>
      </c>
      <c r="H1250" s="263">
        <v>1</v>
      </c>
      <c r="I1250" s="264"/>
      <c r="J1250" s="265">
        <f>ROUND(I1250*H1250,2)</f>
        <v>0</v>
      </c>
      <c r="K1250" s="261" t="s">
        <v>19</v>
      </c>
      <c r="L1250" s="266"/>
      <c r="M1250" s="267" t="s">
        <v>19</v>
      </c>
      <c r="N1250" s="268" t="s">
        <v>49</v>
      </c>
      <c r="O1250" s="87"/>
      <c r="P1250" s="217">
        <f>O1250*H1250</f>
        <v>0</v>
      </c>
      <c r="Q1250" s="217">
        <v>0.039579999999999997</v>
      </c>
      <c r="R1250" s="217">
        <f>Q1250*H1250</f>
        <v>0.039579999999999997</v>
      </c>
      <c r="S1250" s="217">
        <v>0</v>
      </c>
      <c r="T1250" s="218">
        <f>S1250*H1250</f>
        <v>0</v>
      </c>
      <c r="U1250" s="41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R1250" s="219" t="s">
        <v>375</v>
      </c>
      <c r="AT1250" s="219" t="s">
        <v>303</v>
      </c>
      <c r="AU1250" s="219" t="s">
        <v>88</v>
      </c>
      <c r="AY1250" s="20" t="s">
        <v>178</v>
      </c>
      <c r="BE1250" s="220">
        <f>IF(N1250="základní",J1250,0)</f>
        <v>0</v>
      </c>
      <c r="BF1250" s="220">
        <f>IF(N1250="snížená",J1250,0)</f>
        <v>0</v>
      </c>
      <c r="BG1250" s="220">
        <f>IF(N1250="zákl. přenesená",J1250,0)</f>
        <v>0</v>
      </c>
      <c r="BH1250" s="220">
        <f>IF(N1250="sníž. přenesená",J1250,0)</f>
        <v>0</v>
      </c>
      <c r="BI1250" s="220">
        <f>IF(N1250="nulová",J1250,0)</f>
        <v>0</v>
      </c>
      <c r="BJ1250" s="20" t="s">
        <v>86</v>
      </c>
      <c r="BK1250" s="220">
        <f>ROUND(I1250*H1250,2)</f>
        <v>0</v>
      </c>
      <c r="BL1250" s="20" t="s">
        <v>282</v>
      </c>
      <c r="BM1250" s="219" t="s">
        <v>1522</v>
      </c>
    </row>
    <row r="1251" s="13" customFormat="1">
      <c r="A1251" s="13"/>
      <c r="B1251" s="226"/>
      <c r="C1251" s="227"/>
      <c r="D1251" s="228" t="s">
        <v>192</v>
      </c>
      <c r="E1251" s="229" t="s">
        <v>19</v>
      </c>
      <c r="F1251" s="230" t="s">
        <v>659</v>
      </c>
      <c r="G1251" s="227"/>
      <c r="H1251" s="229" t="s">
        <v>19</v>
      </c>
      <c r="I1251" s="231"/>
      <c r="J1251" s="227"/>
      <c r="K1251" s="227"/>
      <c r="L1251" s="232"/>
      <c r="M1251" s="233"/>
      <c r="N1251" s="234"/>
      <c r="O1251" s="234"/>
      <c r="P1251" s="234"/>
      <c r="Q1251" s="234"/>
      <c r="R1251" s="234"/>
      <c r="S1251" s="234"/>
      <c r="T1251" s="235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6" t="s">
        <v>192</v>
      </c>
      <c r="AU1251" s="236" t="s">
        <v>88</v>
      </c>
      <c r="AV1251" s="13" t="s">
        <v>86</v>
      </c>
      <c r="AW1251" s="13" t="s">
        <v>37</v>
      </c>
      <c r="AX1251" s="13" t="s">
        <v>78</v>
      </c>
      <c r="AY1251" s="236" t="s">
        <v>178</v>
      </c>
    </row>
    <row r="1252" s="13" customFormat="1">
      <c r="A1252" s="13"/>
      <c r="B1252" s="226"/>
      <c r="C1252" s="227"/>
      <c r="D1252" s="228" t="s">
        <v>192</v>
      </c>
      <c r="E1252" s="229" t="s">
        <v>19</v>
      </c>
      <c r="F1252" s="230" t="s">
        <v>1511</v>
      </c>
      <c r="G1252" s="227"/>
      <c r="H1252" s="229" t="s">
        <v>19</v>
      </c>
      <c r="I1252" s="231"/>
      <c r="J1252" s="227"/>
      <c r="K1252" s="227"/>
      <c r="L1252" s="232"/>
      <c r="M1252" s="233"/>
      <c r="N1252" s="234"/>
      <c r="O1252" s="234"/>
      <c r="P1252" s="234"/>
      <c r="Q1252" s="234"/>
      <c r="R1252" s="234"/>
      <c r="S1252" s="234"/>
      <c r="T1252" s="235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6" t="s">
        <v>192</v>
      </c>
      <c r="AU1252" s="236" t="s">
        <v>88</v>
      </c>
      <c r="AV1252" s="13" t="s">
        <v>86</v>
      </c>
      <c r="AW1252" s="13" t="s">
        <v>37</v>
      </c>
      <c r="AX1252" s="13" t="s">
        <v>78</v>
      </c>
      <c r="AY1252" s="236" t="s">
        <v>178</v>
      </c>
    </row>
    <row r="1253" s="14" customFormat="1">
      <c r="A1253" s="14"/>
      <c r="B1253" s="237"/>
      <c r="C1253" s="238"/>
      <c r="D1253" s="228" t="s">
        <v>192</v>
      </c>
      <c r="E1253" s="239" t="s">
        <v>19</v>
      </c>
      <c r="F1253" s="240" t="s">
        <v>1523</v>
      </c>
      <c r="G1253" s="238"/>
      <c r="H1253" s="241">
        <v>1</v>
      </c>
      <c r="I1253" s="242"/>
      <c r="J1253" s="238"/>
      <c r="K1253" s="238"/>
      <c r="L1253" s="243"/>
      <c r="M1253" s="244"/>
      <c r="N1253" s="245"/>
      <c r="O1253" s="245"/>
      <c r="P1253" s="245"/>
      <c r="Q1253" s="245"/>
      <c r="R1253" s="245"/>
      <c r="S1253" s="245"/>
      <c r="T1253" s="246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47" t="s">
        <v>192</v>
      </c>
      <c r="AU1253" s="247" t="s">
        <v>88</v>
      </c>
      <c r="AV1253" s="14" t="s">
        <v>88</v>
      </c>
      <c r="AW1253" s="14" t="s">
        <v>37</v>
      </c>
      <c r="AX1253" s="14" t="s">
        <v>78</v>
      </c>
      <c r="AY1253" s="247" t="s">
        <v>178</v>
      </c>
    </row>
    <row r="1254" s="15" customFormat="1">
      <c r="A1254" s="15"/>
      <c r="B1254" s="248"/>
      <c r="C1254" s="249"/>
      <c r="D1254" s="228" t="s">
        <v>192</v>
      </c>
      <c r="E1254" s="250" t="s">
        <v>19</v>
      </c>
      <c r="F1254" s="251" t="s">
        <v>195</v>
      </c>
      <c r="G1254" s="249"/>
      <c r="H1254" s="252">
        <v>1</v>
      </c>
      <c r="I1254" s="253"/>
      <c r="J1254" s="249"/>
      <c r="K1254" s="249"/>
      <c r="L1254" s="254"/>
      <c r="M1254" s="255"/>
      <c r="N1254" s="256"/>
      <c r="O1254" s="256"/>
      <c r="P1254" s="256"/>
      <c r="Q1254" s="256"/>
      <c r="R1254" s="256"/>
      <c r="S1254" s="256"/>
      <c r="T1254" s="257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58" t="s">
        <v>192</v>
      </c>
      <c r="AU1254" s="258" t="s">
        <v>88</v>
      </c>
      <c r="AV1254" s="15" t="s">
        <v>184</v>
      </c>
      <c r="AW1254" s="15" t="s">
        <v>37</v>
      </c>
      <c r="AX1254" s="15" t="s">
        <v>86</v>
      </c>
      <c r="AY1254" s="258" t="s">
        <v>178</v>
      </c>
    </row>
    <row r="1255" s="2" customFormat="1" ht="44.25" customHeight="1">
      <c r="A1255" s="41"/>
      <c r="B1255" s="42"/>
      <c r="C1255" s="208" t="s">
        <v>1524</v>
      </c>
      <c r="D1255" s="208" t="s">
        <v>180</v>
      </c>
      <c r="E1255" s="209" t="s">
        <v>1525</v>
      </c>
      <c r="F1255" s="210" t="s">
        <v>1526</v>
      </c>
      <c r="G1255" s="211" t="s">
        <v>114</v>
      </c>
      <c r="H1255" s="212">
        <v>24.448</v>
      </c>
      <c r="I1255" s="213"/>
      <c r="J1255" s="214">
        <f>ROUND(I1255*H1255,2)</f>
        <v>0</v>
      </c>
      <c r="K1255" s="210" t="s">
        <v>183</v>
      </c>
      <c r="L1255" s="47"/>
      <c r="M1255" s="215" t="s">
        <v>19</v>
      </c>
      <c r="N1255" s="216" t="s">
        <v>49</v>
      </c>
      <c r="O1255" s="87"/>
      <c r="P1255" s="217">
        <f>O1255*H1255</f>
        <v>0</v>
      </c>
      <c r="Q1255" s="217">
        <v>0.00028891779999999997</v>
      </c>
      <c r="R1255" s="217">
        <f>Q1255*H1255</f>
        <v>0.0070634623743999992</v>
      </c>
      <c r="S1255" s="217">
        <v>0</v>
      </c>
      <c r="T1255" s="218">
        <f>S1255*H1255</f>
        <v>0</v>
      </c>
      <c r="U1255" s="41"/>
      <c r="V1255" s="41"/>
      <c r="W1255" s="41"/>
      <c r="X1255" s="41"/>
      <c r="Y1255" s="41"/>
      <c r="Z1255" s="41"/>
      <c r="AA1255" s="41"/>
      <c r="AB1255" s="41"/>
      <c r="AC1255" s="41"/>
      <c r="AD1255" s="41"/>
      <c r="AE1255" s="41"/>
      <c r="AR1255" s="219" t="s">
        <v>282</v>
      </c>
      <c r="AT1255" s="219" t="s">
        <v>180</v>
      </c>
      <c r="AU1255" s="219" t="s">
        <v>88</v>
      </c>
      <c r="AY1255" s="20" t="s">
        <v>178</v>
      </c>
      <c r="BE1255" s="220">
        <f>IF(N1255="základní",J1255,0)</f>
        <v>0</v>
      </c>
      <c r="BF1255" s="220">
        <f>IF(N1255="snížená",J1255,0)</f>
        <v>0</v>
      </c>
      <c r="BG1255" s="220">
        <f>IF(N1255="zákl. přenesená",J1255,0)</f>
        <v>0</v>
      </c>
      <c r="BH1255" s="220">
        <f>IF(N1255="sníž. přenesená",J1255,0)</f>
        <v>0</v>
      </c>
      <c r="BI1255" s="220">
        <f>IF(N1255="nulová",J1255,0)</f>
        <v>0</v>
      </c>
      <c r="BJ1255" s="20" t="s">
        <v>86</v>
      </c>
      <c r="BK1255" s="220">
        <f>ROUND(I1255*H1255,2)</f>
        <v>0</v>
      </c>
      <c r="BL1255" s="20" t="s">
        <v>282</v>
      </c>
      <c r="BM1255" s="219" t="s">
        <v>1527</v>
      </c>
    </row>
    <row r="1256" s="2" customFormat="1">
      <c r="A1256" s="41"/>
      <c r="B1256" s="42"/>
      <c r="C1256" s="43"/>
      <c r="D1256" s="221" t="s">
        <v>186</v>
      </c>
      <c r="E1256" s="43"/>
      <c r="F1256" s="222" t="s">
        <v>1528</v>
      </c>
      <c r="G1256" s="43"/>
      <c r="H1256" s="43"/>
      <c r="I1256" s="223"/>
      <c r="J1256" s="43"/>
      <c r="K1256" s="43"/>
      <c r="L1256" s="47"/>
      <c r="M1256" s="224"/>
      <c r="N1256" s="225"/>
      <c r="O1256" s="87"/>
      <c r="P1256" s="87"/>
      <c r="Q1256" s="87"/>
      <c r="R1256" s="87"/>
      <c r="S1256" s="87"/>
      <c r="T1256" s="88"/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T1256" s="20" t="s">
        <v>186</v>
      </c>
      <c r="AU1256" s="20" t="s">
        <v>88</v>
      </c>
    </row>
    <row r="1257" s="13" customFormat="1">
      <c r="A1257" s="13"/>
      <c r="B1257" s="226"/>
      <c r="C1257" s="227"/>
      <c r="D1257" s="228" t="s">
        <v>192</v>
      </c>
      <c r="E1257" s="229" t="s">
        <v>19</v>
      </c>
      <c r="F1257" s="230" t="s">
        <v>659</v>
      </c>
      <c r="G1257" s="227"/>
      <c r="H1257" s="229" t="s">
        <v>19</v>
      </c>
      <c r="I1257" s="231"/>
      <c r="J1257" s="227"/>
      <c r="K1257" s="227"/>
      <c r="L1257" s="232"/>
      <c r="M1257" s="233"/>
      <c r="N1257" s="234"/>
      <c r="O1257" s="234"/>
      <c r="P1257" s="234"/>
      <c r="Q1257" s="234"/>
      <c r="R1257" s="234"/>
      <c r="S1257" s="234"/>
      <c r="T1257" s="235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6" t="s">
        <v>192</v>
      </c>
      <c r="AU1257" s="236" t="s">
        <v>88</v>
      </c>
      <c r="AV1257" s="13" t="s">
        <v>86</v>
      </c>
      <c r="AW1257" s="13" t="s">
        <v>37</v>
      </c>
      <c r="AX1257" s="13" t="s">
        <v>78</v>
      </c>
      <c r="AY1257" s="236" t="s">
        <v>178</v>
      </c>
    </row>
    <row r="1258" s="13" customFormat="1">
      <c r="A1258" s="13"/>
      <c r="B1258" s="226"/>
      <c r="C1258" s="227"/>
      <c r="D1258" s="228" t="s">
        <v>192</v>
      </c>
      <c r="E1258" s="229" t="s">
        <v>19</v>
      </c>
      <c r="F1258" s="230" t="s">
        <v>1511</v>
      </c>
      <c r="G1258" s="227"/>
      <c r="H1258" s="229" t="s">
        <v>19</v>
      </c>
      <c r="I1258" s="231"/>
      <c r="J1258" s="227"/>
      <c r="K1258" s="227"/>
      <c r="L1258" s="232"/>
      <c r="M1258" s="233"/>
      <c r="N1258" s="234"/>
      <c r="O1258" s="234"/>
      <c r="P1258" s="234"/>
      <c r="Q1258" s="234"/>
      <c r="R1258" s="234"/>
      <c r="S1258" s="234"/>
      <c r="T1258" s="235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6" t="s">
        <v>192</v>
      </c>
      <c r="AU1258" s="236" t="s">
        <v>88</v>
      </c>
      <c r="AV1258" s="13" t="s">
        <v>86</v>
      </c>
      <c r="AW1258" s="13" t="s">
        <v>37</v>
      </c>
      <c r="AX1258" s="13" t="s">
        <v>78</v>
      </c>
      <c r="AY1258" s="236" t="s">
        <v>178</v>
      </c>
    </row>
    <row r="1259" s="14" customFormat="1">
      <c r="A1259" s="14"/>
      <c r="B1259" s="237"/>
      <c r="C1259" s="238"/>
      <c r="D1259" s="228" t="s">
        <v>192</v>
      </c>
      <c r="E1259" s="239" t="s">
        <v>19</v>
      </c>
      <c r="F1259" s="240" t="s">
        <v>1529</v>
      </c>
      <c r="G1259" s="238"/>
      <c r="H1259" s="241">
        <v>6.5199999999999996</v>
      </c>
      <c r="I1259" s="242"/>
      <c r="J1259" s="238"/>
      <c r="K1259" s="238"/>
      <c r="L1259" s="243"/>
      <c r="M1259" s="244"/>
      <c r="N1259" s="245"/>
      <c r="O1259" s="245"/>
      <c r="P1259" s="245"/>
      <c r="Q1259" s="245"/>
      <c r="R1259" s="245"/>
      <c r="S1259" s="245"/>
      <c r="T1259" s="246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47" t="s">
        <v>192</v>
      </c>
      <c r="AU1259" s="247" t="s">
        <v>88</v>
      </c>
      <c r="AV1259" s="14" t="s">
        <v>88</v>
      </c>
      <c r="AW1259" s="14" t="s">
        <v>37</v>
      </c>
      <c r="AX1259" s="14" t="s">
        <v>78</v>
      </c>
      <c r="AY1259" s="247" t="s">
        <v>178</v>
      </c>
    </row>
    <row r="1260" s="14" customFormat="1">
      <c r="A1260" s="14"/>
      <c r="B1260" s="237"/>
      <c r="C1260" s="238"/>
      <c r="D1260" s="228" t="s">
        <v>192</v>
      </c>
      <c r="E1260" s="239" t="s">
        <v>19</v>
      </c>
      <c r="F1260" s="240" t="s">
        <v>1530</v>
      </c>
      <c r="G1260" s="238"/>
      <c r="H1260" s="241">
        <v>5.3600000000000003</v>
      </c>
      <c r="I1260" s="242"/>
      <c r="J1260" s="238"/>
      <c r="K1260" s="238"/>
      <c r="L1260" s="243"/>
      <c r="M1260" s="244"/>
      <c r="N1260" s="245"/>
      <c r="O1260" s="245"/>
      <c r="P1260" s="245"/>
      <c r="Q1260" s="245"/>
      <c r="R1260" s="245"/>
      <c r="S1260" s="245"/>
      <c r="T1260" s="246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47" t="s">
        <v>192</v>
      </c>
      <c r="AU1260" s="247" t="s">
        <v>88</v>
      </c>
      <c r="AV1260" s="14" t="s">
        <v>88</v>
      </c>
      <c r="AW1260" s="14" t="s">
        <v>37</v>
      </c>
      <c r="AX1260" s="14" t="s">
        <v>78</v>
      </c>
      <c r="AY1260" s="247" t="s">
        <v>178</v>
      </c>
    </row>
    <row r="1261" s="13" customFormat="1">
      <c r="A1261" s="13"/>
      <c r="B1261" s="226"/>
      <c r="C1261" s="227"/>
      <c r="D1261" s="228" t="s">
        <v>192</v>
      </c>
      <c r="E1261" s="229" t="s">
        <v>19</v>
      </c>
      <c r="F1261" s="230" t="s">
        <v>1531</v>
      </c>
      <c r="G1261" s="227"/>
      <c r="H1261" s="229" t="s">
        <v>19</v>
      </c>
      <c r="I1261" s="231"/>
      <c r="J1261" s="227"/>
      <c r="K1261" s="227"/>
      <c r="L1261" s="232"/>
      <c r="M1261" s="233"/>
      <c r="N1261" s="234"/>
      <c r="O1261" s="234"/>
      <c r="P1261" s="234"/>
      <c r="Q1261" s="234"/>
      <c r="R1261" s="234"/>
      <c r="S1261" s="234"/>
      <c r="T1261" s="235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6" t="s">
        <v>192</v>
      </c>
      <c r="AU1261" s="236" t="s">
        <v>88</v>
      </c>
      <c r="AV1261" s="13" t="s">
        <v>86</v>
      </c>
      <c r="AW1261" s="13" t="s">
        <v>37</v>
      </c>
      <c r="AX1261" s="13" t="s">
        <v>78</v>
      </c>
      <c r="AY1261" s="236" t="s">
        <v>178</v>
      </c>
    </row>
    <row r="1262" s="14" customFormat="1">
      <c r="A1262" s="14"/>
      <c r="B1262" s="237"/>
      <c r="C1262" s="238"/>
      <c r="D1262" s="228" t="s">
        <v>192</v>
      </c>
      <c r="E1262" s="239" t="s">
        <v>19</v>
      </c>
      <c r="F1262" s="240" t="s">
        <v>1532</v>
      </c>
      <c r="G1262" s="238"/>
      <c r="H1262" s="241">
        <v>5.5279999999999996</v>
      </c>
      <c r="I1262" s="242"/>
      <c r="J1262" s="238"/>
      <c r="K1262" s="238"/>
      <c r="L1262" s="243"/>
      <c r="M1262" s="244"/>
      <c r="N1262" s="245"/>
      <c r="O1262" s="245"/>
      <c r="P1262" s="245"/>
      <c r="Q1262" s="245"/>
      <c r="R1262" s="245"/>
      <c r="S1262" s="245"/>
      <c r="T1262" s="246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47" t="s">
        <v>192</v>
      </c>
      <c r="AU1262" s="247" t="s">
        <v>88</v>
      </c>
      <c r="AV1262" s="14" t="s">
        <v>88</v>
      </c>
      <c r="AW1262" s="14" t="s">
        <v>37</v>
      </c>
      <c r="AX1262" s="14" t="s">
        <v>78</v>
      </c>
      <c r="AY1262" s="247" t="s">
        <v>178</v>
      </c>
    </row>
    <row r="1263" s="14" customFormat="1">
      <c r="A1263" s="14"/>
      <c r="B1263" s="237"/>
      <c r="C1263" s="238"/>
      <c r="D1263" s="228" t="s">
        <v>192</v>
      </c>
      <c r="E1263" s="239" t="s">
        <v>19</v>
      </c>
      <c r="F1263" s="240" t="s">
        <v>1533</v>
      </c>
      <c r="G1263" s="238"/>
      <c r="H1263" s="241">
        <v>7.04</v>
      </c>
      <c r="I1263" s="242"/>
      <c r="J1263" s="238"/>
      <c r="K1263" s="238"/>
      <c r="L1263" s="243"/>
      <c r="M1263" s="244"/>
      <c r="N1263" s="245"/>
      <c r="O1263" s="245"/>
      <c r="P1263" s="245"/>
      <c r="Q1263" s="245"/>
      <c r="R1263" s="245"/>
      <c r="S1263" s="245"/>
      <c r="T1263" s="246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47" t="s">
        <v>192</v>
      </c>
      <c r="AU1263" s="247" t="s">
        <v>88</v>
      </c>
      <c r="AV1263" s="14" t="s">
        <v>88</v>
      </c>
      <c r="AW1263" s="14" t="s">
        <v>37</v>
      </c>
      <c r="AX1263" s="14" t="s">
        <v>78</v>
      </c>
      <c r="AY1263" s="247" t="s">
        <v>178</v>
      </c>
    </row>
    <row r="1264" s="15" customFormat="1">
      <c r="A1264" s="15"/>
      <c r="B1264" s="248"/>
      <c r="C1264" s="249"/>
      <c r="D1264" s="228" t="s">
        <v>192</v>
      </c>
      <c r="E1264" s="250" t="s">
        <v>19</v>
      </c>
      <c r="F1264" s="251" t="s">
        <v>195</v>
      </c>
      <c r="G1264" s="249"/>
      <c r="H1264" s="252">
        <v>24.448</v>
      </c>
      <c r="I1264" s="253"/>
      <c r="J1264" s="249"/>
      <c r="K1264" s="249"/>
      <c r="L1264" s="254"/>
      <c r="M1264" s="255"/>
      <c r="N1264" s="256"/>
      <c r="O1264" s="256"/>
      <c r="P1264" s="256"/>
      <c r="Q1264" s="256"/>
      <c r="R1264" s="256"/>
      <c r="S1264" s="256"/>
      <c r="T1264" s="257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T1264" s="258" t="s">
        <v>192</v>
      </c>
      <c r="AU1264" s="258" t="s">
        <v>88</v>
      </c>
      <c r="AV1264" s="15" t="s">
        <v>184</v>
      </c>
      <c r="AW1264" s="15" t="s">
        <v>37</v>
      </c>
      <c r="AX1264" s="15" t="s">
        <v>86</v>
      </c>
      <c r="AY1264" s="258" t="s">
        <v>178</v>
      </c>
    </row>
    <row r="1265" s="2" customFormat="1" ht="24.15" customHeight="1">
      <c r="A1265" s="41"/>
      <c r="B1265" s="42"/>
      <c r="C1265" s="208" t="s">
        <v>1534</v>
      </c>
      <c r="D1265" s="208" t="s">
        <v>180</v>
      </c>
      <c r="E1265" s="209" t="s">
        <v>1535</v>
      </c>
      <c r="F1265" s="210" t="s">
        <v>1536</v>
      </c>
      <c r="G1265" s="211" t="s">
        <v>299</v>
      </c>
      <c r="H1265" s="212">
        <v>2</v>
      </c>
      <c r="I1265" s="213"/>
      <c r="J1265" s="214">
        <f>ROUND(I1265*H1265,2)</f>
        <v>0</v>
      </c>
      <c r="K1265" s="210" t="s">
        <v>183</v>
      </c>
      <c r="L1265" s="47"/>
      <c r="M1265" s="215" t="s">
        <v>19</v>
      </c>
      <c r="N1265" s="216" t="s">
        <v>49</v>
      </c>
      <c r="O1265" s="87"/>
      <c r="P1265" s="217">
        <f>O1265*H1265</f>
        <v>0</v>
      </c>
      <c r="Q1265" s="217">
        <v>0.00084228199999999997</v>
      </c>
      <c r="R1265" s="217">
        <f>Q1265*H1265</f>
        <v>0.0016845639999999999</v>
      </c>
      <c r="S1265" s="217">
        <v>0</v>
      </c>
      <c r="T1265" s="218">
        <f>S1265*H1265</f>
        <v>0</v>
      </c>
      <c r="U1265" s="41"/>
      <c r="V1265" s="41"/>
      <c r="W1265" s="41"/>
      <c r="X1265" s="41"/>
      <c r="Y1265" s="41"/>
      <c r="Z1265" s="41"/>
      <c r="AA1265" s="41"/>
      <c r="AB1265" s="41"/>
      <c r="AC1265" s="41"/>
      <c r="AD1265" s="41"/>
      <c r="AE1265" s="41"/>
      <c r="AR1265" s="219" t="s">
        <v>282</v>
      </c>
      <c r="AT1265" s="219" t="s">
        <v>180</v>
      </c>
      <c r="AU1265" s="219" t="s">
        <v>88</v>
      </c>
      <c r="AY1265" s="20" t="s">
        <v>178</v>
      </c>
      <c r="BE1265" s="220">
        <f>IF(N1265="základní",J1265,0)</f>
        <v>0</v>
      </c>
      <c r="BF1265" s="220">
        <f>IF(N1265="snížená",J1265,0)</f>
        <v>0</v>
      </c>
      <c r="BG1265" s="220">
        <f>IF(N1265="zákl. přenesená",J1265,0)</f>
        <v>0</v>
      </c>
      <c r="BH1265" s="220">
        <f>IF(N1265="sníž. přenesená",J1265,0)</f>
        <v>0</v>
      </c>
      <c r="BI1265" s="220">
        <f>IF(N1265="nulová",J1265,0)</f>
        <v>0</v>
      </c>
      <c r="BJ1265" s="20" t="s">
        <v>86</v>
      </c>
      <c r="BK1265" s="220">
        <f>ROUND(I1265*H1265,2)</f>
        <v>0</v>
      </c>
      <c r="BL1265" s="20" t="s">
        <v>282</v>
      </c>
      <c r="BM1265" s="219" t="s">
        <v>1537</v>
      </c>
    </row>
    <row r="1266" s="2" customFormat="1">
      <c r="A1266" s="41"/>
      <c r="B1266" s="42"/>
      <c r="C1266" s="43"/>
      <c r="D1266" s="221" t="s">
        <v>186</v>
      </c>
      <c r="E1266" s="43"/>
      <c r="F1266" s="222" t="s">
        <v>1538</v>
      </c>
      <c r="G1266" s="43"/>
      <c r="H1266" s="43"/>
      <c r="I1266" s="223"/>
      <c r="J1266" s="43"/>
      <c r="K1266" s="43"/>
      <c r="L1266" s="47"/>
      <c r="M1266" s="224"/>
      <c r="N1266" s="225"/>
      <c r="O1266" s="87"/>
      <c r="P1266" s="87"/>
      <c r="Q1266" s="87"/>
      <c r="R1266" s="87"/>
      <c r="S1266" s="87"/>
      <c r="T1266" s="88"/>
      <c r="U1266" s="41"/>
      <c r="V1266" s="41"/>
      <c r="W1266" s="41"/>
      <c r="X1266" s="41"/>
      <c r="Y1266" s="41"/>
      <c r="Z1266" s="41"/>
      <c r="AA1266" s="41"/>
      <c r="AB1266" s="41"/>
      <c r="AC1266" s="41"/>
      <c r="AD1266" s="41"/>
      <c r="AE1266" s="41"/>
      <c r="AT1266" s="20" t="s">
        <v>186</v>
      </c>
      <c r="AU1266" s="20" t="s">
        <v>88</v>
      </c>
    </row>
    <row r="1267" s="13" customFormat="1">
      <c r="A1267" s="13"/>
      <c r="B1267" s="226"/>
      <c r="C1267" s="227"/>
      <c r="D1267" s="228" t="s">
        <v>192</v>
      </c>
      <c r="E1267" s="229" t="s">
        <v>19</v>
      </c>
      <c r="F1267" s="230" t="s">
        <v>659</v>
      </c>
      <c r="G1267" s="227"/>
      <c r="H1267" s="229" t="s">
        <v>19</v>
      </c>
      <c r="I1267" s="231"/>
      <c r="J1267" s="227"/>
      <c r="K1267" s="227"/>
      <c r="L1267" s="232"/>
      <c r="M1267" s="233"/>
      <c r="N1267" s="234"/>
      <c r="O1267" s="234"/>
      <c r="P1267" s="234"/>
      <c r="Q1267" s="234"/>
      <c r="R1267" s="234"/>
      <c r="S1267" s="234"/>
      <c r="T1267" s="235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6" t="s">
        <v>192</v>
      </c>
      <c r="AU1267" s="236" t="s">
        <v>88</v>
      </c>
      <c r="AV1267" s="13" t="s">
        <v>86</v>
      </c>
      <c r="AW1267" s="13" t="s">
        <v>37</v>
      </c>
      <c r="AX1267" s="13" t="s">
        <v>78</v>
      </c>
      <c r="AY1267" s="236" t="s">
        <v>178</v>
      </c>
    </row>
    <row r="1268" s="13" customFormat="1">
      <c r="A1268" s="13"/>
      <c r="B1268" s="226"/>
      <c r="C1268" s="227"/>
      <c r="D1268" s="228" t="s">
        <v>192</v>
      </c>
      <c r="E1268" s="229" t="s">
        <v>19</v>
      </c>
      <c r="F1268" s="230" t="s">
        <v>1531</v>
      </c>
      <c r="G1268" s="227"/>
      <c r="H1268" s="229" t="s">
        <v>19</v>
      </c>
      <c r="I1268" s="231"/>
      <c r="J1268" s="227"/>
      <c r="K1268" s="227"/>
      <c r="L1268" s="232"/>
      <c r="M1268" s="233"/>
      <c r="N1268" s="234"/>
      <c r="O1268" s="234"/>
      <c r="P1268" s="234"/>
      <c r="Q1268" s="234"/>
      <c r="R1268" s="234"/>
      <c r="S1268" s="234"/>
      <c r="T1268" s="235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6" t="s">
        <v>192</v>
      </c>
      <c r="AU1268" s="236" t="s">
        <v>88</v>
      </c>
      <c r="AV1268" s="13" t="s">
        <v>86</v>
      </c>
      <c r="AW1268" s="13" t="s">
        <v>37</v>
      </c>
      <c r="AX1268" s="13" t="s">
        <v>78</v>
      </c>
      <c r="AY1268" s="236" t="s">
        <v>178</v>
      </c>
    </row>
    <row r="1269" s="14" customFormat="1">
      <c r="A1269" s="14"/>
      <c r="B1269" s="237"/>
      <c r="C1269" s="238"/>
      <c r="D1269" s="228" t="s">
        <v>192</v>
      </c>
      <c r="E1269" s="239" t="s">
        <v>19</v>
      </c>
      <c r="F1269" s="240" t="s">
        <v>1539</v>
      </c>
      <c r="G1269" s="238"/>
      <c r="H1269" s="241">
        <v>1</v>
      </c>
      <c r="I1269" s="242"/>
      <c r="J1269" s="238"/>
      <c r="K1269" s="238"/>
      <c r="L1269" s="243"/>
      <c r="M1269" s="244"/>
      <c r="N1269" s="245"/>
      <c r="O1269" s="245"/>
      <c r="P1269" s="245"/>
      <c r="Q1269" s="245"/>
      <c r="R1269" s="245"/>
      <c r="S1269" s="245"/>
      <c r="T1269" s="246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47" t="s">
        <v>192</v>
      </c>
      <c r="AU1269" s="247" t="s">
        <v>88</v>
      </c>
      <c r="AV1269" s="14" t="s">
        <v>88</v>
      </c>
      <c r="AW1269" s="14" t="s">
        <v>37</v>
      </c>
      <c r="AX1269" s="14" t="s">
        <v>78</v>
      </c>
      <c r="AY1269" s="247" t="s">
        <v>178</v>
      </c>
    </row>
    <row r="1270" s="14" customFormat="1">
      <c r="A1270" s="14"/>
      <c r="B1270" s="237"/>
      <c r="C1270" s="238"/>
      <c r="D1270" s="228" t="s">
        <v>192</v>
      </c>
      <c r="E1270" s="239" t="s">
        <v>19</v>
      </c>
      <c r="F1270" s="240" t="s">
        <v>1540</v>
      </c>
      <c r="G1270" s="238"/>
      <c r="H1270" s="241">
        <v>1</v>
      </c>
      <c r="I1270" s="242"/>
      <c r="J1270" s="238"/>
      <c r="K1270" s="238"/>
      <c r="L1270" s="243"/>
      <c r="M1270" s="244"/>
      <c r="N1270" s="245"/>
      <c r="O1270" s="245"/>
      <c r="P1270" s="245"/>
      <c r="Q1270" s="245"/>
      <c r="R1270" s="245"/>
      <c r="S1270" s="245"/>
      <c r="T1270" s="246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47" t="s">
        <v>192</v>
      </c>
      <c r="AU1270" s="247" t="s">
        <v>88</v>
      </c>
      <c r="AV1270" s="14" t="s">
        <v>88</v>
      </c>
      <c r="AW1270" s="14" t="s">
        <v>37</v>
      </c>
      <c r="AX1270" s="14" t="s">
        <v>78</v>
      </c>
      <c r="AY1270" s="247" t="s">
        <v>178</v>
      </c>
    </row>
    <row r="1271" s="15" customFormat="1">
      <c r="A1271" s="15"/>
      <c r="B1271" s="248"/>
      <c r="C1271" s="249"/>
      <c r="D1271" s="228" t="s">
        <v>192</v>
      </c>
      <c r="E1271" s="250" t="s">
        <v>19</v>
      </c>
      <c r="F1271" s="251" t="s">
        <v>195</v>
      </c>
      <c r="G1271" s="249"/>
      <c r="H1271" s="252">
        <v>2</v>
      </c>
      <c r="I1271" s="253"/>
      <c r="J1271" s="249"/>
      <c r="K1271" s="249"/>
      <c r="L1271" s="254"/>
      <c r="M1271" s="255"/>
      <c r="N1271" s="256"/>
      <c r="O1271" s="256"/>
      <c r="P1271" s="256"/>
      <c r="Q1271" s="256"/>
      <c r="R1271" s="256"/>
      <c r="S1271" s="256"/>
      <c r="T1271" s="257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58" t="s">
        <v>192</v>
      </c>
      <c r="AU1271" s="258" t="s">
        <v>88</v>
      </c>
      <c r="AV1271" s="15" t="s">
        <v>184</v>
      </c>
      <c r="AW1271" s="15" t="s">
        <v>37</v>
      </c>
      <c r="AX1271" s="15" t="s">
        <v>86</v>
      </c>
      <c r="AY1271" s="258" t="s">
        <v>178</v>
      </c>
    </row>
    <row r="1272" s="2" customFormat="1" ht="33" customHeight="1">
      <c r="A1272" s="41"/>
      <c r="B1272" s="42"/>
      <c r="C1272" s="259" t="s">
        <v>1541</v>
      </c>
      <c r="D1272" s="259" t="s">
        <v>303</v>
      </c>
      <c r="E1272" s="260" t="s">
        <v>1542</v>
      </c>
      <c r="F1272" s="261" t="s">
        <v>1543</v>
      </c>
      <c r="G1272" s="262" t="s">
        <v>299</v>
      </c>
      <c r="H1272" s="263">
        <v>1</v>
      </c>
      <c r="I1272" s="264"/>
      <c r="J1272" s="265">
        <f>ROUND(I1272*H1272,2)</f>
        <v>0</v>
      </c>
      <c r="K1272" s="261" t="s">
        <v>19</v>
      </c>
      <c r="L1272" s="266"/>
      <c r="M1272" s="267" t="s">
        <v>19</v>
      </c>
      <c r="N1272" s="268" t="s">
        <v>49</v>
      </c>
      <c r="O1272" s="87"/>
      <c r="P1272" s="217">
        <f>O1272*H1272</f>
        <v>0</v>
      </c>
      <c r="Q1272" s="217">
        <v>0.024230000000000002</v>
      </c>
      <c r="R1272" s="217">
        <f>Q1272*H1272</f>
        <v>0.024230000000000002</v>
      </c>
      <c r="S1272" s="217">
        <v>0</v>
      </c>
      <c r="T1272" s="218">
        <f>S1272*H1272</f>
        <v>0</v>
      </c>
      <c r="U1272" s="41"/>
      <c r="V1272" s="41"/>
      <c r="W1272" s="41"/>
      <c r="X1272" s="41"/>
      <c r="Y1272" s="41"/>
      <c r="Z1272" s="41"/>
      <c r="AA1272" s="41"/>
      <c r="AB1272" s="41"/>
      <c r="AC1272" s="41"/>
      <c r="AD1272" s="41"/>
      <c r="AE1272" s="41"/>
      <c r="AR1272" s="219" t="s">
        <v>375</v>
      </c>
      <c r="AT1272" s="219" t="s">
        <v>303</v>
      </c>
      <c r="AU1272" s="219" t="s">
        <v>88</v>
      </c>
      <c r="AY1272" s="20" t="s">
        <v>178</v>
      </c>
      <c r="BE1272" s="220">
        <f>IF(N1272="základní",J1272,0)</f>
        <v>0</v>
      </c>
      <c r="BF1272" s="220">
        <f>IF(N1272="snížená",J1272,0)</f>
        <v>0</v>
      </c>
      <c r="BG1272" s="220">
        <f>IF(N1272="zákl. přenesená",J1272,0)</f>
        <v>0</v>
      </c>
      <c r="BH1272" s="220">
        <f>IF(N1272="sníž. přenesená",J1272,0)</f>
        <v>0</v>
      </c>
      <c r="BI1272" s="220">
        <f>IF(N1272="nulová",J1272,0)</f>
        <v>0</v>
      </c>
      <c r="BJ1272" s="20" t="s">
        <v>86</v>
      </c>
      <c r="BK1272" s="220">
        <f>ROUND(I1272*H1272,2)</f>
        <v>0</v>
      </c>
      <c r="BL1272" s="20" t="s">
        <v>282</v>
      </c>
      <c r="BM1272" s="219" t="s">
        <v>1544</v>
      </c>
    </row>
    <row r="1273" s="13" customFormat="1">
      <c r="A1273" s="13"/>
      <c r="B1273" s="226"/>
      <c r="C1273" s="227"/>
      <c r="D1273" s="228" t="s">
        <v>192</v>
      </c>
      <c r="E1273" s="229" t="s">
        <v>19</v>
      </c>
      <c r="F1273" s="230" t="s">
        <v>659</v>
      </c>
      <c r="G1273" s="227"/>
      <c r="H1273" s="229" t="s">
        <v>19</v>
      </c>
      <c r="I1273" s="231"/>
      <c r="J1273" s="227"/>
      <c r="K1273" s="227"/>
      <c r="L1273" s="232"/>
      <c r="M1273" s="233"/>
      <c r="N1273" s="234"/>
      <c r="O1273" s="234"/>
      <c r="P1273" s="234"/>
      <c r="Q1273" s="234"/>
      <c r="R1273" s="234"/>
      <c r="S1273" s="234"/>
      <c r="T1273" s="235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6" t="s">
        <v>192</v>
      </c>
      <c r="AU1273" s="236" t="s">
        <v>88</v>
      </c>
      <c r="AV1273" s="13" t="s">
        <v>86</v>
      </c>
      <c r="AW1273" s="13" t="s">
        <v>37</v>
      </c>
      <c r="AX1273" s="13" t="s">
        <v>78</v>
      </c>
      <c r="AY1273" s="236" t="s">
        <v>178</v>
      </c>
    </row>
    <row r="1274" s="13" customFormat="1">
      <c r="A1274" s="13"/>
      <c r="B1274" s="226"/>
      <c r="C1274" s="227"/>
      <c r="D1274" s="228" t="s">
        <v>192</v>
      </c>
      <c r="E1274" s="229" t="s">
        <v>19</v>
      </c>
      <c r="F1274" s="230" t="s">
        <v>1545</v>
      </c>
      <c r="G1274" s="227"/>
      <c r="H1274" s="229" t="s">
        <v>19</v>
      </c>
      <c r="I1274" s="231"/>
      <c r="J1274" s="227"/>
      <c r="K1274" s="227"/>
      <c r="L1274" s="232"/>
      <c r="M1274" s="233"/>
      <c r="N1274" s="234"/>
      <c r="O1274" s="234"/>
      <c r="P1274" s="234"/>
      <c r="Q1274" s="234"/>
      <c r="R1274" s="234"/>
      <c r="S1274" s="234"/>
      <c r="T1274" s="235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6" t="s">
        <v>192</v>
      </c>
      <c r="AU1274" s="236" t="s">
        <v>88</v>
      </c>
      <c r="AV1274" s="13" t="s">
        <v>86</v>
      </c>
      <c r="AW1274" s="13" t="s">
        <v>37</v>
      </c>
      <c r="AX1274" s="13" t="s">
        <v>78</v>
      </c>
      <c r="AY1274" s="236" t="s">
        <v>178</v>
      </c>
    </row>
    <row r="1275" s="14" customFormat="1">
      <c r="A1275" s="14"/>
      <c r="B1275" s="237"/>
      <c r="C1275" s="238"/>
      <c r="D1275" s="228" t="s">
        <v>192</v>
      </c>
      <c r="E1275" s="239" t="s">
        <v>19</v>
      </c>
      <c r="F1275" s="240" t="s">
        <v>1539</v>
      </c>
      <c r="G1275" s="238"/>
      <c r="H1275" s="241">
        <v>1</v>
      </c>
      <c r="I1275" s="242"/>
      <c r="J1275" s="238"/>
      <c r="K1275" s="238"/>
      <c r="L1275" s="243"/>
      <c r="M1275" s="244"/>
      <c r="N1275" s="245"/>
      <c r="O1275" s="245"/>
      <c r="P1275" s="245"/>
      <c r="Q1275" s="245"/>
      <c r="R1275" s="245"/>
      <c r="S1275" s="245"/>
      <c r="T1275" s="246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47" t="s">
        <v>192</v>
      </c>
      <c r="AU1275" s="247" t="s">
        <v>88</v>
      </c>
      <c r="AV1275" s="14" t="s">
        <v>88</v>
      </c>
      <c r="AW1275" s="14" t="s">
        <v>37</v>
      </c>
      <c r="AX1275" s="14" t="s">
        <v>78</v>
      </c>
      <c r="AY1275" s="247" t="s">
        <v>178</v>
      </c>
    </row>
    <row r="1276" s="15" customFormat="1">
      <c r="A1276" s="15"/>
      <c r="B1276" s="248"/>
      <c r="C1276" s="249"/>
      <c r="D1276" s="228" t="s">
        <v>192</v>
      </c>
      <c r="E1276" s="250" t="s">
        <v>19</v>
      </c>
      <c r="F1276" s="251" t="s">
        <v>195</v>
      </c>
      <c r="G1276" s="249"/>
      <c r="H1276" s="252">
        <v>1</v>
      </c>
      <c r="I1276" s="253"/>
      <c r="J1276" s="249"/>
      <c r="K1276" s="249"/>
      <c r="L1276" s="254"/>
      <c r="M1276" s="255"/>
      <c r="N1276" s="256"/>
      <c r="O1276" s="256"/>
      <c r="P1276" s="256"/>
      <c r="Q1276" s="256"/>
      <c r="R1276" s="256"/>
      <c r="S1276" s="256"/>
      <c r="T1276" s="257"/>
      <c r="U1276" s="15"/>
      <c r="V1276" s="15"/>
      <c r="W1276" s="15"/>
      <c r="X1276" s="15"/>
      <c r="Y1276" s="15"/>
      <c r="Z1276" s="15"/>
      <c r="AA1276" s="15"/>
      <c r="AB1276" s="15"/>
      <c r="AC1276" s="15"/>
      <c r="AD1276" s="15"/>
      <c r="AE1276" s="15"/>
      <c r="AT1276" s="258" t="s">
        <v>192</v>
      </c>
      <c r="AU1276" s="258" t="s">
        <v>88</v>
      </c>
      <c r="AV1276" s="15" t="s">
        <v>184</v>
      </c>
      <c r="AW1276" s="15" t="s">
        <v>37</v>
      </c>
      <c r="AX1276" s="15" t="s">
        <v>86</v>
      </c>
      <c r="AY1276" s="258" t="s">
        <v>178</v>
      </c>
    </row>
    <row r="1277" s="2" customFormat="1" ht="33" customHeight="1">
      <c r="A1277" s="41"/>
      <c r="B1277" s="42"/>
      <c r="C1277" s="259" t="s">
        <v>1546</v>
      </c>
      <c r="D1277" s="259" t="s">
        <v>303</v>
      </c>
      <c r="E1277" s="260" t="s">
        <v>1547</v>
      </c>
      <c r="F1277" s="261" t="s">
        <v>1548</v>
      </c>
      <c r="G1277" s="262" t="s">
        <v>299</v>
      </c>
      <c r="H1277" s="263">
        <v>1</v>
      </c>
      <c r="I1277" s="264"/>
      <c r="J1277" s="265">
        <f>ROUND(I1277*H1277,2)</f>
        <v>0</v>
      </c>
      <c r="K1277" s="261" t="s">
        <v>19</v>
      </c>
      <c r="L1277" s="266"/>
      <c r="M1277" s="267" t="s">
        <v>19</v>
      </c>
      <c r="N1277" s="268" t="s">
        <v>49</v>
      </c>
      <c r="O1277" s="87"/>
      <c r="P1277" s="217">
        <f>O1277*H1277</f>
        <v>0</v>
      </c>
      <c r="Q1277" s="217">
        <v>0.024230000000000002</v>
      </c>
      <c r="R1277" s="217">
        <f>Q1277*H1277</f>
        <v>0.024230000000000002</v>
      </c>
      <c r="S1277" s="217">
        <v>0</v>
      </c>
      <c r="T1277" s="218">
        <f>S1277*H1277</f>
        <v>0</v>
      </c>
      <c r="U1277" s="41"/>
      <c r="V1277" s="41"/>
      <c r="W1277" s="41"/>
      <c r="X1277" s="41"/>
      <c r="Y1277" s="41"/>
      <c r="Z1277" s="41"/>
      <c r="AA1277" s="41"/>
      <c r="AB1277" s="41"/>
      <c r="AC1277" s="41"/>
      <c r="AD1277" s="41"/>
      <c r="AE1277" s="41"/>
      <c r="AR1277" s="219" t="s">
        <v>375</v>
      </c>
      <c r="AT1277" s="219" t="s">
        <v>303</v>
      </c>
      <c r="AU1277" s="219" t="s">
        <v>88</v>
      </c>
      <c r="AY1277" s="20" t="s">
        <v>178</v>
      </c>
      <c r="BE1277" s="220">
        <f>IF(N1277="základní",J1277,0)</f>
        <v>0</v>
      </c>
      <c r="BF1277" s="220">
        <f>IF(N1277="snížená",J1277,0)</f>
        <v>0</v>
      </c>
      <c r="BG1277" s="220">
        <f>IF(N1277="zákl. přenesená",J1277,0)</f>
        <v>0</v>
      </c>
      <c r="BH1277" s="220">
        <f>IF(N1277="sníž. přenesená",J1277,0)</f>
        <v>0</v>
      </c>
      <c r="BI1277" s="220">
        <f>IF(N1277="nulová",J1277,0)</f>
        <v>0</v>
      </c>
      <c r="BJ1277" s="20" t="s">
        <v>86</v>
      </c>
      <c r="BK1277" s="220">
        <f>ROUND(I1277*H1277,2)</f>
        <v>0</v>
      </c>
      <c r="BL1277" s="20" t="s">
        <v>282</v>
      </c>
      <c r="BM1277" s="219" t="s">
        <v>1549</v>
      </c>
    </row>
    <row r="1278" s="13" customFormat="1">
      <c r="A1278" s="13"/>
      <c r="B1278" s="226"/>
      <c r="C1278" s="227"/>
      <c r="D1278" s="228" t="s">
        <v>192</v>
      </c>
      <c r="E1278" s="229" t="s">
        <v>19</v>
      </c>
      <c r="F1278" s="230" t="s">
        <v>659</v>
      </c>
      <c r="G1278" s="227"/>
      <c r="H1278" s="229" t="s">
        <v>19</v>
      </c>
      <c r="I1278" s="231"/>
      <c r="J1278" s="227"/>
      <c r="K1278" s="227"/>
      <c r="L1278" s="232"/>
      <c r="M1278" s="233"/>
      <c r="N1278" s="234"/>
      <c r="O1278" s="234"/>
      <c r="P1278" s="234"/>
      <c r="Q1278" s="234"/>
      <c r="R1278" s="234"/>
      <c r="S1278" s="234"/>
      <c r="T1278" s="235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6" t="s">
        <v>192</v>
      </c>
      <c r="AU1278" s="236" t="s">
        <v>88</v>
      </c>
      <c r="AV1278" s="13" t="s">
        <v>86</v>
      </c>
      <c r="AW1278" s="13" t="s">
        <v>37</v>
      </c>
      <c r="AX1278" s="13" t="s">
        <v>78</v>
      </c>
      <c r="AY1278" s="236" t="s">
        <v>178</v>
      </c>
    </row>
    <row r="1279" s="13" customFormat="1">
      <c r="A1279" s="13"/>
      <c r="B1279" s="226"/>
      <c r="C1279" s="227"/>
      <c r="D1279" s="228" t="s">
        <v>192</v>
      </c>
      <c r="E1279" s="229" t="s">
        <v>19</v>
      </c>
      <c r="F1279" s="230" t="s">
        <v>1531</v>
      </c>
      <c r="G1279" s="227"/>
      <c r="H1279" s="229" t="s">
        <v>19</v>
      </c>
      <c r="I1279" s="231"/>
      <c r="J1279" s="227"/>
      <c r="K1279" s="227"/>
      <c r="L1279" s="232"/>
      <c r="M1279" s="233"/>
      <c r="N1279" s="234"/>
      <c r="O1279" s="234"/>
      <c r="P1279" s="234"/>
      <c r="Q1279" s="234"/>
      <c r="R1279" s="234"/>
      <c r="S1279" s="234"/>
      <c r="T1279" s="235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6" t="s">
        <v>192</v>
      </c>
      <c r="AU1279" s="236" t="s">
        <v>88</v>
      </c>
      <c r="AV1279" s="13" t="s">
        <v>86</v>
      </c>
      <c r="AW1279" s="13" t="s">
        <v>37</v>
      </c>
      <c r="AX1279" s="13" t="s">
        <v>78</v>
      </c>
      <c r="AY1279" s="236" t="s">
        <v>178</v>
      </c>
    </row>
    <row r="1280" s="14" customFormat="1">
      <c r="A1280" s="14"/>
      <c r="B1280" s="237"/>
      <c r="C1280" s="238"/>
      <c r="D1280" s="228" t="s">
        <v>192</v>
      </c>
      <c r="E1280" s="239" t="s">
        <v>19</v>
      </c>
      <c r="F1280" s="240" t="s">
        <v>1540</v>
      </c>
      <c r="G1280" s="238"/>
      <c r="H1280" s="241">
        <v>1</v>
      </c>
      <c r="I1280" s="242"/>
      <c r="J1280" s="238"/>
      <c r="K1280" s="238"/>
      <c r="L1280" s="243"/>
      <c r="M1280" s="244"/>
      <c r="N1280" s="245"/>
      <c r="O1280" s="245"/>
      <c r="P1280" s="245"/>
      <c r="Q1280" s="245"/>
      <c r="R1280" s="245"/>
      <c r="S1280" s="245"/>
      <c r="T1280" s="246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47" t="s">
        <v>192</v>
      </c>
      <c r="AU1280" s="247" t="s">
        <v>88</v>
      </c>
      <c r="AV1280" s="14" t="s">
        <v>88</v>
      </c>
      <c r="AW1280" s="14" t="s">
        <v>37</v>
      </c>
      <c r="AX1280" s="14" t="s">
        <v>78</v>
      </c>
      <c r="AY1280" s="247" t="s">
        <v>178</v>
      </c>
    </row>
    <row r="1281" s="15" customFormat="1">
      <c r="A1281" s="15"/>
      <c r="B1281" s="248"/>
      <c r="C1281" s="249"/>
      <c r="D1281" s="228" t="s">
        <v>192</v>
      </c>
      <c r="E1281" s="250" t="s">
        <v>19</v>
      </c>
      <c r="F1281" s="251" t="s">
        <v>195</v>
      </c>
      <c r="G1281" s="249"/>
      <c r="H1281" s="252">
        <v>1</v>
      </c>
      <c r="I1281" s="253"/>
      <c r="J1281" s="249"/>
      <c r="K1281" s="249"/>
      <c r="L1281" s="254"/>
      <c r="M1281" s="255"/>
      <c r="N1281" s="256"/>
      <c r="O1281" s="256"/>
      <c r="P1281" s="256"/>
      <c r="Q1281" s="256"/>
      <c r="R1281" s="256"/>
      <c r="S1281" s="256"/>
      <c r="T1281" s="257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58" t="s">
        <v>192</v>
      </c>
      <c r="AU1281" s="258" t="s">
        <v>88</v>
      </c>
      <c r="AV1281" s="15" t="s">
        <v>184</v>
      </c>
      <c r="AW1281" s="15" t="s">
        <v>37</v>
      </c>
      <c r="AX1281" s="15" t="s">
        <v>86</v>
      </c>
      <c r="AY1281" s="258" t="s">
        <v>178</v>
      </c>
    </row>
    <row r="1282" s="2" customFormat="1" ht="33" customHeight="1">
      <c r="A1282" s="41"/>
      <c r="B1282" s="42"/>
      <c r="C1282" s="208" t="s">
        <v>1550</v>
      </c>
      <c r="D1282" s="208" t="s">
        <v>180</v>
      </c>
      <c r="E1282" s="209" t="s">
        <v>1551</v>
      </c>
      <c r="F1282" s="210" t="s">
        <v>1552</v>
      </c>
      <c r="G1282" s="211" t="s">
        <v>114</v>
      </c>
      <c r="H1282" s="212">
        <v>3.3399999999999999</v>
      </c>
      <c r="I1282" s="213"/>
      <c r="J1282" s="214">
        <f>ROUND(I1282*H1282,2)</f>
        <v>0</v>
      </c>
      <c r="K1282" s="210" t="s">
        <v>183</v>
      </c>
      <c r="L1282" s="47"/>
      <c r="M1282" s="215" t="s">
        <v>19</v>
      </c>
      <c r="N1282" s="216" t="s">
        <v>49</v>
      </c>
      <c r="O1282" s="87"/>
      <c r="P1282" s="217">
        <f>O1282*H1282</f>
        <v>0</v>
      </c>
      <c r="Q1282" s="217">
        <v>0</v>
      </c>
      <c r="R1282" s="217">
        <f>Q1282*H1282</f>
        <v>0</v>
      </c>
      <c r="S1282" s="217">
        <v>0</v>
      </c>
      <c r="T1282" s="218">
        <f>S1282*H1282</f>
        <v>0</v>
      </c>
      <c r="U1282" s="41"/>
      <c r="V1282" s="41"/>
      <c r="W1282" s="41"/>
      <c r="X1282" s="41"/>
      <c r="Y1282" s="41"/>
      <c r="Z1282" s="41"/>
      <c r="AA1282" s="41"/>
      <c r="AB1282" s="41"/>
      <c r="AC1282" s="41"/>
      <c r="AD1282" s="41"/>
      <c r="AE1282" s="41"/>
      <c r="AR1282" s="219" t="s">
        <v>282</v>
      </c>
      <c r="AT1282" s="219" t="s">
        <v>180</v>
      </c>
      <c r="AU1282" s="219" t="s">
        <v>88</v>
      </c>
      <c r="AY1282" s="20" t="s">
        <v>178</v>
      </c>
      <c r="BE1282" s="220">
        <f>IF(N1282="základní",J1282,0)</f>
        <v>0</v>
      </c>
      <c r="BF1282" s="220">
        <f>IF(N1282="snížená",J1282,0)</f>
        <v>0</v>
      </c>
      <c r="BG1282" s="220">
        <f>IF(N1282="zákl. přenesená",J1282,0)</f>
        <v>0</v>
      </c>
      <c r="BH1282" s="220">
        <f>IF(N1282="sníž. přenesená",J1282,0)</f>
        <v>0</v>
      </c>
      <c r="BI1282" s="220">
        <f>IF(N1282="nulová",J1282,0)</f>
        <v>0</v>
      </c>
      <c r="BJ1282" s="20" t="s">
        <v>86</v>
      </c>
      <c r="BK1282" s="220">
        <f>ROUND(I1282*H1282,2)</f>
        <v>0</v>
      </c>
      <c r="BL1282" s="20" t="s">
        <v>282</v>
      </c>
      <c r="BM1282" s="219" t="s">
        <v>1553</v>
      </c>
    </row>
    <row r="1283" s="2" customFormat="1">
      <c r="A1283" s="41"/>
      <c r="B1283" s="42"/>
      <c r="C1283" s="43"/>
      <c r="D1283" s="221" t="s">
        <v>186</v>
      </c>
      <c r="E1283" s="43"/>
      <c r="F1283" s="222" t="s">
        <v>1554</v>
      </c>
      <c r="G1283" s="43"/>
      <c r="H1283" s="43"/>
      <c r="I1283" s="223"/>
      <c r="J1283" s="43"/>
      <c r="K1283" s="43"/>
      <c r="L1283" s="47"/>
      <c r="M1283" s="224"/>
      <c r="N1283" s="225"/>
      <c r="O1283" s="87"/>
      <c r="P1283" s="87"/>
      <c r="Q1283" s="87"/>
      <c r="R1283" s="87"/>
      <c r="S1283" s="87"/>
      <c r="T1283" s="88"/>
      <c r="U1283" s="41"/>
      <c r="V1283" s="41"/>
      <c r="W1283" s="41"/>
      <c r="X1283" s="41"/>
      <c r="Y1283" s="41"/>
      <c r="Z1283" s="41"/>
      <c r="AA1283" s="41"/>
      <c r="AB1283" s="41"/>
      <c r="AC1283" s="41"/>
      <c r="AD1283" s="41"/>
      <c r="AE1283" s="41"/>
      <c r="AT1283" s="20" t="s">
        <v>186</v>
      </c>
      <c r="AU1283" s="20" t="s">
        <v>88</v>
      </c>
    </row>
    <row r="1284" s="13" customFormat="1">
      <c r="A1284" s="13"/>
      <c r="B1284" s="226"/>
      <c r="C1284" s="227"/>
      <c r="D1284" s="228" t="s">
        <v>192</v>
      </c>
      <c r="E1284" s="229" t="s">
        <v>19</v>
      </c>
      <c r="F1284" s="230" t="s">
        <v>659</v>
      </c>
      <c r="G1284" s="227"/>
      <c r="H1284" s="229" t="s">
        <v>19</v>
      </c>
      <c r="I1284" s="231"/>
      <c r="J1284" s="227"/>
      <c r="K1284" s="227"/>
      <c r="L1284" s="232"/>
      <c r="M1284" s="233"/>
      <c r="N1284" s="234"/>
      <c r="O1284" s="234"/>
      <c r="P1284" s="234"/>
      <c r="Q1284" s="234"/>
      <c r="R1284" s="234"/>
      <c r="S1284" s="234"/>
      <c r="T1284" s="235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6" t="s">
        <v>192</v>
      </c>
      <c r="AU1284" s="236" t="s">
        <v>88</v>
      </c>
      <c r="AV1284" s="13" t="s">
        <v>86</v>
      </c>
      <c r="AW1284" s="13" t="s">
        <v>37</v>
      </c>
      <c r="AX1284" s="13" t="s">
        <v>78</v>
      </c>
      <c r="AY1284" s="236" t="s">
        <v>178</v>
      </c>
    </row>
    <row r="1285" s="13" customFormat="1">
      <c r="A1285" s="13"/>
      <c r="B1285" s="226"/>
      <c r="C1285" s="227"/>
      <c r="D1285" s="228" t="s">
        <v>192</v>
      </c>
      <c r="E1285" s="229" t="s">
        <v>19</v>
      </c>
      <c r="F1285" s="230" t="s">
        <v>1555</v>
      </c>
      <c r="G1285" s="227"/>
      <c r="H1285" s="229" t="s">
        <v>19</v>
      </c>
      <c r="I1285" s="231"/>
      <c r="J1285" s="227"/>
      <c r="K1285" s="227"/>
      <c r="L1285" s="232"/>
      <c r="M1285" s="233"/>
      <c r="N1285" s="234"/>
      <c r="O1285" s="234"/>
      <c r="P1285" s="234"/>
      <c r="Q1285" s="234"/>
      <c r="R1285" s="234"/>
      <c r="S1285" s="234"/>
      <c r="T1285" s="235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6" t="s">
        <v>192</v>
      </c>
      <c r="AU1285" s="236" t="s">
        <v>88</v>
      </c>
      <c r="AV1285" s="13" t="s">
        <v>86</v>
      </c>
      <c r="AW1285" s="13" t="s">
        <v>37</v>
      </c>
      <c r="AX1285" s="13" t="s">
        <v>78</v>
      </c>
      <c r="AY1285" s="236" t="s">
        <v>178</v>
      </c>
    </row>
    <row r="1286" s="14" customFormat="1">
      <c r="A1286" s="14"/>
      <c r="B1286" s="237"/>
      <c r="C1286" s="238"/>
      <c r="D1286" s="228" t="s">
        <v>192</v>
      </c>
      <c r="E1286" s="239" t="s">
        <v>19</v>
      </c>
      <c r="F1286" s="240" t="s">
        <v>1556</v>
      </c>
      <c r="G1286" s="238"/>
      <c r="H1286" s="241">
        <v>2.2400000000000002</v>
      </c>
      <c r="I1286" s="242"/>
      <c r="J1286" s="238"/>
      <c r="K1286" s="238"/>
      <c r="L1286" s="243"/>
      <c r="M1286" s="244"/>
      <c r="N1286" s="245"/>
      <c r="O1286" s="245"/>
      <c r="P1286" s="245"/>
      <c r="Q1286" s="245"/>
      <c r="R1286" s="245"/>
      <c r="S1286" s="245"/>
      <c r="T1286" s="246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47" t="s">
        <v>192</v>
      </c>
      <c r="AU1286" s="247" t="s">
        <v>88</v>
      </c>
      <c r="AV1286" s="14" t="s">
        <v>88</v>
      </c>
      <c r="AW1286" s="14" t="s">
        <v>37</v>
      </c>
      <c r="AX1286" s="14" t="s">
        <v>78</v>
      </c>
      <c r="AY1286" s="247" t="s">
        <v>178</v>
      </c>
    </row>
    <row r="1287" s="14" customFormat="1">
      <c r="A1287" s="14"/>
      <c r="B1287" s="237"/>
      <c r="C1287" s="238"/>
      <c r="D1287" s="228" t="s">
        <v>192</v>
      </c>
      <c r="E1287" s="239" t="s">
        <v>19</v>
      </c>
      <c r="F1287" s="240" t="s">
        <v>1557</v>
      </c>
      <c r="G1287" s="238"/>
      <c r="H1287" s="241">
        <v>1.1000000000000001</v>
      </c>
      <c r="I1287" s="242"/>
      <c r="J1287" s="238"/>
      <c r="K1287" s="238"/>
      <c r="L1287" s="243"/>
      <c r="M1287" s="244"/>
      <c r="N1287" s="245"/>
      <c r="O1287" s="245"/>
      <c r="P1287" s="245"/>
      <c r="Q1287" s="245"/>
      <c r="R1287" s="245"/>
      <c r="S1287" s="245"/>
      <c r="T1287" s="246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47" t="s">
        <v>192</v>
      </c>
      <c r="AU1287" s="247" t="s">
        <v>88</v>
      </c>
      <c r="AV1287" s="14" t="s">
        <v>88</v>
      </c>
      <c r="AW1287" s="14" t="s">
        <v>37</v>
      </c>
      <c r="AX1287" s="14" t="s">
        <v>78</v>
      </c>
      <c r="AY1287" s="247" t="s">
        <v>178</v>
      </c>
    </row>
    <row r="1288" s="15" customFormat="1">
      <c r="A1288" s="15"/>
      <c r="B1288" s="248"/>
      <c r="C1288" s="249"/>
      <c r="D1288" s="228" t="s">
        <v>192</v>
      </c>
      <c r="E1288" s="250" t="s">
        <v>19</v>
      </c>
      <c r="F1288" s="251" t="s">
        <v>195</v>
      </c>
      <c r="G1288" s="249"/>
      <c r="H1288" s="252">
        <v>3.3399999999999999</v>
      </c>
      <c r="I1288" s="253"/>
      <c r="J1288" s="249"/>
      <c r="K1288" s="249"/>
      <c r="L1288" s="254"/>
      <c r="M1288" s="255"/>
      <c r="N1288" s="256"/>
      <c r="O1288" s="256"/>
      <c r="P1288" s="256"/>
      <c r="Q1288" s="256"/>
      <c r="R1288" s="256"/>
      <c r="S1288" s="256"/>
      <c r="T1288" s="257"/>
      <c r="U1288" s="15"/>
      <c r="V1288" s="15"/>
      <c r="W1288" s="15"/>
      <c r="X1288" s="15"/>
      <c r="Y1288" s="15"/>
      <c r="Z1288" s="15"/>
      <c r="AA1288" s="15"/>
      <c r="AB1288" s="15"/>
      <c r="AC1288" s="15"/>
      <c r="AD1288" s="15"/>
      <c r="AE1288" s="15"/>
      <c r="AT1288" s="258" t="s">
        <v>192</v>
      </c>
      <c r="AU1288" s="258" t="s">
        <v>88</v>
      </c>
      <c r="AV1288" s="15" t="s">
        <v>184</v>
      </c>
      <c r="AW1288" s="15" t="s">
        <v>37</v>
      </c>
      <c r="AX1288" s="15" t="s">
        <v>86</v>
      </c>
      <c r="AY1288" s="258" t="s">
        <v>178</v>
      </c>
    </row>
    <row r="1289" s="2" customFormat="1" ht="21.75" customHeight="1">
      <c r="A1289" s="41"/>
      <c r="B1289" s="42"/>
      <c r="C1289" s="259" t="s">
        <v>1558</v>
      </c>
      <c r="D1289" s="259" t="s">
        <v>303</v>
      </c>
      <c r="E1289" s="260" t="s">
        <v>1559</v>
      </c>
      <c r="F1289" s="261" t="s">
        <v>1560</v>
      </c>
      <c r="G1289" s="262" t="s">
        <v>114</v>
      </c>
      <c r="H1289" s="263">
        <v>3.5070000000000001</v>
      </c>
      <c r="I1289" s="264"/>
      <c r="J1289" s="265">
        <f>ROUND(I1289*H1289,2)</f>
        <v>0</v>
      </c>
      <c r="K1289" s="261" t="s">
        <v>19</v>
      </c>
      <c r="L1289" s="266"/>
      <c r="M1289" s="267" t="s">
        <v>19</v>
      </c>
      <c r="N1289" s="268" t="s">
        <v>49</v>
      </c>
      <c r="O1289" s="87"/>
      <c r="P1289" s="217">
        <f>O1289*H1289</f>
        <v>0</v>
      </c>
      <c r="Q1289" s="217">
        <v>0.0015</v>
      </c>
      <c r="R1289" s="217">
        <f>Q1289*H1289</f>
        <v>0.0052605000000000004</v>
      </c>
      <c r="S1289" s="217">
        <v>0</v>
      </c>
      <c r="T1289" s="218">
        <f>S1289*H1289</f>
        <v>0</v>
      </c>
      <c r="U1289" s="41"/>
      <c r="V1289" s="41"/>
      <c r="W1289" s="41"/>
      <c r="X1289" s="41"/>
      <c r="Y1289" s="41"/>
      <c r="Z1289" s="41"/>
      <c r="AA1289" s="41"/>
      <c r="AB1289" s="41"/>
      <c r="AC1289" s="41"/>
      <c r="AD1289" s="41"/>
      <c r="AE1289" s="41"/>
      <c r="AR1289" s="219" t="s">
        <v>375</v>
      </c>
      <c r="AT1289" s="219" t="s">
        <v>303</v>
      </c>
      <c r="AU1289" s="219" t="s">
        <v>88</v>
      </c>
      <c r="AY1289" s="20" t="s">
        <v>178</v>
      </c>
      <c r="BE1289" s="220">
        <f>IF(N1289="základní",J1289,0)</f>
        <v>0</v>
      </c>
      <c r="BF1289" s="220">
        <f>IF(N1289="snížená",J1289,0)</f>
        <v>0</v>
      </c>
      <c r="BG1289" s="220">
        <f>IF(N1289="zákl. přenesená",J1289,0)</f>
        <v>0</v>
      </c>
      <c r="BH1289" s="220">
        <f>IF(N1289="sníž. přenesená",J1289,0)</f>
        <v>0</v>
      </c>
      <c r="BI1289" s="220">
        <f>IF(N1289="nulová",J1289,0)</f>
        <v>0</v>
      </c>
      <c r="BJ1289" s="20" t="s">
        <v>86</v>
      </c>
      <c r="BK1289" s="220">
        <f>ROUND(I1289*H1289,2)</f>
        <v>0</v>
      </c>
      <c r="BL1289" s="20" t="s">
        <v>282</v>
      </c>
      <c r="BM1289" s="219" t="s">
        <v>1561</v>
      </c>
    </row>
    <row r="1290" s="13" customFormat="1">
      <c r="A1290" s="13"/>
      <c r="B1290" s="226"/>
      <c r="C1290" s="227"/>
      <c r="D1290" s="228" t="s">
        <v>192</v>
      </c>
      <c r="E1290" s="229" t="s">
        <v>19</v>
      </c>
      <c r="F1290" s="230" t="s">
        <v>659</v>
      </c>
      <c r="G1290" s="227"/>
      <c r="H1290" s="229" t="s">
        <v>19</v>
      </c>
      <c r="I1290" s="231"/>
      <c r="J1290" s="227"/>
      <c r="K1290" s="227"/>
      <c r="L1290" s="232"/>
      <c r="M1290" s="233"/>
      <c r="N1290" s="234"/>
      <c r="O1290" s="234"/>
      <c r="P1290" s="234"/>
      <c r="Q1290" s="234"/>
      <c r="R1290" s="234"/>
      <c r="S1290" s="234"/>
      <c r="T1290" s="235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6" t="s">
        <v>192</v>
      </c>
      <c r="AU1290" s="236" t="s">
        <v>88</v>
      </c>
      <c r="AV1290" s="13" t="s">
        <v>86</v>
      </c>
      <c r="AW1290" s="13" t="s">
        <v>37</v>
      </c>
      <c r="AX1290" s="13" t="s">
        <v>78</v>
      </c>
      <c r="AY1290" s="236" t="s">
        <v>178</v>
      </c>
    </row>
    <row r="1291" s="13" customFormat="1">
      <c r="A1291" s="13"/>
      <c r="B1291" s="226"/>
      <c r="C1291" s="227"/>
      <c r="D1291" s="228" t="s">
        <v>192</v>
      </c>
      <c r="E1291" s="229" t="s">
        <v>19</v>
      </c>
      <c r="F1291" s="230" t="s">
        <v>1555</v>
      </c>
      <c r="G1291" s="227"/>
      <c r="H1291" s="229" t="s">
        <v>19</v>
      </c>
      <c r="I1291" s="231"/>
      <c r="J1291" s="227"/>
      <c r="K1291" s="227"/>
      <c r="L1291" s="232"/>
      <c r="M1291" s="233"/>
      <c r="N1291" s="234"/>
      <c r="O1291" s="234"/>
      <c r="P1291" s="234"/>
      <c r="Q1291" s="234"/>
      <c r="R1291" s="234"/>
      <c r="S1291" s="234"/>
      <c r="T1291" s="235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6" t="s">
        <v>192</v>
      </c>
      <c r="AU1291" s="236" t="s">
        <v>88</v>
      </c>
      <c r="AV1291" s="13" t="s">
        <v>86</v>
      </c>
      <c r="AW1291" s="13" t="s">
        <v>37</v>
      </c>
      <c r="AX1291" s="13" t="s">
        <v>78</v>
      </c>
      <c r="AY1291" s="236" t="s">
        <v>178</v>
      </c>
    </row>
    <row r="1292" s="14" customFormat="1">
      <c r="A1292" s="14"/>
      <c r="B1292" s="237"/>
      <c r="C1292" s="238"/>
      <c r="D1292" s="228" t="s">
        <v>192</v>
      </c>
      <c r="E1292" s="239" t="s">
        <v>19</v>
      </c>
      <c r="F1292" s="240" t="s">
        <v>1556</v>
      </c>
      <c r="G1292" s="238"/>
      <c r="H1292" s="241">
        <v>2.2400000000000002</v>
      </c>
      <c r="I1292" s="242"/>
      <c r="J1292" s="238"/>
      <c r="K1292" s="238"/>
      <c r="L1292" s="243"/>
      <c r="M1292" s="244"/>
      <c r="N1292" s="245"/>
      <c r="O1292" s="245"/>
      <c r="P1292" s="245"/>
      <c r="Q1292" s="245"/>
      <c r="R1292" s="245"/>
      <c r="S1292" s="245"/>
      <c r="T1292" s="246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47" t="s">
        <v>192</v>
      </c>
      <c r="AU1292" s="247" t="s">
        <v>88</v>
      </c>
      <c r="AV1292" s="14" t="s">
        <v>88</v>
      </c>
      <c r="AW1292" s="14" t="s">
        <v>37</v>
      </c>
      <c r="AX1292" s="14" t="s">
        <v>78</v>
      </c>
      <c r="AY1292" s="247" t="s">
        <v>178</v>
      </c>
    </row>
    <row r="1293" s="14" customFormat="1">
      <c r="A1293" s="14"/>
      <c r="B1293" s="237"/>
      <c r="C1293" s="238"/>
      <c r="D1293" s="228" t="s">
        <v>192</v>
      </c>
      <c r="E1293" s="239" t="s">
        <v>19</v>
      </c>
      <c r="F1293" s="240" t="s">
        <v>1557</v>
      </c>
      <c r="G1293" s="238"/>
      <c r="H1293" s="241">
        <v>1.1000000000000001</v>
      </c>
      <c r="I1293" s="242"/>
      <c r="J1293" s="238"/>
      <c r="K1293" s="238"/>
      <c r="L1293" s="243"/>
      <c r="M1293" s="244"/>
      <c r="N1293" s="245"/>
      <c r="O1293" s="245"/>
      <c r="P1293" s="245"/>
      <c r="Q1293" s="245"/>
      <c r="R1293" s="245"/>
      <c r="S1293" s="245"/>
      <c r="T1293" s="246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47" t="s">
        <v>192</v>
      </c>
      <c r="AU1293" s="247" t="s">
        <v>88</v>
      </c>
      <c r="AV1293" s="14" t="s">
        <v>88</v>
      </c>
      <c r="AW1293" s="14" t="s">
        <v>37</v>
      </c>
      <c r="AX1293" s="14" t="s">
        <v>78</v>
      </c>
      <c r="AY1293" s="247" t="s">
        <v>178</v>
      </c>
    </row>
    <row r="1294" s="15" customFormat="1">
      <c r="A1294" s="15"/>
      <c r="B1294" s="248"/>
      <c r="C1294" s="249"/>
      <c r="D1294" s="228" t="s">
        <v>192</v>
      </c>
      <c r="E1294" s="250" t="s">
        <v>19</v>
      </c>
      <c r="F1294" s="251" t="s">
        <v>195</v>
      </c>
      <c r="G1294" s="249"/>
      <c r="H1294" s="252">
        <v>3.3399999999999999</v>
      </c>
      <c r="I1294" s="253"/>
      <c r="J1294" s="249"/>
      <c r="K1294" s="249"/>
      <c r="L1294" s="254"/>
      <c r="M1294" s="255"/>
      <c r="N1294" s="256"/>
      <c r="O1294" s="256"/>
      <c r="P1294" s="256"/>
      <c r="Q1294" s="256"/>
      <c r="R1294" s="256"/>
      <c r="S1294" s="256"/>
      <c r="T1294" s="257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58" t="s">
        <v>192</v>
      </c>
      <c r="AU1294" s="258" t="s">
        <v>88</v>
      </c>
      <c r="AV1294" s="15" t="s">
        <v>184</v>
      </c>
      <c r="AW1294" s="15" t="s">
        <v>37</v>
      </c>
      <c r="AX1294" s="15" t="s">
        <v>86</v>
      </c>
      <c r="AY1294" s="258" t="s">
        <v>178</v>
      </c>
    </row>
    <row r="1295" s="14" customFormat="1">
      <c r="A1295" s="14"/>
      <c r="B1295" s="237"/>
      <c r="C1295" s="238"/>
      <c r="D1295" s="228" t="s">
        <v>192</v>
      </c>
      <c r="E1295" s="238"/>
      <c r="F1295" s="240" t="s">
        <v>1562</v>
      </c>
      <c r="G1295" s="238"/>
      <c r="H1295" s="241">
        <v>3.5070000000000001</v>
      </c>
      <c r="I1295" s="242"/>
      <c r="J1295" s="238"/>
      <c r="K1295" s="238"/>
      <c r="L1295" s="243"/>
      <c r="M1295" s="244"/>
      <c r="N1295" s="245"/>
      <c r="O1295" s="245"/>
      <c r="P1295" s="245"/>
      <c r="Q1295" s="245"/>
      <c r="R1295" s="245"/>
      <c r="S1295" s="245"/>
      <c r="T1295" s="246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47" t="s">
        <v>192</v>
      </c>
      <c r="AU1295" s="247" t="s">
        <v>88</v>
      </c>
      <c r="AV1295" s="14" t="s">
        <v>88</v>
      </c>
      <c r="AW1295" s="14" t="s">
        <v>4</v>
      </c>
      <c r="AX1295" s="14" t="s">
        <v>86</v>
      </c>
      <c r="AY1295" s="247" t="s">
        <v>178</v>
      </c>
    </row>
    <row r="1296" s="2" customFormat="1" ht="16.5" customHeight="1">
      <c r="A1296" s="41"/>
      <c r="B1296" s="42"/>
      <c r="C1296" s="259" t="s">
        <v>1563</v>
      </c>
      <c r="D1296" s="259" t="s">
        <v>303</v>
      </c>
      <c r="E1296" s="260" t="s">
        <v>1564</v>
      </c>
      <c r="F1296" s="261" t="s">
        <v>1565</v>
      </c>
      <c r="G1296" s="262" t="s">
        <v>1566</v>
      </c>
      <c r="H1296" s="263">
        <v>2</v>
      </c>
      <c r="I1296" s="264"/>
      <c r="J1296" s="265">
        <f>ROUND(I1296*H1296,2)</f>
        <v>0</v>
      </c>
      <c r="K1296" s="261" t="s">
        <v>183</v>
      </c>
      <c r="L1296" s="266"/>
      <c r="M1296" s="267" t="s">
        <v>19</v>
      </c>
      <c r="N1296" s="268" t="s">
        <v>49</v>
      </c>
      <c r="O1296" s="87"/>
      <c r="P1296" s="217">
        <f>O1296*H1296</f>
        <v>0</v>
      </c>
      <c r="Q1296" s="217">
        <v>0.00020000000000000001</v>
      </c>
      <c r="R1296" s="217">
        <f>Q1296*H1296</f>
        <v>0.00040000000000000002</v>
      </c>
      <c r="S1296" s="217">
        <v>0</v>
      </c>
      <c r="T1296" s="218">
        <f>S1296*H1296</f>
        <v>0</v>
      </c>
      <c r="U1296" s="41"/>
      <c r="V1296" s="41"/>
      <c r="W1296" s="41"/>
      <c r="X1296" s="41"/>
      <c r="Y1296" s="41"/>
      <c r="Z1296" s="41"/>
      <c r="AA1296" s="41"/>
      <c r="AB1296" s="41"/>
      <c r="AC1296" s="41"/>
      <c r="AD1296" s="41"/>
      <c r="AE1296" s="41"/>
      <c r="AR1296" s="219" t="s">
        <v>375</v>
      </c>
      <c r="AT1296" s="219" t="s">
        <v>303</v>
      </c>
      <c r="AU1296" s="219" t="s">
        <v>88</v>
      </c>
      <c r="AY1296" s="20" t="s">
        <v>178</v>
      </c>
      <c r="BE1296" s="220">
        <f>IF(N1296="základní",J1296,0)</f>
        <v>0</v>
      </c>
      <c r="BF1296" s="220">
        <f>IF(N1296="snížená",J1296,0)</f>
        <v>0</v>
      </c>
      <c r="BG1296" s="220">
        <f>IF(N1296="zákl. přenesená",J1296,0)</f>
        <v>0</v>
      </c>
      <c r="BH1296" s="220">
        <f>IF(N1296="sníž. přenesená",J1296,0)</f>
        <v>0</v>
      </c>
      <c r="BI1296" s="220">
        <f>IF(N1296="nulová",J1296,0)</f>
        <v>0</v>
      </c>
      <c r="BJ1296" s="20" t="s">
        <v>86</v>
      </c>
      <c r="BK1296" s="220">
        <f>ROUND(I1296*H1296,2)</f>
        <v>0</v>
      </c>
      <c r="BL1296" s="20" t="s">
        <v>282</v>
      </c>
      <c r="BM1296" s="219" t="s">
        <v>1567</v>
      </c>
    </row>
    <row r="1297" s="2" customFormat="1" ht="49.05" customHeight="1">
      <c r="A1297" s="41"/>
      <c r="B1297" s="42"/>
      <c r="C1297" s="208" t="s">
        <v>1568</v>
      </c>
      <c r="D1297" s="208" t="s">
        <v>180</v>
      </c>
      <c r="E1297" s="209" t="s">
        <v>1569</v>
      </c>
      <c r="F1297" s="210" t="s">
        <v>1570</v>
      </c>
      <c r="G1297" s="211" t="s">
        <v>953</v>
      </c>
      <c r="H1297" s="280"/>
      <c r="I1297" s="213"/>
      <c r="J1297" s="214">
        <f>ROUND(I1297*H1297,2)</f>
        <v>0</v>
      </c>
      <c r="K1297" s="210" t="s">
        <v>183</v>
      </c>
      <c r="L1297" s="47"/>
      <c r="M1297" s="215" t="s">
        <v>19</v>
      </c>
      <c r="N1297" s="216" t="s">
        <v>49</v>
      </c>
      <c r="O1297" s="87"/>
      <c r="P1297" s="217">
        <f>O1297*H1297</f>
        <v>0</v>
      </c>
      <c r="Q1297" s="217">
        <v>0</v>
      </c>
      <c r="R1297" s="217">
        <f>Q1297*H1297</f>
        <v>0</v>
      </c>
      <c r="S1297" s="217">
        <v>0</v>
      </c>
      <c r="T1297" s="218">
        <f>S1297*H1297</f>
        <v>0</v>
      </c>
      <c r="U1297" s="41"/>
      <c r="V1297" s="41"/>
      <c r="W1297" s="41"/>
      <c r="X1297" s="41"/>
      <c r="Y1297" s="41"/>
      <c r="Z1297" s="41"/>
      <c r="AA1297" s="41"/>
      <c r="AB1297" s="41"/>
      <c r="AC1297" s="41"/>
      <c r="AD1297" s="41"/>
      <c r="AE1297" s="41"/>
      <c r="AR1297" s="219" t="s">
        <v>282</v>
      </c>
      <c r="AT1297" s="219" t="s">
        <v>180</v>
      </c>
      <c r="AU1297" s="219" t="s">
        <v>88</v>
      </c>
      <c r="AY1297" s="20" t="s">
        <v>178</v>
      </c>
      <c r="BE1297" s="220">
        <f>IF(N1297="základní",J1297,0)</f>
        <v>0</v>
      </c>
      <c r="BF1297" s="220">
        <f>IF(N1297="snížená",J1297,0)</f>
        <v>0</v>
      </c>
      <c r="BG1297" s="220">
        <f>IF(N1297="zákl. přenesená",J1297,0)</f>
        <v>0</v>
      </c>
      <c r="BH1297" s="220">
        <f>IF(N1297="sníž. přenesená",J1297,0)</f>
        <v>0</v>
      </c>
      <c r="BI1297" s="220">
        <f>IF(N1297="nulová",J1297,0)</f>
        <v>0</v>
      </c>
      <c r="BJ1297" s="20" t="s">
        <v>86</v>
      </c>
      <c r="BK1297" s="220">
        <f>ROUND(I1297*H1297,2)</f>
        <v>0</v>
      </c>
      <c r="BL1297" s="20" t="s">
        <v>282</v>
      </c>
      <c r="BM1297" s="219" t="s">
        <v>1571</v>
      </c>
    </row>
    <row r="1298" s="2" customFormat="1">
      <c r="A1298" s="41"/>
      <c r="B1298" s="42"/>
      <c r="C1298" s="43"/>
      <c r="D1298" s="221" t="s">
        <v>186</v>
      </c>
      <c r="E1298" s="43"/>
      <c r="F1298" s="222" t="s">
        <v>1572</v>
      </c>
      <c r="G1298" s="43"/>
      <c r="H1298" s="43"/>
      <c r="I1298" s="223"/>
      <c r="J1298" s="43"/>
      <c r="K1298" s="43"/>
      <c r="L1298" s="47"/>
      <c r="M1298" s="224"/>
      <c r="N1298" s="225"/>
      <c r="O1298" s="87"/>
      <c r="P1298" s="87"/>
      <c r="Q1298" s="87"/>
      <c r="R1298" s="87"/>
      <c r="S1298" s="87"/>
      <c r="T1298" s="88"/>
      <c r="U1298" s="41"/>
      <c r="V1298" s="41"/>
      <c r="W1298" s="41"/>
      <c r="X1298" s="41"/>
      <c r="Y1298" s="41"/>
      <c r="Z1298" s="41"/>
      <c r="AA1298" s="41"/>
      <c r="AB1298" s="41"/>
      <c r="AC1298" s="41"/>
      <c r="AD1298" s="41"/>
      <c r="AE1298" s="41"/>
      <c r="AT1298" s="20" t="s">
        <v>186</v>
      </c>
      <c r="AU1298" s="20" t="s">
        <v>88</v>
      </c>
    </row>
    <row r="1299" s="12" customFormat="1" ht="22.8" customHeight="1">
      <c r="A1299" s="12"/>
      <c r="B1299" s="192"/>
      <c r="C1299" s="193"/>
      <c r="D1299" s="194" t="s">
        <v>77</v>
      </c>
      <c r="E1299" s="206" t="s">
        <v>1573</v>
      </c>
      <c r="F1299" s="206" t="s">
        <v>1574</v>
      </c>
      <c r="G1299" s="193"/>
      <c r="H1299" s="193"/>
      <c r="I1299" s="196"/>
      <c r="J1299" s="207">
        <f>BK1299</f>
        <v>0</v>
      </c>
      <c r="K1299" s="193"/>
      <c r="L1299" s="198"/>
      <c r="M1299" s="199"/>
      <c r="N1299" s="200"/>
      <c r="O1299" s="200"/>
      <c r="P1299" s="201">
        <f>SUM(P1300:P1504)</f>
        <v>0</v>
      </c>
      <c r="Q1299" s="200"/>
      <c r="R1299" s="201">
        <f>SUM(R1300:R1504)</f>
        <v>8.9247136245000007</v>
      </c>
      <c r="S1299" s="200"/>
      <c r="T1299" s="202">
        <f>SUM(T1300:T1504)</f>
        <v>6.6459949999999983</v>
      </c>
      <c r="U1299" s="12"/>
      <c r="V1299" s="12"/>
      <c r="W1299" s="12"/>
      <c r="X1299" s="12"/>
      <c r="Y1299" s="12"/>
      <c r="Z1299" s="12"/>
      <c r="AA1299" s="12"/>
      <c r="AB1299" s="12"/>
      <c r="AC1299" s="12"/>
      <c r="AD1299" s="12"/>
      <c r="AE1299" s="12"/>
      <c r="AR1299" s="203" t="s">
        <v>88</v>
      </c>
      <c r="AT1299" s="204" t="s">
        <v>77</v>
      </c>
      <c r="AU1299" s="204" t="s">
        <v>86</v>
      </c>
      <c r="AY1299" s="203" t="s">
        <v>178</v>
      </c>
      <c r="BK1299" s="205">
        <f>SUM(BK1300:BK1504)</f>
        <v>0</v>
      </c>
    </row>
    <row r="1300" s="2" customFormat="1" ht="76.35" customHeight="1">
      <c r="A1300" s="41"/>
      <c r="B1300" s="42"/>
      <c r="C1300" s="208" t="s">
        <v>1575</v>
      </c>
      <c r="D1300" s="208" t="s">
        <v>180</v>
      </c>
      <c r="E1300" s="209" t="s">
        <v>1576</v>
      </c>
      <c r="F1300" s="210" t="s">
        <v>1577</v>
      </c>
      <c r="G1300" s="211" t="s">
        <v>299</v>
      </c>
      <c r="H1300" s="212">
        <v>1</v>
      </c>
      <c r="I1300" s="213"/>
      <c r="J1300" s="214">
        <f>ROUND(I1300*H1300,2)</f>
        <v>0</v>
      </c>
      <c r="K1300" s="210" t="s">
        <v>19</v>
      </c>
      <c r="L1300" s="47"/>
      <c r="M1300" s="215" t="s">
        <v>19</v>
      </c>
      <c r="N1300" s="216" t="s">
        <v>49</v>
      </c>
      <c r="O1300" s="87"/>
      <c r="P1300" s="217">
        <f>O1300*H1300</f>
        <v>0</v>
      </c>
      <c r="Q1300" s="217">
        <v>0</v>
      </c>
      <c r="R1300" s="217">
        <f>Q1300*H1300</f>
        <v>0</v>
      </c>
      <c r="S1300" s="217">
        <v>0</v>
      </c>
      <c r="T1300" s="218">
        <f>S1300*H1300</f>
        <v>0</v>
      </c>
      <c r="U1300" s="41"/>
      <c r="V1300" s="41"/>
      <c r="W1300" s="41"/>
      <c r="X1300" s="41"/>
      <c r="Y1300" s="41"/>
      <c r="Z1300" s="41"/>
      <c r="AA1300" s="41"/>
      <c r="AB1300" s="41"/>
      <c r="AC1300" s="41"/>
      <c r="AD1300" s="41"/>
      <c r="AE1300" s="41"/>
      <c r="AR1300" s="219" t="s">
        <v>282</v>
      </c>
      <c r="AT1300" s="219" t="s">
        <v>180</v>
      </c>
      <c r="AU1300" s="219" t="s">
        <v>88</v>
      </c>
      <c r="AY1300" s="20" t="s">
        <v>178</v>
      </c>
      <c r="BE1300" s="220">
        <f>IF(N1300="základní",J1300,0)</f>
        <v>0</v>
      </c>
      <c r="BF1300" s="220">
        <f>IF(N1300="snížená",J1300,0)</f>
        <v>0</v>
      </c>
      <c r="BG1300" s="220">
        <f>IF(N1300="zákl. přenesená",J1300,0)</f>
        <v>0</v>
      </c>
      <c r="BH1300" s="220">
        <f>IF(N1300="sníž. přenesená",J1300,0)</f>
        <v>0</v>
      </c>
      <c r="BI1300" s="220">
        <f>IF(N1300="nulová",J1300,0)</f>
        <v>0</v>
      </c>
      <c r="BJ1300" s="20" t="s">
        <v>86</v>
      </c>
      <c r="BK1300" s="220">
        <f>ROUND(I1300*H1300,2)</f>
        <v>0</v>
      </c>
      <c r="BL1300" s="20" t="s">
        <v>282</v>
      </c>
      <c r="BM1300" s="219" t="s">
        <v>1578</v>
      </c>
    </row>
    <row r="1301" s="13" customFormat="1">
      <c r="A1301" s="13"/>
      <c r="B1301" s="226"/>
      <c r="C1301" s="227"/>
      <c r="D1301" s="228" t="s">
        <v>192</v>
      </c>
      <c r="E1301" s="229" t="s">
        <v>19</v>
      </c>
      <c r="F1301" s="230" t="s">
        <v>659</v>
      </c>
      <c r="G1301" s="227"/>
      <c r="H1301" s="229" t="s">
        <v>19</v>
      </c>
      <c r="I1301" s="231"/>
      <c r="J1301" s="227"/>
      <c r="K1301" s="227"/>
      <c r="L1301" s="232"/>
      <c r="M1301" s="233"/>
      <c r="N1301" s="234"/>
      <c r="O1301" s="234"/>
      <c r="P1301" s="234"/>
      <c r="Q1301" s="234"/>
      <c r="R1301" s="234"/>
      <c r="S1301" s="234"/>
      <c r="T1301" s="235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6" t="s">
        <v>192</v>
      </c>
      <c r="AU1301" s="236" t="s">
        <v>88</v>
      </c>
      <c r="AV1301" s="13" t="s">
        <v>86</v>
      </c>
      <c r="AW1301" s="13" t="s">
        <v>37</v>
      </c>
      <c r="AX1301" s="13" t="s">
        <v>78</v>
      </c>
      <c r="AY1301" s="236" t="s">
        <v>178</v>
      </c>
    </row>
    <row r="1302" s="13" customFormat="1">
      <c r="A1302" s="13"/>
      <c r="B1302" s="226"/>
      <c r="C1302" s="227"/>
      <c r="D1302" s="228" t="s">
        <v>192</v>
      </c>
      <c r="E1302" s="229" t="s">
        <v>19</v>
      </c>
      <c r="F1302" s="230" t="s">
        <v>1332</v>
      </c>
      <c r="G1302" s="227"/>
      <c r="H1302" s="229" t="s">
        <v>19</v>
      </c>
      <c r="I1302" s="231"/>
      <c r="J1302" s="227"/>
      <c r="K1302" s="227"/>
      <c r="L1302" s="232"/>
      <c r="M1302" s="233"/>
      <c r="N1302" s="234"/>
      <c r="O1302" s="234"/>
      <c r="P1302" s="234"/>
      <c r="Q1302" s="234"/>
      <c r="R1302" s="234"/>
      <c r="S1302" s="234"/>
      <c r="T1302" s="235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6" t="s">
        <v>192</v>
      </c>
      <c r="AU1302" s="236" t="s">
        <v>88</v>
      </c>
      <c r="AV1302" s="13" t="s">
        <v>86</v>
      </c>
      <c r="AW1302" s="13" t="s">
        <v>37</v>
      </c>
      <c r="AX1302" s="13" t="s">
        <v>78</v>
      </c>
      <c r="AY1302" s="236" t="s">
        <v>178</v>
      </c>
    </row>
    <row r="1303" s="14" customFormat="1">
      <c r="A1303" s="14"/>
      <c r="B1303" s="237"/>
      <c r="C1303" s="238"/>
      <c r="D1303" s="228" t="s">
        <v>192</v>
      </c>
      <c r="E1303" s="239" t="s">
        <v>19</v>
      </c>
      <c r="F1303" s="240" t="s">
        <v>1579</v>
      </c>
      <c r="G1303" s="238"/>
      <c r="H1303" s="241">
        <v>1</v>
      </c>
      <c r="I1303" s="242"/>
      <c r="J1303" s="238"/>
      <c r="K1303" s="238"/>
      <c r="L1303" s="243"/>
      <c r="M1303" s="244"/>
      <c r="N1303" s="245"/>
      <c r="O1303" s="245"/>
      <c r="P1303" s="245"/>
      <c r="Q1303" s="245"/>
      <c r="R1303" s="245"/>
      <c r="S1303" s="245"/>
      <c r="T1303" s="246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47" t="s">
        <v>192</v>
      </c>
      <c r="AU1303" s="247" t="s">
        <v>88</v>
      </c>
      <c r="AV1303" s="14" t="s">
        <v>88</v>
      </c>
      <c r="AW1303" s="14" t="s">
        <v>37</v>
      </c>
      <c r="AX1303" s="14" t="s">
        <v>78</v>
      </c>
      <c r="AY1303" s="247" t="s">
        <v>178</v>
      </c>
    </row>
    <row r="1304" s="15" customFormat="1">
      <c r="A1304" s="15"/>
      <c r="B1304" s="248"/>
      <c r="C1304" s="249"/>
      <c r="D1304" s="228" t="s">
        <v>192</v>
      </c>
      <c r="E1304" s="250" t="s">
        <v>19</v>
      </c>
      <c r="F1304" s="251" t="s">
        <v>195</v>
      </c>
      <c r="G1304" s="249"/>
      <c r="H1304" s="252">
        <v>1</v>
      </c>
      <c r="I1304" s="253"/>
      <c r="J1304" s="249"/>
      <c r="K1304" s="249"/>
      <c r="L1304" s="254"/>
      <c r="M1304" s="255"/>
      <c r="N1304" s="256"/>
      <c r="O1304" s="256"/>
      <c r="P1304" s="256"/>
      <c r="Q1304" s="256"/>
      <c r="R1304" s="256"/>
      <c r="S1304" s="256"/>
      <c r="T1304" s="257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58" t="s">
        <v>192</v>
      </c>
      <c r="AU1304" s="258" t="s">
        <v>88</v>
      </c>
      <c r="AV1304" s="15" t="s">
        <v>184</v>
      </c>
      <c r="AW1304" s="15" t="s">
        <v>37</v>
      </c>
      <c r="AX1304" s="15" t="s">
        <v>86</v>
      </c>
      <c r="AY1304" s="258" t="s">
        <v>178</v>
      </c>
    </row>
    <row r="1305" s="2" customFormat="1" ht="66.75" customHeight="1">
      <c r="A1305" s="41"/>
      <c r="B1305" s="42"/>
      <c r="C1305" s="208" t="s">
        <v>1580</v>
      </c>
      <c r="D1305" s="208" t="s">
        <v>180</v>
      </c>
      <c r="E1305" s="209" t="s">
        <v>1581</v>
      </c>
      <c r="F1305" s="210" t="s">
        <v>1582</v>
      </c>
      <c r="G1305" s="211" t="s">
        <v>299</v>
      </c>
      <c r="H1305" s="212">
        <v>1</v>
      </c>
      <c r="I1305" s="213"/>
      <c r="J1305" s="214">
        <f>ROUND(I1305*H1305,2)</f>
        <v>0</v>
      </c>
      <c r="K1305" s="210" t="s">
        <v>19</v>
      </c>
      <c r="L1305" s="47"/>
      <c r="M1305" s="215" t="s">
        <v>19</v>
      </c>
      <c r="N1305" s="216" t="s">
        <v>49</v>
      </c>
      <c r="O1305" s="87"/>
      <c r="P1305" s="217">
        <f>O1305*H1305</f>
        <v>0</v>
      </c>
      <c r="Q1305" s="217">
        <v>0</v>
      </c>
      <c r="R1305" s="217">
        <f>Q1305*H1305</f>
        <v>0</v>
      </c>
      <c r="S1305" s="217">
        <v>0</v>
      </c>
      <c r="T1305" s="218">
        <f>S1305*H1305</f>
        <v>0</v>
      </c>
      <c r="U1305" s="41"/>
      <c r="V1305" s="41"/>
      <c r="W1305" s="41"/>
      <c r="X1305" s="41"/>
      <c r="Y1305" s="41"/>
      <c r="Z1305" s="41"/>
      <c r="AA1305" s="41"/>
      <c r="AB1305" s="41"/>
      <c r="AC1305" s="41"/>
      <c r="AD1305" s="41"/>
      <c r="AE1305" s="41"/>
      <c r="AR1305" s="219" t="s">
        <v>282</v>
      </c>
      <c r="AT1305" s="219" t="s">
        <v>180</v>
      </c>
      <c r="AU1305" s="219" t="s">
        <v>88</v>
      </c>
      <c r="AY1305" s="20" t="s">
        <v>178</v>
      </c>
      <c r="BE1305" s="220">
        <f>IF(N1305="základní",J1305,0)</f>
        <v>0</v>
      </c>
      <c r="BF1305" s="220">
        <f>IF(N1305="snížená",J1305,0)</f>
        <v>0</v>
      </c>
      <c r="BG1305" s="220">
        <f>IF(N1305="zákl. přenesená",J1305,0)</f>
        <v>0</v>
      </c>
      <c r="BH1305" s="220">
        <f>IF(N1305="sníž. přenesená",J1305,0)</f>
        <v>0</v>
      </c>
      <c r="BI1305" s="220">
        <f>IF(N1305="nulová",J1305,0)</f>
        <v>0</v>
      </c>
      <c r="BJ1305" s="20" t="s">
        <v>86</v>
      </c>
      <c r="BK1305" s="220">
        <f>ROUND(I1305*H1305,2)</f>
        <v>0</v>
      </c>
      <c r="BL1305" s="20" t="s">
        <v>282</v>
      </c>
      <c r="BM1305" s="219" t="s">
        <v>1583</v>
      </c>
    </row>
    <row r="1306" s="13" customFormat="1">
      <c r="A1306" s="13"/>
      <c r="B1306" s="226"/>
      <c r="C1306" s="227"/>
      <c r="D1306" s="228" t="s">
        <v>192</v>
      </c>
      <c r="E1306" s="229" t="s">
        <v>19</v>
      </c>
      <c r="F1306" s="230" t="s">
        <v>659</v>
      </c>
      <c r="G1306" s="227"/>
      <c r="H1306" s="229" t="s">
        <v>19</v>
      </c>
      <c r="I1306" s="231"/>
      <c r="J1306" s="227"/>
      <c r="K1306" s="227"/>
      <c r="L1306" s="232"/>
      <c r="M1306" s="233"/>
      <c r="N1306" s="234"/>
      <c r="O1306" s="234"/>
      <c r="P1306" s="234"/>
      <c r="Q1306" s="234"/>
      <c r="R1306" s="234"/>
      <c r="S1306" s="234"/>
      <c r="T1306" s="235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6" t="s">
        <v>192</v>
      </c>
      <c r="AU1306" s="236" t="s">
        <v>88</v>
      </c>
      <c r="AV1306" s="13" t="s">
        <v>86</v>
      </c>
      <c r="AW1306" s="13" t="s">
        <v>37</v>
      </c>
      <c r="AX1306" s="13" t="s">
        <v>78</v>
      </c>
      <c r="AY1306" s="236" t="s">
        <v>178</v>
      </c>
    </row>
    <row r="1307" s="13" customFormat="1">
      <c r="A1307" s="13"/>
      <c r="B1307" s="226"/>
      <c r="C1307" s="227"/>
      <c r="D1307" s="228" t="s">
        <v>192</v>
      </c>
      <c r="E1307" s="229" t="s">
        <v>19</v>
      </c>
      <c r="F1307" s="230" t="s">
        <v>1332</v>
      </c>
      <c r="G1307" s="227"/>
      <c r="H1307" s="229" t="s">
        <v>19</v>
      </c>
      <c r="I1307" s="231"/>
      <c r="J1307" s="227"/>
      <c r="K1307" s="227"/>
      <c r="L1307" s="232"/>
      <c r="M1307" s="233"/>
      <c r="N1307" s="234"/>
      <c r="O1307" s="234"/>
      <c r="P1307" s="234"/>
      <c r="Q1307" s="234"/>
      <c r="R1307" s="234"/>
      <c r="S1307" s="234"/>
      <c r="T1307" s="235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6" t="s">
        <v>192</v>
      </c>
      <c r="AU1307" s="236" t="s">
        <v>88</v>
      </c>
      <c r="AV1307" s="13" t="s">
        <v>86</v>
      </c>
      <c r="AW1307" s="13" t="s">
        <v>37</v>
      </c>
      <c r="AX1307" s="13" t="s">
        <v>78</v>
      </c>
      <c r="AY1307" s="236" t="s">
        <v>178</v>
      </c>
    </row>
    <row r="1308" s="14" customFormat="1">
      <c r="A1308" s="14"/>
      <c r="B1308" s="237"/>
      <c r="C1308" s="238"/>
      <c r="D1308" s="228" t="s">
        <v>192</v>
      </c>
      <c r="E1308" s="239" t="s">
        <v>19</v>
      </c>
      <c r="F1308" s="240" t="s">
        <v>1584</v>
      </c>
      <c r="G1308" s="238"/>
      <c r="H1308" s="241">
        <v>1</v>
      </c>
      <c r="I1308" s="242"/>
      <c r="J1308" s="238"/>
      <c r="K1308" s="238"/>
      <c r="L1308" s="243"/>
      <c r="M1308" s="244"/>
      <c r="N1308" s="245"/>
      <c r="O1308" s="245"/>
      <c r="P1308" s="245"/>
      <c r="Q1308" s="245"/>
      <c r="R1308" s="245"/>
      <c r="S1308" s="245"/>
      <c r="T1308" s="246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47" t="s">
        <v>192</v>
      </c>
      <c r="AU1308" s="247" t="s">
        <v>88</v>
      </c>
      <c r="AV1308" s="14" t="s">
        <v>88</v>
      </c>
      <c r="AW1308" s="14" t="s">
        <v>37</v>
      </c>
      <c r="AX1308" s="14" t="s">
        <v>78</v>
      </c>
      <c r="AY1308" s="247" t="s">
        <v>178</v>
      </c>
    </row>
    <row r="1309" s="15" customFormat="1">
      <c r="A1309" s="15"/>
      <c r="B1309" s="248"/>
      <c r="C1309" s="249"/>
      <c r="D1309" s="228" t="s">
        <v>192</v>
      </c>
      <c r="E1309" s="250" t="s">
        <v>19</v>
      </c>
      <c r="F1309" s="251" t="s">
        <v>195</v>
      </c>
      <c r="G1309" s="249"/>
      <c r="H1309" s="252">
        <v>1</v>
      </c>
      <c r="I1309" s="253"/>
      <c r="J1309" s="249"/>
      <c r="K1309" s="249"/>
      <c r="L1309" s="254"/>
      <c r="M1309" s="255"/>
      <c r="N1309" s="256"/>
      <c r="O1309" s="256"/>
      <c r="P1309" s="256"/>
      <c r="Q1309" s="256"/>
      <c r="R1309" s="256"/>
      <c r="S1309" s="256"/>
      <c r="T1309" s="257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58" t="s">
        <v>192</v>
      </c>
      <c r="AU1309" s="258" t="s">
        <v>88</v>
      </c>
      <c r="AV1309" s="15" t="s">
        <v>184</v>
      </c>
      <c r="AW1309" s="15" t="s">
        <v>37</v>
      </c>
      <c r="AX1309" s="15" t="s">
        <v>86</v>
      </c>
      <c r="AY1309" s="258" t="s">
        <v>178</v>
      </c>
    </row>
    <row r="1310" s="2" customFormat="1" ht="33" customHeight="1">
      <c r="A1310" s="41"/>
      <c r="B1310" s="42"/>
      <c r="C1310" s="208" t="s">
        <v>1585</v>
      </c>
      <c r="D1310" s="208" t="s">
        <v>180</v>
      </c>
      <c r="E1310" s="209" t="s">
        <v>1586</v>
      </c>
      <c r="F1310" s="210" t="s">
        <v>1587</v>
      </c>
      <c r="G1310" s="211" t="s">
        <v>107</v>
      </c>
      <c r="H1310" s="212">
        <v>651.28499999999997</v>
      </c>
      <c r="I1310" s="213"/>
      <c r="J1310" s="214">
        <f>ROUND(I1310*H1310,2)</f>
        <v>0</v>
      </c>
      <c r="K1310" s="210" t="s">
        <v>183</v>
      </c>
      <c r="L1310" s="47"/>
      <c r="M1310" s="215" t="s">
        <v>19</v>
      </c>
      <c r="N1310" s="216" t="s">
        <v>49</v>
      </c>
      <c r="O1310" s="87"/>
      <c r="P1310" s="217">
        <f>O1310*H1310</f>
        <v>0</v>
      </c>
      <c r="Q1310" s="217">
        <v>0.00036170000000000001</v>
      </c>
      <c r="R1310" s="217">
        <f>Q1310*H1310</f>
        <v>0.23556978449999999</v>
      </c>
      <c r="S1310" s="217">
        <v>0</v>
      </c>
      <c r="T1310" s="218">
        <f>S1310*H1310</f>
        <v>0</v>
      </c>
      <c r="U1310" s="41"/>
      <c r="V1310" s="41"/>
      <c r="W1310" s="41"/>
      <c r="X1310" s="41"/>
      <c r="Y1310" s="41"/>
      <c r="Z1310" s="41"/>
      <c r="AA1310" s="41"/>
      <c r="AB1310" s="41"/>
      <c r="AC1310" s="41"/>
      <c r="AD1310" s="41"/>
      <c r="AE1310" s="41"/>
      <c r="AR1310" s="219" t="s">
        <v>282</v>
      </c>
      <c r="AT1310" s="219" t="s">
        <v>180</v>
      </c>
      <c r="AU1310" s="219" t="s">
        <v>88</v>
      </c>
      <c r="AY1310" s="20" t="s">
        <v>178</v>
      </c>
      <c r="BE1310" s="220">
        <f>IF(N1310="základní",J1310,0)</f>
        <v>0</v>
      </c>
      <c r="BF1310" s="220">
        <f>IF(N1310="snížená",J1310,0)</f>
        <v>0</v>
      </c>
      <c r="BG1310" s="220">
        <f>IF(N1310="zákl. přenesená",J1310,0)</f>
        <v>0</v>
      </c>
      <c r="BH1310" s="220">
        <f>IF(N1310="sníž. přenesená",J1310,0)</f>
        <v>0</v>
      </c>
      <c r="BI1310" s="220">
        <f>IF(N1310="nulová",J1310,0)</f>
        <v>0</v>
      </c>
      <c r="BJ1310" s="20" t="s">
        <v>86</v>
      </c>
      <c r="BK1310" s="220">
        <f>ROUND(I1310*H1310,2)</f>
        <v>0</v>
      </c>
      <c r="BL1310" s="20" t="s">
        <v>282</v>
      </c>
      <c r="BM1310" s="219" t="s">
        <v>1588</v>
      </c>
    </row>
    <row r="1311" s="2" customFormat="1">
      <c r="A1311" s="41"/>
      <c r="B1311" s="42"/>
      <c r="C1311" s="43"/>
      <c r="D1311" s="221" t="s">
        <v>186</v>
      </c>
      <c r="E1311" s="43"/>
      <c r="F1311" s="222" t="s">
        <v>1589</v>
      </c>
      <c r="G1311" s="43"/>
      <c r="H1311" s="43"/>
      <c r="I1311" s="223"/>
      <c r="J1311" s="43"/>
      <c r="K1311" s="43"/>
      <c r="L1311" s="47"/>
      <c r="M1311" s="224"/>
      <c r="N1311" s="225"/>
      <c r="O1311" s="87"/>
      <c r="P1311" s="87"/>
      <c r="Q1311" s="87"/>
      <c r="R1311" s="87"/>
      <c r="S1311" s="87"/>
      <c r="T1311" s="88"/>
      <c r="U1311" s="41"/>
      <c r="V1311" s="41"/>
      <c r="W1311" s="41"/>
      <c r="X1311" s="41"/>
      <c r="Y1311" s="41"/>
      <c r="Z1311" s="41"/>
      <c r="AA1311" s="41"/>
      <c r="AB1311" s="41"/>
      <c r="AC1311" s="41"/>
      <c r="AD1311" s="41"/>
      <c r="AE1311" s="41"/>
      <c r="AT1311" s="20" t="s">
        <v>186</v>
      </c>
      <c r="AU1311" s="20" t="s">
        <v>88</v>
      </c>
    </row>
    <row r="1312" s="13" customFormat="1">
      <c r="A1312" s="13"/>
      <c r="B1312" s="226"/>
      <c r="C1312" s="227"/>
      <c r="D1312" s="228" t="s">
        <v>192</v>
      </c>
      <c r="E1312" s="229" t="s">
        <v>19</v>
      </c>
      <c r="F1312" s="230" t="s">
        <v>243</v>
      </c>
      <c r="G1312" s="227"/>
      <c r="H1312" s="229" t="s">
        <v>19</v>
      </c>
      <c r="I1312" s="231"/>
      <c r="J1312" s="227"/>
      <c r="K1312" s="227"/>
      <c r="L1312" s="232"/>
      <c r="M1312" s="233"/>
      <c r="N1312" s="234"/>
      <c r="O1312" s="234"/>
      <c r="P1312" s="234"/>
      <c r="Q1312" s="234"/>
      <c r="R1312" s="234"/>
      <c r="S1312" s="234"/>
      <c r="T1312" s="235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6" t="s">
        <v>192</v>
      </c>
      <c r="AU1312" s="236" t="s">
        <v>88</v>
      </c>
      <c r="AV1312" s="13" t="s">
        <v>86</v>
      </c>
      <c r="AW1312" s="13" t="s">
        <v>37</v>
      </c>
      <c r="AX1312" s="13" t="s">
        <v>78</v>
      </c>
      <c r="AY1312" s="236" t="s">
        <v>178</v>
      </c>
    </row>
    <row r="1313" s="13" customFormat="1">
      <c r="A1313" s="13"/>
      <c r="B1313" s="226"/>
      <c r="C1313" s="227"/>
      <c r="D1313" s="228" t="s">
        <v>192</v>
      </c>
      <c r="E1313" s="229" t="s">
        <v>19</v>
      </c>
      <c r="F1313" s="230" t="s">
        <v>287</v>
      </c>
      <c r="G1313" s="227"/>
      <c r="H1313" s="229" t="s">
        <v>19</v>
      </c>
      <c r="I1313" s="231"/>
      <c r="J1313" s="227"/>
      <c r="K1313" s="227"/>
      <c r="L1313" s="232"/>
      <c r="M1313" s="233"/>
      <c r="N1313" s="234"/>
      <c r="O1313" s="234"/>
      <c r="P1313" s="234"/>
      <c r="Q1313" s="234"/>
      <c r="R1313" s="234"/>
      <c r="S1313" s="234"/>
      <c r="T1313" s="235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6" t="s">
        <v>192</v>
      </c>
      <c r="AU1313" s="236" t="s">
        <v>88</v>
      </c>
      <c r="AV1313" s="13" t="s">
        <v>86</v>
      </c>
      <c r="AW1313" s="13" t="s">
        <v>37</v>
      </c>
      <c r="AX1313" s="13" t="s">
        <v>78</v>
      </c>
      <c r="AY1313" s="236" t="s">
        <v>178</v>
      </c>
    </row>
    <row r="1314" s="13" customFormat="1">
      <c r="A1314" s="13"/>
      <c r="B1314" s="226"/>
      <c r="C1314" s="227"/>
      <c r="D1314" s="228" t="s">
        <v>192</v>
      </c>
      <c r="E1314" s="229" t="s">
        <v>19</v>
      </c>
      <c r="F1314" s="230" t="s">
        <v>1590</v>
      </c>
      <c r="G1314" s="227"/>
      <c r="H1314" s="229" t="s">
        <v>19</v>
      </c>
      <c r="I1314" s="231"/>
      <c r="J1314" s="227"/>
      <c r="K1314" s="227"/>
      <c r="L1314" s="232"/>
      <c r="M1314" s="233"/>
      <c r="N1314" s="234"/>
      <c r="O1314" s="234"/>
      <c r="P1314" s="234"/>
      <c r="Q1314" s="234"/>
      <c r="R1314" s="234"/>
      <c r="S1314" s="234"/>
      <c r="T1314" s="235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6" t="s">
        <v>192</v>
      </c>
      <c r="AU1314" s="236" t="s">
        <v>88</v>
      </c>
      <c r="AV1314" s="13" t="s">
        <v>86</v>
      </c>
      <c r="AW1314" s="13" t="s">
        <v>37</v>
      </c>
      <c r="AX1314" s="13" t="s">
        <v>78</v>
      </c>
      <c r="AY1314" s="236" t="s">
        <v>178</v>
      </c>
    </row>
    <row r="1315" s="13" customFormat="1">
      <c r="A1315" s="13"/>
      <c r="B1315" s="226"/>
      <c r="C1315" s="227"/>
      <c r="D1315" s="228" t="s">
        <v>192</v>
      </c>
      <c r="E1315" s="229" t="s">
        <v>19</v>
      </c>
      <c r="F1315" s="230" t="s">
        <v>269</v>
      </c>
      <c r="G1315" s="227"/>
      <c r="H1315" s="229" t="s">
        <v>19</v>
      </c>
      <c r="I1315" s="231"/>
      <c r="J1315" s="227"/>
      <c r="K1315" s="227"/>
      <c r="L1315" s="232"/>
      <c r="M1315" s="233"/>
      <c r="N1315" s="234"/>
      <c r="O1315" s="234"/>
      <c r="P1315" s="234"/>
      <c r="Q1315" s="234"/>
      <c r="R1315" s="234"/>
      <c r="S1315" s="234"/>
      <c r="T1315" s="235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6" t="s">
        <v>192</v>
      </c>
      <c r="AU1315" s="236" t="s">
        <v>88</v>
      </c>
      <c r="AV1315" s="13" t="s">
        <v>86</v>
      </c>
      <c r="AW1315" s="13" t="s">
        <v>37</v>
      </c>
      <c r="AX1315" s="13" t="s">
        <v>78</v>
      </c>
      <c r="AY1315" s="236" t="s">
        <v>178</v>
      </c>
    </row>
    <row r="1316" s="14" customFormat="1">
      <c r="A1316" s="14"/>
      <c r="B1316" s="237"/>
      <c r="C1316" s="238"/>
      <c r="D1316" s="228" t="s">
        <v>192</v>
      </c>
      <c r="E1316" s="239" t="s">
        <v>19</v>
      </c>
      <c r="F1316" s="240" t="s">
        <v>1591</v>
      </c>
      <c r="G1316" s="238"/>
      <c r="H1316" s="241">
        <v>651.28499999999997</v>
      </c>
      <c r="I1316" s="242"/>
      <c r="J1316" s="238"/>
      <c r="K1316" s="238"/>
      <c r="L1316" s="243"/>
      <c r="M1316" s="244"/>
      <c r="N1316" s="245"/>
      <c r="O1316" s="245"/>
      <c r="P1316" s="245"/>
      <c r="Q1316" s="245"/>
      <c r="R1316" s="245"/>
      <c r="S1316" s="245"/>
      <c r="T1316" s="246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47" t="s">
        <v>192</v>
      </c>
      <c r="AU1316" s="247" t="s">
        <v>88</v>
      </c>
      <c r="AV1316" s="14" t="s">
        <v>88</v>
      </c>
      <c r="AW1316" s="14" t="s">
        <v>37</v>
      </c>
      <c r="AX1316" s="14" t="s">
        <v>78</v>
      </c>
      <c r="AY1316" s="247" t="s">
        <v>178</v>
      </c>
    </row>
    <row r="1317" s="15" customFormat="1">
      <c r="A1317" s="15"/>
      <c r="B1317" s="248"/>
      <c r="C1317" s="249"/>
      <c r="D1317" s="228" t="s">
        <v>192</v>
      </c>
      <c r="E1317" s="250" t="s">
        <v>1592</v>
      </c>
      <c r="F1317" s="251" t="s">
        <v>195</v>
      </c>
      <c r="G1317" s="249"/>
      <c r="H1317" s="252">
        <v>651.28499999999997</v>
      </c>
      <c r="I1317" s="253"/>
      <c r="J1317" s="249"/>
      <c r="K1317" s="249"/>
      <c r="L1317" s="254"/>
      <c r="M1317" s="255"/>
      <c r="N1317" s="256"/>
      <c r="O1317" s="256"/>
      <c r="P1317" s="256"/>
      <c r="Q1317" s="256"/>
      <c r="R1317" s="256"/>
      <c r="S1317" s="256"/>
      <c r="T1317" s="257"/>
      <c r="U1317" s="15"/>
      <c r="V1317" s="15"/>
      <c r="W1317" s="15"/>
      <c r="X1317" s="15"/>
      <c r="Y1317" s="15"/>
      <c r="Z1317" s="15"/>
      <c r="AA1317" s="15"/>
      <c r="AB1317" s="15"/>
      <c r="AC1317" s="15"/>
      <c r="AD1317" s="15"/>
      <c r="AE1317" s="15"/>
      <c r="AT1317" s="258" t="s">
        <v>192</v>
      </c>
      <c r="AU1317" s="258" t="s">
        <v>88</v>
      </c>
      <c r="AV1317" s="15" t="s">
        <v>184</v>
      </c>
      <c r="AW1317" s="15" t="s">
        <v>37</v>
      </c>
      <c r="AX1317" s="15" t="s">
        <v>86</v>
      </c>
      <c r="AY1317" s="258" t="s">
        <v>178</v>
      </c>
    </row>
    <row r="1318" s="2" customFormat="1" ht="16.5" customHeight="1">
      <c r="A1318" s="41"/>
      <c r="B1318" s="42"/>
      <c r="C1318" s="259" t="s">
        <v>1593</v>
      </c>
      <c r="D1318" s="259" t="s">
        <v>303</v>
      </c>
      <c r="E1318" s="260" t="s">
        <v>1594</v>
      </c>
      <c r="F1318" s="261" t="s">
        <v>1595</v>
      </c>
      <c r="G1318" s="262" t="s">
        <v>107</v>
      </c>
      <c r="H1318" s="263">
        <v>748.97799999999995</v>
      </c>
      <c r="I1318" s="264"/>
      <c r="J1318" s="265">
        <f>ROUND(I1318*H1318,2)</f>
        <v>0</v>
      </c>
      <c r="K1318" s="261" t="s">
        <v>183</v>
      </c>
      <c r="L1318" s="266"/>
      <c r="M1318" s="267" t="s">
        <v>19</v>
      </c>
      <c r="N1318" s="268" t="s">
        <v>49</v>
      </c>
      <c r="O1318" s="87"/>
      <c r="P1318" s="217">
        <f>O1318*H1318</f>
        <v>0</v>
      </c>
      <c r="Q1318" s="217">
        <v>0.0070000000000000001</v>
      </c>
      <c r="R1318" s="217">
        <f>Q1318*H1318</f>
        <v>5.2428460000000001</v>
      </c>
      <c r="S1318" s="217">
        <v>0</v>
      </c>
      <c r="T1318" s="218">
        <f>S1318*H1318</f>
        <v>0</v>
      </c>
      <c r="U1318" s="41"/>
      <c r="V1318" s="41"/>
      <c r="W1318" s="41"/>
      <c r="X1318" s="41"/>
      <c r="Y1318" s="41"/>
      <c r="Z1318" s="41"/>
      <c r="AA1318" s="41"/>
      <c r="AB1318" s="41"/>
      <c r="AC1318" s="41"/>
      <c r="AD1318" s="41"/>
      <c r="AE1318" s="41"/>
      <c r="AR1318" s="219" t="s">
        <v>375</v>
      </c>
      <c r="AT1318" s="219" t="s">
        <v>303</v>
      </c>
      <c r="AU1318" s="219" t="s">
        <v>88</v>
      </c>
      <c r="AY1318" s="20" t="s">
        <v>178</v>
      </c>
      <c r="BE1318" s="220">
        <f>IF(N1318="základní",J1318,0)</f>
        <v>0</v>
      </c>
      <c r="BF1318" s="220">
        <f>IF(N1318="snížená",J1318,0)</f>
        <v>0</v>
      </c>
      <c r="BG1318" s="220">
        <f>IF(N1318="zákl. přenesená",J1318,0)</f>
        <v>0</v>
      </c>
      <c r="BH1318" s="220">
        <f>IF(N1318="sníž. přenesená",J1318,0)</f>
        <v>0</v>
      </c>
      <c r="BI1318" s="220">
        <f>IF(N1318="nulová",J1318,0)</f>
        <v>0</v>
      </c>
      <c r="BJ1318" s="20" t="s">
        <v>86</v>
      </c>
      <c r="BK1318" s="220">
        <f>ROUND(I1318*H1318,2)</f>
        <v>0</v>
      </c>
      <c r="BL1318" s="20" t="s">
        <v>282</v>
      </c>
      <c r="BM1318" s="219" t="s">
        <v>1596</v>
      </c>
    </row>
    <row r="1319" s="13" customFormat="1">
      <c r="A1319" s="13"/>
      <c r="B1319" s="226"/>
      <c r="C1319" s="227"/>
      <c r="D1319" s="228" t="s">
        <v>192</v>
      </c>
      <c r="E1319" s="229" t="s">
        <v>19</v>
      </c>
      <c r="F1319" s="230" t="s">
        <v>243</v>
      </c>
      <c r="G1319" s="227"/>
      <c r="H1319" s="229" t="s">
        <v>19</v>
      </c>
      <c r="I1319" s="231"/>
      <c r="J1319" s="227"/>
      <c r="K1319" s="227"/>
      <c r="L1319" s="232"/>
      <c r="M1319" s="233"/>
      <c r="N1319" s="234"/>
      <c r="O1319" s="234"/>
      <c r="P1319" s="234"/>
      <c r="Q1319" s="234"/>
      <c r="R1319" s="234"/>
      <c r="S1319" s="234"/>
      <c r="T1319" s="235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6" t="s">
        <v>192</v>
      </c>
      <c r="AU1319" s="236" t="s">
        <v>88</v>
      </c>
      <c r="AV1319" s="13" t="s">
        <v>86</v>
      </c>
      <c r="AW1319" s="13" t="s">
        <v>37</v>
      </c>
      <c r="AX1319" s="13" t="s">
        <v>78</v>
      </c>
      <c r="AY1319" s="236" t="s">
        <v>178</v>
      </c>
    </row>
    <row r="1320" s="13" customFormat="1">
      <c r="A1320" s="13"/>
      <c r="B1320" s="226"/>
      <c r="C1320" s="227"/>
      <c r="D1320" s="228" t="s">
        <v>192</v>
      </c>
      <c r="E1320" s="229" t="s">
        <v>19</v>
      </c>
      <c r="F1320" s="230" t="s">
        <v>287</v>
      </c>
      <c r="G1320" s="227"/>
      <c r="H1320" s="229" t="s">
        <v>19</v>
      </c>
      <c r="I1320" s="231"/>
      <c r="J1320" s="227"/>
      <c r="K1320" s="227"/>
      <c r="L1320" s="232"/>
      <c r="M1320" s="233"/>
      <c r="N1320" s="234"/>
      <c r="O1320" s="234"/>
      <c r="P1320" s="234"/>
      <c r="Q1320" s="234"/>
      <c r="R1320" s="234"/>
      <c r="S1320" s="234"/>
      <c r="T1320" s="235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6" t="s">
        <v>192</v>
      </c>
      <c r="AU1320" s="236" t="s">
        <v>88</v>
      </c>
      <c r="AV1320" s="13" t="s">
        <v>86</v>
      </c>
      <c r="AW1320" s="13" t="s">
        <v>37</v>
      </c>
      <c r="AX1320" s="13" t="s">
        <v>78</v>
      </c>
      <c r="AY1320" s="236" t="s">
        <v>178</v>
      </c>
    </row>
    <row r="1321" s="13" customFormat="1">
      <c r="A1321" s="13"/>
      <c r="B1321" s="226"/>
      <c r="C1321" s="227"/>
      <c r="D1321" s="228" t="s">
        <v>192</v>
      </c>
      <c r="E1321" s="229" t="s">
        <v>19</v>
      </c>
      <c r="F1321" s="230" t="s">
        <v>1590</v>
      </c>
      <c r="G1321" s="227"/>
      <c r="H1321" s="229" t="s">
        <v>19</v>
      </c>
      <c r="I1321" s="231"/>
      <c r="J1321" s="227"/>
      <c r="K1321" s="227"/>
      <c r="L1321" s="232"/>
      <c r="M1321" s="233"/>
      <c r="N1321" s="234"/>
      <c r="O1321" s="234"/>
      <c r="P1321" s="234"/>
      <c r="Q1321" s="234"/>
      <c r="R1321" s="234"/>
      <c r="S1321" s="234"/>
      <c r="T1321" s="235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6" t="s">
        <v>192</v>
      </c>
      <c r="AU1321" s="236" t="s">
        <v>88</v>
      </c>
      <c r="AV1321" s="13" t="s">
        <v>86</v>
      </c>
      <c r="AW1321" s="13" t="s">
        <v>37</v>
      </c>
      <c r="AX1321" s="13" t="s">
        <v>78</v>
      </c>
      <c r="AY1321" s="236" t="s">
        <v>178</v>
      </c>
    </row>
    <row r="1322" s="13" customFormat="1">
      <c r="A1322" s="13"/>
      <c r="B1322" s="226"/>
      <c r="C1322" s="227"/>
      <c r="D1322" s="228" t="s">
        <v>192</v>
      </c>
      <c r="E1322" s="229" t="s">
        <v>19</v>
      </c>
      <c r="F1322" s="230" t="s">
        <v>269</v>
      </c>
      <c r="G1322" s="227"/>
      <c r="H1322" s="229" t="s">
        <v>19</v>
      </c>
      <c r="I1322" s="231"/>
      <c r="J1322" s="227"/>
      <c r="K1322" s="227"/>
      <c r="L1322" s="232"/>
      <c r="M1322" s="233"/>
      <c r="N1322" s="234"/>
      <c r="O1322" s="234"/>
      <c r="P1322" s="234"/>
      <c r="Q1322" s="234"/>
      <c r="R1322" s="234"/>
      <c r="S1322" s="234"/>
      <c r="T1322" s="235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6" t="s">
        <v>192</v>
      </c>
      <c r="AU1322" s="236" t="s">
        <v>88</v>
      </c>
      <c r="AV1322" s="13" t="s">
        <v>86</v>
      </c>
      <c r="AW1322" s="13" t="s">
        <v>37</v>
      </c>
      <c r="AX1322" s="13" t="s">
        <v>78</v>
      </c>
      <c r="AY1322" s="236" t="s">
        <v>178</v>
      </c>
    </row>
    <row r="1323" s="14" customFormat="1">
      <c r="A1323" s="14"/>
      <c r="B1323" s="237"/>
      <c r="C1323" s="238"/>
      <c r="D1323" s="228" t="s">
        <v>192</v>
      </c>
      <c r="E1323" s="239" t="s">
        <v>19</v>
      </c>
      <c r="F1323" s="240" t="s">
        <v>1591</v>
      </c>
      <c r="G1323" s="238"/>
      <c r="H1323" s="241">
        <v>651.28499999999997</v>
      </c>
      <c r="I1323" s="242"/>
      <c r="J1323" s="238"/>
      <c r="K1323" s="238"/>
      <c r="L1323" s="243"/>
      <c r="M1323" s="244"/>
      <c r="N1323" s="245"/>
      <c r="O1323" s="245"/>
      <c r="P1323" s="245"/>
      <c r="Q1323" s="245"/>
      <c r="R1323" s="245"/>
      <c r="S1323" s="245"/>
      <c r="T1323" s="246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47" t="s">
        <v>192</v>
      </c>
      <c r="AU1323" s="247" t="s">
        <v>88</v>
      </c>
      <c r="AV1323" s="14" t="s">
        <v>88</v>
      </c>
      <c r="AW1323" s="14" t="s">
        <v>37</v>
      </c>
      <c r="AX1323" s="14" t="s">
        <v>78</v>
      </c>
      <c r="AY1323" s="247" t="s">
        <v>178</v>
      </c>
    </row>
    <row r="1324" s="15" customFormat="1">
      <c r="A1324" s="15"/>
      <c r="B1324" s="248"/>
      <c r="C1324" s="249"/>
      <c r="D1324" s="228" t="s">
        <v>192</v>
      </c>
      <c r="E1324" s="250" t="s">
        <v>19</v>
      </c>
      <c r="F1324" s="251" t="s">
        <v>195</v>
      </c>
      <c r="G1324" s="249"/>
      <c r="H1324" s="252">
        <v>651.28499999999997</v>
      </c>
      <c r="I1324" s="253"/>
      <c r="J1324" s="249"/>
      <c r="K1324" s="249"/>
      <c r="L1324" s="254"/>
      <c r="M1324" s="255"/>
      <c r="N1324" s="256"/>
      <c r="O1324" s="256"/>
      <c r="P1324" s="256"/>
      <c r="Q1324" s="256"/>
      <c r="R1324" s="256"/>
      <c r="S1324" s="256"/>
      <c r="T1324" s="257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15"/>
      <c r="AT1324" s="258" t="s">
        <v>192</v>
      </c>
      <c r="AU1324" s="258" t="s">
        <v>88</v>
      </c>
      <c r="AV1324" s="15" t="s">
        <v>184</v>
      </c>
      <c r="AW1324" s="15" t="s">
        <v>37</v>
      </c>
      <c r="AX1324" s="15" t="s">
        <v>86</v>
      </c>
      <c r="AY1324" s="258" t="s">
        <v>178</v>
      </c>
    </row>
    <row r="1325" s="14" customFormat="1">
      <c r="A1325" s="14"/>
      <c r="B1325" s="237"/>
      <c r="C1325" s="238"/>
      <c r="D1325" s="228" t="s">
        <v>192</v>
      </c>
      <c r="E1325" s="238"/>
      <c r="F1325" s="240" t="s">
        <v>1597</v>
      </c>
      <c r="G1325" s="238"/>
      <c r="H1325" s="241">
        <v>748.97799999999995</v>
      </c>
      <c r="I1325" s="242"/>
      <c r="J1325" s="238"/>
      <c r="K1325" s="238"/>
      <c r="L1325" s="243"/>
      <c r="M1325" s="244"/>
      <c r="N1325" s="245"/>
      <c r="O1325" s="245"/>
      <c r="P1325" s="245"/>
      <c r="Q1325" s="245"/>
      <c r="R1325" s="245"/>
      <c r="S1325" s="245"/>
      <c r="T1325" s="246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47" t="s">
        <v>192</v>
      </c>
      <c r="AU1325" s="247" t="s">
        <v>88</v>
      </c>
      <c r="AV1325" s="14" t="s">
        <v>88</v>
      </c>
      <c r="AW1325" s="14" t="s">
        <v>4</v>
      </c>
      <c r="AX1325" s="14" t="s">
        <v>86</v>
      </c>
      <c r="AY1325" s="247" t="s">
        <v>178</v>
      </c>
    </row>
    <row r="1326" s="2" customFormat="1" ht="24.15" customHeight="1">
      <c r="A1326" s="41"/>
      <c r="B1326" s="42"/>
      <c r="C1326" s="208" t="s">
        <v>1598</v>
      </c>
      <c r="D1326" s="208" t="s">
        <v>180</v>
      </c>
      <c r="E1326" s="209" t="s">
        <v>1599</v>
      </c>
      <c r="F1326" s="210" t="s">
        <v>1600</v>
      </c>
      <c r="G1326" s="211" t="s">
        <v>114</v>
      </c>
      <c r="H1326" s="212">
        <v>31.77</v>
      </c>
      <c r="I1326" s="213"/>
      <c r="J1326" s="214">
        <f>ROUND(I1326*H1326,2)</f>
        <v>0</v>
      </c>
      <c r="K1326" s="210" t="s">
        <v>1601</v>
      </c>
      <c r="L1326" s="47"/>
      <c r="M1326" s="215" t="s">
        <v>19</v>
      </c>
      <c r="N1326" s="216" t="s">
        <v>49</v>
      </c>
      <c r="O1326" s="87"/>
      <c r="P1326" s="217">
        <f>O1326*H1326</f>
        <v>0</v>
      </c>
      <c r="Q1326" s="217">
        <v>0</v>
      </c>
      <c r="R1326" s="217">
        <f>Q1326*H1326</f>
        <v>0</v>
      </c>
      <c r="S1326" s="217">
        <v>0</v>
      </c>
      <c r="T1326" s="218">
        <f>S1326*H1326</f>
        <v>0</v>
      </c>
      <c r="U1326" s="41"/>
      <c r="V1326" s="41"/>
      <c r="W1326" s="41"/>
      <c r="X1326" s="41"/>
      <c r="Y1326" s="41"/>
      <c r="Z1326" s="41"/>
      <c r="AA1326" s="41"/>
      <c r="AB1326" s="41"/>
      <c r="AC1326" s="41"/>
      <c r="AD1326" s="41"/>
      <c r="AE1326" s="41"/>
      <c r="AR1326" s="219" t="s">
        <v>282</v>
      </c>
      <c r="AT1326" s="219" t="s">
        <v>180</v>
      </c>
      <c r="AU1326" s="219" t="s">
        <v>88</v>
      </c>
      <c r="AY1326" s="20" t="s">
        <v>178</v>
      </c>
      <c r="BE1326" s="220">
        <f>IF(N1326="základní",J1326,0)</f>
        <v>0</v>
      </c>
      <c r="BF1326" s="220">
        <f>IF(N1326="snížená",J1326,0)</f>
        <v>0</v>
      </c>
      <c r="BG1326" s="220">
        <f>IF(N1326="zákl. přenesená",J1326,0)</f>
        <v>0</v>
      </c>
      <c r="BH1326" s="220">
        <f>IF(N1326="sníž. přenesená",J1326,0)</f>
        <v>0</v>
      </c>
      <c r="BI1326" s="220">
        <f>IF(N1326="nulová",J1326,0)</f>
        <v>0</v>
      </c>
      <c r="BJ1326" s="20" t="s">
        <v>86</v>
      </c>
      <c r="BK1326" s="220">
        <f>ROUND(I1326*H1326,2)</f>
        <v>0</v>
      </c>
      <c r="BL1326" s="20" t="s">
        <v>282</v>
      </c>
      <c r="BM1326" s="219" t="s">
        <v>1602</v>
      </c>
    </row>
    <row r="1327" s="2" customFormat="1">
      <c r="A1327" s="41"/>
      <c r="B1327" s="42"/>
      <c r="C1327" s="43"/>
      <c r="D1327" s="221" t="s">
        <v>186</v>
      </c>
      <c r="E1327" s="43"/>
      <c r="F1327" s="222" t="s">
        <v>1603</v>
      </c>
      <c r="G1327" s="43"/>
      <c r="H1327" s="43"/>
      <c r="I1327" s="223"/>
      <c r="J1327" s="43"/>
      <c r="K1327" s="43"/>
      <c r="L1327" s="47"/>
      <c r="M1327" s="224"/>
      <c r="N1327" s="225"/>
      <c r="O1327" s="87"/>
      <c r="P1327" s="87"/>
      <c r="Q1327" s="87"/>
      <c r="R1327" s="87"/>
      <c r="S1327" s="87"/>
      <c r="T1327" s="88"/>
      <c r="U1327" s="41"/>
      <c r="V1327" s="41"/>
      <c r="W1327" s="41"/>
      <c r="X1327" s="41"/>
      <c r="Y1327" s="41"/>
      <c r="Z1327" s="41"/>
      <c r="AA1327" s="41"/>
      <c r="AB1327" s="41"/>
      <c r="AC1327" s="41"/>
      <c r="AD1327" s="41"/>
      <c r="AE1327" s="41"/>
      <c r="AT1327" s="20" t="s">
        <v>186</v>
      </c>
      <c r="AU1327" s="20" t="s">
        <v>88</v>
      </c>
    </row>
    <row r="1328" s="13" customFormat="1">
      <c r="A1328" s="13"/>
      <c r="B1328" s="226"/>
      <c r="C1328" s="227"/>
      <c r="D1328" s="228" t="s">
        <v>192</v>
      </c>
      <c r="E1328" s="229" t="s">
        <v>19</v>
      </c>
      <c r="F1328" s="230" t="s">
        <v>243</v>
      </c>
      <c r="G1328" s="227"/>
      <c r="H1328" s="229" t="s">
        <v>19</v>
      </c>
      <c r="I1328" s="231"/>
      <c r="J1328" s="227"/>
      <c r="K1328" s="227"/>
      <c r="L1328" s="232"/>
      <c r="M1328" s="233"/>
      <c r="N1328" s="234"/>
      <c r="O1328" s="234"/>
      <c r="P1328" s="234"/>
      <c r="Q1328" s="234"/>
      <c r="R1328" s="234"/>
      <c r="S1328" s="234"/>
      <c r="T1328" s="235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6" t="s">
        <v>192</v>
      </c>
      <c r="AU1328" s="236" t="s">
        <v>88</v>
      </c>
      <c r="AV1328" s="13" t="s">
        <v>86</v>
      </c>
      <c r="AW1328" s="13" t="s">
        <v>37</v>
      </c>
      <c r="AX1328" s="13" t="s">
        <v>78</v>
      </c>
      <c r="AY1328" s="236" t="s">
        <v>178</v>
      </c>
    </row>
    <row r="1329" s="13" customFormat="1">
      <c r="A1329" s="13"/>
      <c r="B1329" s="226"/>
      <c r="C1329" s="227"/>
      <c r="D1329" s="228" t="s">
        <v>192</v>
      </c>
      <c r="E1329" s="229" t="s">
        <v>19</v>
      </c>
      <c r="F1329" s="230" t="s">
        <v>269</v>
      </c>
      <c r="G1329" s="227"/>
      <c r="H1329" s="229" t="s">
        <v>19</v>
      </c>
      <c r="I1329" s="231"/>
      <c r="J1329" s="227"/>
      <c r="K1329" s="227"/>
      <c r="L1329" s="232"/>
      <c r="M1329" s="233"/>
      <c r="N1329" s="234"/>
      <c r="O1329" s="234"/>
      <c r="P1329" s="234"/>
      <c r="Q1329" s="234"/>
      <c r="R1329" s="234"/>
      <c r="S1329" s="234"/>
      <c r="T1329" s="235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6" t="s">
        <v>192</v>
      </c>
      <c r="AU1329" s="236" t="s">
        <v>88</v>
      </c>
      <c r="AV1329" s="13" t="s">
        <v>86</v>
      </c>
      <c r="AW1329" s="13" t="s">
        <v>37</v>
      </c>
      <c r="AX1329" s="13" t="s">
        <v>78</v>
      </c>
      <c r="AY1329" s="236" t="s">
        <v>178</v>
      </c>
    </row>
    <row r="1330" s="14" customFormat="1">
      <c r="A1330" s="14"/>
      <c r="B1330" s="237"/>
      <c r="C1330" s="238"/>
      <c r="D1330" s="228" t="s">
        <v>192</v>
      </c>
      <c r="E1330" s="239" t="s">
        <v>19</v>
      </c>
      <c r="F1330" s="240" t="s">
        <v>1604</v>
      </c>
      <c r="G1330" s="238"/>
      <c r="H1330" s="241">
        <v>31.77</v>
      </c>
      <c r="I1330" s="242"/>
      <c r="J1330" s="238"/>
      <c r="K1330" s="238"/>
      <c r="L1330" s="243"/>
      <c r="M1330" s="244"/>
      <c r="N1330" s="245"/>
      <c r="O1330" s="245"/>
      <c r="P1330" s="245"/>
      <c r="Q1330" s="245"/>
      <c r="R1330" s="245"/>
      <c r="S1330" s="245"/>
      <c r="T1330" s="246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47" t="s">
        <v>192</v>
      </c>
      <c r="AU1330" s="247" t="s">
        <v>88</v>
      </c>
      <c r="AV1330" s="14" t="s">
        <v>88</v>
      </c>
      <c r="AW1330" s="14" t="s">
        <v>37</v>
      </c>
      <c r="AX1330" s="14" t="s">
        <v>78</v>
      </c>
      <c r="AY1330" s="247" t="s">
        <v>178</v>
      </c>
    </row>
    <row r="1331" s="15" customFormat="1">
      <c r="A1331" s="15"/>
      <c r="B1331" s="248"/>
      <c r="C1331" s="249"/>
      <c r="D1331" s="228" t="s">
        <v>192</v>
      </c>
      <c r="E1331" s="250" t="s">
        <v>19</v>
      </c>
      <c r="F1331" s="251" t="s">
        <v>195</v>
      </c>
      <c r="G1331" s="249"/>
      <c r="H1331" s="252">
        <v>31.77</v>
      </c>
      <c r="I1331" s="253"/>
      <c r="J1331" s="249"/>
      <c r="K1331" s="249"/>
      <c r="L1331" s="254"/>
      <c r="M1331" s="255"/>
      <c r="N1331" s="256"/>
      <c r="O1331" s="256"/>
      <c r="P1331" s="256"/>
      <c r="Q1331" s="256"/>
      <c r="R1331" s="256"/>
      <c r="S1331" s="256"/>
      <c r="T1331" s="257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58" t="s">
        <v>192</v>
      </c>
      <c r="AU1331" s="258" t="s">
        <v>88</v>
      </c>
      <c r="AV1331" s="15" t="s">
        <v>184</v>
      </c>
      <c r="AW1331" s="15" t="s">
        <v>37</v>
      </c>
      <c r="AX1331" s="15" t="s">
        <v>86</v>
      </c>
      <c r="AY1331" s="258" t="s">
        <v>178</v>
      </c>
    </row>
    <row r="1332" s="2" customFormat="1" ht="24.15" customHeight="1">
      <c r="A1332" s="41"/>
      <c r="B1332" s="42"/>
      <c r="C1332" s="259" t="s">
        <v>1605</v>
      </c>
      <c r="D1332" s="259" t="s">
        <v>303</v>
      </c>
      <c r="E1332" s="260" t="s">
        <v>1606</v>
      </c>
      <c r="F1332" s="261" t="s">
        <v>1607</v>
      </c>
      <c r="G1332" s="262" t="s">
        <v>114</v>
      </c>
      <c r="H1332" s="263">
        <v>16.52</v>
      </c>
      <c r="I1332" s="264"/>
      <c r="J1332" s="265">
        <f>ROUND(I1332*H1332,2)</f>
        <v>0</v>
      </c>
      <c r="K1332" s="261" t="s">
        <v>183</v>
      </c>
      <c r="L1332" s="266"/>
      <c r="M1332" s="267" t="s">
        <v>19</v>
      </c>
      <c r="N1332" s="268" t="s">
        <v>49</v>
      </c>
      <c r="O1332" s="87"/>
      <c r="P1332" s="217">
        <f>O1332*H1332</f>
        <v>0</v>
      </c>
      <c r="Q1332" s="217">
        <v>0.00040000000000000002</v>
      </c>
      <c r="R1332" s="217">
        <f>Q1332*H1332</f>
        <v>0.0066080000000000002</v>
      </c>
      <c r="S1332" s="217">
        <v>0</v>
      </c>
      <c r="T1332" s="218">
        <f>S1332*H1332</f>
        <v>0</v>
      </c>
      <c r="U1332" s="41"/>
      <c r="V1332" s="41"/>
      <c r="W1332" s="41"/>
      <c r="X1332" s="41"/>
      <c r="Y1332" s="41"/>
      <c r="Z1332" s="41"/>
      <c r="AA1332" s="41"/>
      <c r="AB1332" s="41"/>
      <c r="AC1332" s="41"/>
      <c r="AD1332" s="41"/>
      <c r="AE1332" s="41"/>
      <c r="AR1332" s="219" t="s">
        <v>375</v>
      </c>
      <c r="AT1332" s="219" t="s">
        <v>303</v>
      </c>
      <c r="AU1332" s="219" t="s">
        <v>88</v>
      </c>
      <c r="AY1332" s="20" t="s">
        <v>178</v>
      </c>
      <c r="BE1332" s="220">
        <f>IF(N1332="základní",J1332,0)</f>
        <v>0</v>
      </c>
      <c r="BF1332" s="220">
        <f>IF(N1332="snížená",J1332,0)</f>
        <v>0</v>
      </c>
      <c r="BG1332" s="220">
        <f>IF(N1332="zákl. přenesená",J1332,0)</f>
        <v>0</v>
      </c>
      <c r="BH1332" s="220">
        <f>IF(N1332="sníž. přenesená",J1332,0)</f>
        <v>0</v>
      </c>
      <c r="BI1332" s="220">
        <f>IF(N1332="nulová",J1332,0)</f>
        <v>0</v>
      </c>
      <c r="BJ1332" s="20" t="s">
        <v>86</v>
      </c>
      <c r="BK1332" s="220">
        <f>ROUND(I1332*H1332,2)</f>
        <v>0</v>
      </c>
      <c r="BL1332" s="20" t="s">
        <v>282</v>
      </c>
      <c r="BM1332" s="219" t="s">
        <v>1608</v>
      </c>
    </row>
    <row r="1333" s="14" customFormat="1">
      <c r="A1333" s="14"/>
      <c r="B1333" s="237"/>
      <c r="C1333" s="238"/>
      <c r="D1333" s="228" t="s">
        <v>192</v>
      </c>
      <c r="E1333" s="238"/>
      <c r="F1333" s="240" t="s">
        <v>1609</v>
      </c>
      <c r="G1333" s="238"/>
      <c r="H1333" s="241">
        <v>16.52</v>
      </c>
      <c r="I1333" s="242"/>
      <c r="J1333" s="238"/>
      <c r="K1333" s="238"/>
      <c r="L1333" s="243"/>
      <c r="M1333" s="244"/>
      <c r="N1333" s="245"/>
      <c r="O1333" s="245"/>
      <c r="P1333" s="245"/>
      <c r="Q1333" s="245"/>
      <c r="R1333" s="245"/>
      <c r="S1333" s="245"/>
      <c r="T1333" s="246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47" t="s">
        <v>192</v>
      </c>
      <c r="AU1333" s="247" t="s">
        <v>88</v>
      </c>
      <c r="AV1333" s="14" t="s">
        <v>88</v>
      </c>
      <c r="AW1333" s="14" t="s">
        <v>4</v>
      </c>
      <c r="AX1333" s="14" t="s">
        <v>86</v>
      </c>
      <c r="AY1333" s="247" t="s">
        <v>178</v>
      </c>
    </row>
    <row r="1334" s="2" customFormat="1" ht="21.75" customHeight="1">
      <c r="A1334" s="41"/>
      <c r="B1334" s="42"/>
      <c r="C1334" s="208" t="s">
        <v>1610</v>
      </c>
      <c r="D1334" s="208" t="s">
        <v>180</v>
      </c>
      <c r="E1334" s="209" t="s">
        <v>1611</v>
      </c>
      <c r="F1334" s="210" t="s">
        <v>1612</v>
      </c>
      <c r="G1334" s="211" t="s">
        <v>107</v>
      </c>
      <c r="H1334" s="212">
        <v>651.28499999999997</v>
      </c>
      <c r="I1334" s="213"/>
      <c r="J1334" s="214">
        <f>ROUND(I1334*H1334,2)</f>
        <v>0</v>
      </c>
      <c r="K1334" s="210" t="s">
        <v>183</v>
      </c>
      <c r="L1334" s="47"/>
      <c r="M1334" s="215" t="s">
        <v>19</v>
      </c>
      <c r="N1334" s="216" t="s">
        <v>49</v>
      </c>
      <c r="O1334" s="87"/>
      <c r="P1334" s="217">
        <f>O1334*H1334</f>
        <v>0</v>
      </c>
      <c r="Q1334" s="217">
        <v>0</v>
      </c>
      <c r="R1334" s="217">
        <f>Q1334*H1334</f>
        <v>0</v>
      </c>
      <c r="S1334" s="217">
        <v>0.0070000000000000001</v>
      </c>
      <c r="T1334" s="218">
        <f>S1334*H1334</f>
        <v>4.5589949999999995</v>
      </c>
      <c r="U1334" s="41"/>
      <c r="V1334" s="41"/>
      <c r="W1334" s="41"/>
      <c r="X1334" s="41"/>
      <c r="Y1334" s="41"/>
      <c r="Z1334" s="41"/>
      <c r="AA1334" s="41"/>
      <c r="AB1334" s="41"/>
      <c r="AC1334" s="41"/>
      <c r="AD1334" s="41"/>
      <c r="AE1334" s="41"/>
      <c r="AR1334" s="219" t="s">
        <v>282</v>
      </c>
      <c r="AT1334" s="219" t="s">
        <v>180</v>
      </c>
      <c r="AU1334" s="219" t="s">
        <v>88</v>
      </c>
      <c r="AY1334" s="20" t="s">
        <v>178</v>
      </c>
      <c r="BE1334" s="220">
        <f>IF(N1334="základní",J1334,0)</f>
        <v>0</v>
      </c>
      <c r="BF1334" s="220">
        <f>IF(N1334="snížená",J1334,0)</f>
        <v>0</v>
      </c>
      <c r="BG1334" s="220">
        <f>IF(N1334="zákl. přenesená",J1334,0)</f>
        <v>0</v>
      </c>
      <c r="BH1334" s="220">
        <f>IF(N1334="sníž. přenesená",J1334,0)</f>
        <v>0</v>
      </c>
      <c r="BI1334" s="220">
        <f>IF(N1334="nulová",J1334,0)</f>
        <v>0</v>
      </c>
      <c r="BJ1334" s="20" t="s">
        <v>86</v>
      </c>
      <c r="BK1334" s="220">
        <f>ROUND(I1334*H1334,2)</f>
        <v>0</v>
      </c>
      <c r="BL1334" s="20" t="s">
        <v>282</v>
      </c>
      <c r="BM1334" s="219" t="s">
        <v>1613</v>
      </c>
    </row>
    <row r="1335" s="2" customFormat="1">
      <c r="A1335" s="41"/>
      <c r="B1335" s="42"/>
      <c r="C1335" s="43"/>
      <c r="D1335" s="221" t="s">
        <v>186</v>
      </c>
      <c r="E1335" s="43"/>
      <c r="F1335" s="222" t="s">
        <v>1614</v>
      </c>
      <c r="G1335" s="43"/>
      <c r="H1335" s="43"/>
      <c r="I1335" s="223"/>
      <c r="J1335" s="43"/>
      <c r="K1335" s="43"/>
      <c r="L1335" s="47"/>
      <c r="M1335" s="224"/>
      <c r="N1335" s="225"/>
      <c r="O1335" s="87"/>
      <c r="P1335" s="87"/>
      <c r="Q1335" s="87"/>
      <c r="R1335" s="87"/>
      <c r="S1335" s="87"/>
      <c r="T1335" s="88"/>
      <c r="U1335" s="41"/>
      <c r="V1335" s="41"/>
      <c r="W1335" s="41"/>
      <c r="X1335" s="41"/>
      <c r="Y1335" s="41"/>
      <c r="Z1335" s="41"/>
      <c r="AA1335" s="41"/>
      <c r="AB1335" s="41"/>
      <c r="AC1335" s="41"/>
      <c r="AD1335" s="41"/>
      <c r="AE1335" s="41"/>
      <c r="AT1335" s="20" t="s">
        <v>186</v>
      </c>
      <c r="AU1335" s="20" t="s">
        <v>88</v>
      </c>
    </row>
    <row r="1336" s="14" customFormat="1">
      <c r="A1336" s="14"/>
      <c r="B1336" s="237"/>
      <c r="C1336" s="238"/>
      <c r="D1336" s="228" t="s">
        <v>192</v>
      </c>
      <c r="E1336" s="239" t="s">
        <v>19</v>
      </c>
      <c r="F1336" s="240" t="s">
        <v>1591</v>
      </c>
      <c r="G1336" s="238"/>
      <c r="H1336" s="241">
        <v>651.28499999999997</v>
      </c>
      <c r="I1336" s="242"/>
      <c r="J1336" s="238"/>
      <c r="K1336" s="238"/>
      <c r="L1336" s="243"/>
      <c r="M1336" s="244"/>
      <c r="N1336" s="245"/>
      <c r="O1336" s="245"/>
      <c r="P1336" s="245"/>
      <c r="Q1336" s="245"/>
      <c r="R1336" s="245"/>
      <c r="S1336" s="245"/>
      <c r="T1336" s="246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47" t="s">
        <v>192</v>
      </c>
      <c r="AU1336" s="247" t="s">
        <v>88</v>
      </c>
      <c r="AV1336" s="14" t="s">
        <v>88</v>
      </c>
      <c r="AW1336" s="14" t="s">
        <v>37</v>
      </c>
      <c r="AX1336" s="14" t="s">
        <v>78</v>
      </c>
      <c r="AY1336" s="247" t="s">
        <v>178</v>
      </c>
    </row>
    <row r="1337" s="15" customFormat="1">
      <c r="A1337" s="15"/>
      <c r="B1337" s="248"/>
      <c r="C1337" s="249"/>
      <c r="D1337" s="228" t="s">
        <v>192</v>
      </c>
      <c r="E1337" s="250" t="s">
        <v>19</v>
      </c>
      <c r="F1337" s="251" t="s">
        <v>195</v>
      </c>
      <c r="G1337" s="249"/>
      <c r="H1337" s="252">
        <v>651.28499999999997</v>
      </c>
      <c r="I1337" s="253"/>
      <c r="J1337" s="249"/>
      <c r="K1337" s="249"/>
      <c r="L1337" s="254"/>
      <c r="M1337" s="255"/>
      <c r="N1337" s="256"/>
      <c r="O1337" s="256"/>
      <c r="P1337" s="256"/>
      <c r="Q1337" s="256"/>
      <c r="R1337" s="256"/>
      <c r="S1337" s="256"/>
      <c r="T1337" s="257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58" t="s">
        <v>192</v>
      </c>
      <c r="AU1337" s="258" t="s">
        <v>88</v>
      </c>
      <c r="AV1337" s="15" t="s">
        <v>184</v>
      </c>
      <c r="AW1337" s="15" t="s">
        <v>37</v>
      </c>
      <c r="AX1337" s="15" t="s">
        <v>86</v>
      </c>
      <c r="AY1337" s="258" t="s">
        <v>178</v>
      </c>
    </row>
    <row r="1338" s="2" customFormat="1" ht="37.8" customHeight="1">
      <c r="A1338" s="41"/>
      <c r="B1338" s="42"/>
      <c r="C1338" s="208" t="s">
        <v>1615</v>
      </c>
      <c r="D1338" s="208" t="s">
        <v>180</v>
      </c>
      <c r="E1338" s="209" t="s">
        <v>1616</v>
      </c>
      <c r="F1338" s="210" t="s">
        <v>1617</v>
      </c>
      <c r="G1338" s="211" t="s">
        <v>107</v>
      </c>
      <c r="H1338" s="212">
        <v>78.200000000000003</v>
      </c>
      <c r="I1338" s="213"/>
      <c r="J1338" s="214">
        <f>ROUND(I1338*H1338,2)</f>
        <v>0</v>
      </c>
      <c r="K1338" s="210" t="s">
        <v>183</v>
      </c>
      <c r="L1338" s="47"/>
      <c r="M1338" s="215" t="s">
        <v>19</v>
      </c>
      <c r="N1338" s="216" t="s">
        <v>49</v>
      </c>
      <c r="O1338" s="87"/>
      <c r="P1338" s="217">
        <f>O1338*H1338</f>
        <v>0</v>
      </c>
      <c r="Q1338" s="217">
        <v>1.1E-05</v>
      </c>
      <c r="R1338" s="217">
        <f>Q1338*H1338</f>
        <v>0.00086019999999999998</v>
      </c>
      <c r="S1338" s="217">
        <v>0</v>
      </c>
      <c r="T1338" s="218">
        <f>S1338*H1338</f>
        <v>0</v>
      </c>
      <c r="U1338" s="41"/>
      <c r="V1338" s="41"/>
      <c r="W1338" s="41"/>
      <c r="X1338" s="41"/>
      <c r="Y1338" s="41"/>
      <c r="Z1338" s="41"/>
      <c r="AA1338" s="41"/>
      <c r="AB1338" s="41"/>
      <c r="AC1338" s="41"/>
      <c r="AD1338" s="41"/>
      <c r="AE1338" s="41"/>
      <c r="AR1338" s="219" t="s">
        <v>282</v>
      </c>
      <c r="AT1338" s="219" t="s">
        <v>180</v>
      </c>
      <c r="AU1338" s="219" t="s">
        <v>88</v>
      </c>
      <c r="AY1338" s="20" t="s">
        <v>178</v>
      </c>
      <c r="BE1338" s="220">
        <f>IF(N1338="základní",J1338,0)</f>
        <v>0</v>
      </c>
      <c r="BF1338" s="220">
        <f>IF(N1338="snížená",J1338,0)</f>
        <v>0</v>
      </c>
      <c r="BG1338" s="220">
        <f>IF(N1338="zákl. přenesená",J1338,0)</f>
        <v>0</v>
      </c>
      <c r="BH1338" s="220">
        <f>IF(N1338="sníž. přenesená",J1338,0)</f>
        <v>0</v>
      </c>
      <c r="BI1338" s="220">
        <f>IF(N1338="nulová",J1338,0)</f>
        <v>0</v>
      </c>
      <c r="BJ1338" s="20" t="s">
        <v>86</v>
      </c>
      <c r="BK1338" s="220">
        <f>ROUND(I1338*H1338,2)</f>
        <v>0</v>
      </c>
      <c r="BL1338" s="20" t="s">
        <v>282</v>
      </c>
      <c r="BM1338" s="219" t="s">
        <v>1618</v>
      </c>
    </row>
    <row r="1339" s="2" customFormat="1">
      <c r="A1339" s="41"/>
      <c r="B1339" s="42"/>
      <c r="C1339" s="43"/>
      <c r="D1339" s="221" t="s">
        <v>186</v>
      </c>
      <c r="E1339" s="43"/>
      <c r="F1339" s="222" t="s">
        <v>1619</v>
      </c>
      <c r="G1339" s="43"/>
      <c r="H1339" s="43"/>
      <c r="I1339" s="223"/>
      <c r="J1339" s="43"/>
      <c r="K1339" s="43"/>
      <c r="L1339" s="47"/>
      <c r="M1339" s="224"/>
      <c r="N1339" s="225"/>
      <c r="O1339" s="87"/>
      <c r="P1339" s="87"/>
      <c r="Q1339" s="87"/>
      <c r="R1339" s="87"/>
      <c r="S1339" s="87"/>
      <c r="T1339" s="88"/>
      <c r="U1339" s="41"/>
      <c r="V1339" s="41"/>
      <c r="W1339" s="41"/>
      <c r="X1339" s="41"/>
      <c r="Y1339" s="41"/>
      <c r="Z1339" s="41"/>
      <c r="AA1339" s="41"/>
      <c r="AB1339" s="41"/>
      <c r="AC1339" s="41"/>
      <c r="AD1339" s="41"/>
      <c r="AE1339" s="41"/>
      <c r="AT1339" s="20" t="s">
        <v>186</v>
      </c>
      <c r="AU1339" s="20" t="s">
        <v>88</v>
      </c>
    </row>
    <row r="1340" s="13" customFormat="1">
      <c r="A1340" s="13"/>
      <c r="B1340" s="226"/>
      <c r="C1340" s="227"/>
      <c r="D1340" s="228" t="s">
        <v>192</v>
      </c>
      <c r="E1340" s="229" t="s">
        <v>19</v>
      </c>
      <c r="F1340" s="230" t="s">
        <v>243</v>
      </c>
      <c r="G1340" s="227"/>
      <c r="H1340" s="229" t="s">
        <v>19</v>
      </c>
      <c r="I1340" s="231"/>
      <c r="J1340" s="227"/>
      <c r="K1340" s="227"/>
      <c r="L1340" s="232"/>
      <c r="M1340" s="233"/>
      <c r="N1340" s="234"/>
      <c r="O1340" s="234"/>
      <c r="P1340" s="234"/>
      <c r="Q1340" s="234"/>
      <c r="R1340" s="234"/>
      <c r="S1340" s="234"/>
      <c r="T1340" s="235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6" t="s">
        <v>192</v>
      </c>
      <c r="AU1340" s="236" t="s">
        <v>88</v>
      </c>
      <c r="AV1340" s="13" t="s">
        <v>86</v>
      </c>
      <c r="AW1340" s="13" t="s">
        <v>37</v>
      </c>
      <c r="AX1340" s="13" t="s">
        <v>78</v>
      </c>
      <c r="AY1340" s="236" t="s">
        <v>178</v>
      </c>
    </row>
    <row r="1341" s="13" customFormat="1">
      <c r="A1341" s="13"/>
      <c r="B1341" s="226"/>
      <c r="C1341" s="227"/>
      <c r="D1341" s="228" t="s">
        <v>192</v>
      </c>
      <c r="E1341" s="229" t="s">
        <v>19</v>
      </c>
      <c r="F1341" s="230" t="s">
        <v>287</v>
      </c>
      <c r="G1341" s="227"/>
      <c r="H1341" s="229" t="s">
        <v>19</v>
      </c>
      <c r="I1341" s="231"/>
      <c r="J1341" s="227"/>
      <c r="K1341" s="227"/>
      <c r="L1341" s="232"/>
      <c r="M1341" s="233"/>
      <c r="N1341" s="234"/>
      <c r="O1341" s="234"/>
      <c r="P1341" s="234"/>
      <c r="Q1341" s="234"/>
      <c r="R1341" s="234"/>
      <c r="S1341" s="234"/>
      <c r="T1341" s="235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6" t="s">
        <v>192</v>
      </c>
      <c r="AU1341" s="236" t="s">
        <v>88</v>
      </c>
      <c r="AV1341" s="13" t="s">
        <v>86</v>
      </c>
      <c r="AW1341" s="13" t="s">
        <v>37</v>
      </c>
      <c r="AX1341" s="13" t="s">
        <v>78</v>
      </c>
      <c r="AY1341" s="236" t="s">
        <v>178</v>
      </c>
    </row>
    <row r="1342" s="13" customFormat="1">
      <c r="A1342" s="13"/>
      <c r="B1342" s="226"/>
      <c r="C1342" s="227"/>
      <c r="D1342" s="228" t="s">
        <v>192</v>
      </c>
      <c r="E1342" s="229" t="s">
        <v>19</v>
      </c>
      <c r="F1342" s="230" t="s">
        <v>269</v>
      </c>
      <c r="G1342" s="227"/>
      <c r="H1342" s="229" t="s">
        <v>19</v>
      </c>
      <c r="I1342" s="231"/>
      <c r="J1342" s="227"/>
      <c r="K1342" s="227"/>
      <c r="L1342" s="232"/>
      <c r="M1342" s="233"/>
      <c r="N1342" s="234"/>
      <c r="O1342" s="234"/>
      <c r="P1342" s="234"/>
      <c r="Q1342" s="234"/>
      <c r="R1342" s="234"/>
      <c r="S1342" s="234"/>
      <c r="T1342" s="235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6" t="s">
        <v>192</v>
      </c>
      <c r="AU1342" s="236" t="s">
        <v>88</v>
      </c>
      <c r="AV1342" s="13" t="s">
        <v>86</v>
      </c>
      <c r="AW1342" s="13" t="s">
        <v>37</v>
      </c>
      <c r="AX1342" s="13" t="s">
        <v>78</v>
      </c>
      <c r="AY1342" s="236" t="s">
        <v>178</v>
      </c>
    </row>
    <row r="1343" s="14" customFormat="1">
      <c r="A1343" s="14"/>
      <c r="B1343" s="237"/>
      <c r="C1343" s="238"/>
      <c r="D1343" s="228" t="s">
        <v>192</v>
      </c>
      <c r="E1343" s="239" t="s">
        <v>19</v>
      </c>
      <c r="F1343" s="240" t="s">
        <v>1620</v>
      </c>
      <c r="G1343" s="238"/>
      <c r="H1343" s="241">
        <v>78.200000000000003</v>
      </c>
      <c r="I1343" s="242"/>
      <c r="J1343" s="238"/>
      <c r="K1343" s="238"/>
      <c r="L1343" s="243"/>
      <c r="M1343" s="244"/>
      <c r="N1343" s="245"/>
      <c r="O1343" s="245"/>
      <c r="P1343" s="245"/>
      <c r="Q1343" s="245"/>
      <c r="R1343" s="245"/>
      <c r="S1343" s="245"/>
      <c r="T1343" s="246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47" t="s">
        <v>192</v>
      </c>
      <c r="AU1343" s="247" t="s">
        <v>88</v>
      </c>
      <c r="AV1343" s="14" t="s">
        <v>88</v>
      </c>
      <c r="AW1343" s="14" t="s">
        <v>37</v>
      </c>
      <c r="AX1343" s="14" t="s">
        <v>78</v>
      </c>
      <c r="AY1343" s="247" t="s">
        <v>178</v>
      </c>
    </row>
    <row r="1344" s="15" customFormat="1">
      <c r="A1344" s="15"/>
      <c r="B1344" s="248"/>
      <c r="C1344" s="249"/>
      <c r="D1344" s="228" t="s">
        <v>192</v>
      </c>
      <c r="E1344" s="250" t="s">
        <v>19</v>
      </c>
      <c r="F1344" s="251" t="s">
        <v>195</v>
      </c>
      <c r="G1344" s="249"/>
      <c r="H1344" s="252">
        <v>78.200000000000003</v>
      </c>
      <c r="I1344" s="253"/>
      <c r="J1344" s="249"/>
      <c r="K1344" s="249"/>
      <c r="L1344" s="254"/>
      <c r="M1344" s="255"/>
      <c r="N1344" s="256"/>
      <c r="O1344" s="256"/>
      <c r="P1344" s="256"/>
      <c r="Q1344" s="256"/>
      <c r="R1344" s="256"/>
      <c r="S1344" s="256"/>
      <c r="T1344" s="257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58" t="s">
        <v>192</v>
      </c>
      <c r="AU1344" s="258" t="s">
        <v>88</v>
      </c>
      <c r="AV1344" s="15" t="s">
        <v>184</v>
      </c>
      <c r="AW1344" s="15" t="s">
        <v>37</v>
      </c>
      <c r="AX1344" s="15" t="s">
        <v>86</v>
      </c>
      <c r="AY1344" s="258" t="s">
        <v>178</v>
      </c>
    </row>
    <row r="1345" s="2" customFormat="1" ht="16.5" customHeight="1">
      <c r="A1345" s="41"/>
      <c r="B1345" s="42"/>
      <c r="C1345" s="259" t="s">
        <v>1621</v>
      </c>
      <c r="D1345" s="259" t="s">
        <v>303</v>
      </c>
      <c r="E1345" s="260" t="s">
        <v>1594</v>
      </c>
      <c r="F1345" s="261" t="s">
        <v>1595</v>
      </c>
      <c r="G1345" s="262" t="s">
        <v>107</v>
      </c>
      <c r="H1345" s="263">
        <v>89.930000000000007</v>
      </c>
      <c r="I1345" s="264"/>
      <c r="J1345" s="265">
        <f>ROUND(I1345*H1345,2)</f>
        <v>0</v>
      </c>
      <c r="K1345" s="261" t="s">
        <v>183</v>
      </c>
      <c r="L1345" s="266"/>
      <c r="M1345" s="267" t="s">
        <v>19</v>
      </c>
      <c r="N1345" s="268" t="s">
        <v>49</v>
      </c>
      <c r="O1345" s="87"/>
      <c r="P1345" s="217">
        <f>O1345*H1345</f>
        <v>0</v>
      </c>
      <c r="Q1345" s="217">
        <v>0.0070000000000000001</v>
      </c>
      <c r="R1345" s="217">
        <f>Q1345*H1345</f>
        <v>0.62951000000000001</v>
      </c>
      <c r="S1345" s="217">
        <v>0</v>
      </c>
      <c r="T1345" s="218">
        <f>S1345*H1345</f>
        <v>0</v>
      </c>
      <c r="U1345" s="41"/>
      <c r="V1345" s="41"/>
      <c r="W1345" s="41"/>
      <c r="X1345" s="41"/>
      <c r="Y1345" s="41"/>
      <c r="Z1345" s="41"/>
      <c r="AA1345" s="41"/>
      <c r="AB1345" s="41"/>
      <c r="AC1345" s="41"/>
      <c r="AD1345" s="41"/>
      <c r="AE1345" s="41"/>
      <c r="AR1345" s="219" t="s">
        <v>375</v>
      </c>
      <c r="AT1345" s="219" t="s">
        <v>303</v>
      </c>
      <c r="AU1345" s="219" t="s">
        <v>88</v>
      </c>
      <c r="AY1345" s="20" t="s">
        <v>178</v>
      </c>
      <c r="BE1345" s="220">
        <f>IF(N1345="základní",J1345,0)</f>
        <v>0</v>
      </c>
      <c r="BF1345" s="220">
        <f>IF(N1345="snížená",J1345,0)</f>
        <v>0</v>
      </c>
      <c r="BG1345" s="220">
        <f>IF(N1345="zákl. přenesená",J1345,0)</f>
        <v>0</v>
      </c>
      <c r="BH1345" s="220">
        <f>IF(N1345="sníž. přenesená",J1345,0)</f>
        <v>0</v>
      </c>
      <c r="BI1345" s="220">
        <f>IF(N1345="nulová",J1345,0)</f>
        <v>0</v>
      </c>
      <c r="BJ1345" s="20" t="s">
        <v>86</v>
      </c>
      <c r="BK1345" s="220">
        <f>ROUND(I1345*H1345,2)</f>
        <v>0</v>
      </c>
      <c r="BL1345" s="20" t="s">
        <v>282</v>
      </c>
      <c r="BM1345" s="219" t="s">
        <v>1622</v>
      </c>
    </row>
    <row r="1346" s="13" customFormat="1">
      <c r="A1346" s="13"/>
      <c r="B1346" s="226"/>
      <c r="C1346" s="227"/>
      <c r="D1346" s="228" t="s">
        <v>192</v>
      </c>
      <c r="E1346" s="229" t="s">
        <v>19</v>
      </c>
      <c r="F1346" s="230" t="s">
        <v>243</v>
      </c>
      <c r="G1346" s="227"/>
      <c r="H1346" s="229" t="s">
        <v>19</v>
      </c>
      <c r="I1346" s="231"/>
      <c r="J1346" s="227"/>
      <c r="K1346" s="227"/>
      <c r="L1346" s="232"/>
      <c r="M1346" s="233"/>
      <c r="N1346" s="234"/>
      <c r="O1346" s="234"/>
      <c r="P1346" s="234"/>
      <c r="Q1346" s="234"/>
      <c r="R1346" s="234"/>
      <c r="S1346" s="234"/>
      <c r="T1346" s="235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6" t="s">
        <v>192</v>
      </c>
      <c r="AU1346" s="236" t="s">
        <v>88</v>
      </c>
      <c r="AV1346" s="13" t="s">
        <v>86</v>
      </c>
      <c r="AW1346" s="13" t="s">
        <v>37</v>
      </c>
      <c r="AX1346" s="13" t="s">
        <v>78</v>
      </c>
      <c r="AY1346" s="236" t="s">
        <v>178</v>
      </c>
    </row>
    <row r="1347" s="13" customFormat="1">
      <c r="A1347" s="13"/>
      <c r="B1347" s="226"/>
      <c r="C1347" s="227"/>
      <c r="D1347" s="228" t="s">
        <v>192</v>
      </c>
      <c r="E1347" s="229" t="s">
        <v>19</v>
      </c>
      <c r="F1347" s="230" t="s">
        <v>287</v>
      </c>
      <c r="G1347" s="227"/>
      <c r="H1347" s="229" t="s">
        <v>19</v>
      </c>
      <c r="I1347" s="231"/>
      <c r="J1347" s="227"/>
      <c r="K1347" s="227"/>
      <c r="L1347" s="232"/>
      <c r="M1347" s="233"/>
      <c r="N1347" s="234"/>
      <c r="O1347" s="234"/>
      <c r="P1347" s="234"/>
      <c r="Q1347" s="234"/>
      <c r="R1347" s="234"/>
      <c r="S1347" s="234"/>
      <c r="T1347" s="235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6" t="s">
        <v>192</v>
      </c>
      <c r="AU1347" s="236" t="s">
        <v>88</v>
      </c>
      <c r="AV1347" s="13" t="s">
        <v>86</v>
      </c>
      <c r="AW1347" s="13" t="s">
        <v>37</v>
      </c>
      <c r="AX1347" s="13" t="s">
        <v>78</v>
      </c>
      <c r="AY1347" s="236" t="s">
        <v>178</v>
      </c>
    </row>
    <row r="1348" s="13" customFormat="1">
      <c r="A1348" s="13"/>
      <c r="B1348" s="226"/>
      <c r="C1348" s="227"/>
      <c r="D1348" s="228" t="s">
        <v>192</v>
      </c>
      <c r="E1348" s="229" t="s">
        <v>19</v>
      </c>
      <c r="F1348" s="230" t="s">
        <v>269</v>
      </c>
      <c r="G1348" s="227"/>
      <c r="H1348" s="229" t="s">
        <v>19</v>
      </c>
      <c r="I1348" s="231"/>
      <c r="J1348" s="227"/>
      <c r="K1348" s="227"/>
      <c r="L1348" s="232"/>
      <c r="M1348" s="233"/>
      <c r="N1348" s="234"/>
      <c r="O1348" s="234"/>
      <c r="P1348" s="234"/>
      <c r="Q1348" s="234"/>
      <c r="R1348" s="234"/>
      <c r="S1348" s="234"/>
      <c r="T1348" s="235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6" t="s">
        <v>192</v>
      </c>
      <c r="AU1348" s="236" t="s">
        <v>88</v>
      </c>
      <c r="AV1348" s="13" t="s">
        <v>86</v>
      </c>
      <c r="AW1348" s="13" t="s">
        <v>37</v>
      </c>
      <c r="AX1348" s="13" t="s">
        <v>78</v>
      </c>
      <c r="AY1348" s="236" t="s">
        <v>178</v>
      </c>
    </row>
    <row r="1349" s="14" customFormat="1">
      <c r="A1349" s="14"/>
      <c r="B1349" s="237"/>
      <c r="C1349" s="238"/>
      <c r="D1349" s="228" t="s">
        <v>192</v>
      </c>
      <c r="E1349" s="239" t="s">
        <v>19</v>
      </c>
      <c r="F1349" s="240" t="s">
        <v>1620</v>
      </c>
      <c r="G1349" s="238"/>
      <c r="H1349" s="241">
        <v>78.200000000000003</v>
      </c>
      <c r="I1349" s="242"/>
      <c r="J1349" s="238"/>
      <c r="K1349" s="238"/>
      <c r="L1349" s="243"/>
      <c r="M1349" s="244"/>
      <c r="N1349" s="245"/>
      <c r="O1349" s="245"/>
      <c r="P1349" s="245"/>
      <c r="Q1349" s="245"/>
      <c r="R1349" s="245"/>
      <c r="S1349" s="245"/>
      <c r="T1349" s="246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47" t="s">
        <v>192</v>
      </c>
      <c r="AU1349" s="247" t="s">
        <v>88</v>
      </c>
      <c r="AV1349" s="14" t="s">
        <v>88</v>
      </c>
      <c r="AW1349" s="14" t="s">
        <v>37</v>
      </c>
      <c r="AX1349" s="14" t="s">
        <v>78</v>
      </c>
      <c r="AY1349" s="247" t="s">
        <v>178</v>
      </c>
    </row>
    <row r="1350" s="15" customFormat="1">
      <c r="A1350" s="15"/>
      <c r="B1350" s="248"/>
      <c r="C1350" s="249"/>
      <c r="D1350" s="228" t="s">
        <v>192</v>
      </c>
      <c r="E1350" s="250" t="s">
        <v>19</v>
      </c>
      <c r="F1350" s="251" t="s">
        <v>195</v>
      </c>
      <c r="G1350" s="249"/>
      <c r="H1350" s="252">
        <v>78.200000000000003</v>
      </c>
      <c r="I1350" s="253"/>
      <c r="J1350" s="249"/>
      <c r="K1350" s="249"/>
      <c r="L1350" s="254"/>
      <c r="M1350" s="255"/>
      <c r="N1350" s="256"/>
      <c r="O1350" s="256"/>
      <c r="P1350" s="256"/>
      <c r="Q1350" s="256"/>
      <c r="R1350" s="256"/>
      <c r="S1350" s="256"/>
      <c r="T1350" s="257"/>
      <c r="U1350" s="15"/>
      <c r="V1350" s="15"/>
      <c r="W1350" s="15"/>
      <c r="X1350" s="15"/>
      <c r="Y1350" s="15"/>
      <c r="Z1350" s="15"/>
      <c r="AA1350" s="15"/>
      <c r="AB1350" s="15"/>
      <c r="AC1350" s="15"/>
      <c r="AD1350" s="15"/>
      <c r="AE1350" s="15"/>
      <c r="AT1350" s="258" t="s">
        <v>192</v>
      </c>
      <c r="AU1350" s="258" t="s">
        <v>88</v>
      </c>
      <c r="AV1350" s="15" t="s">
        <v>184</v>
      </c>
      <c r="AW1350" s="15" t="s">
        <v>37</v>
      </c>
      <c r="AX1350" s="15" t="s">
        <v>86</v>
      </c>
      <c r="AY1350" s="258" t="s">
        <v>178</v>
      </c>
    </row>
    <row r="1351" s="14" customFormat="1">
      <c r="A1351" s="14"/>
      <c r="B1351" s="237"/>
      <c r="C1351" s="238"/>
      <c r="D1351" s="228" t="s">
        <v>192</v>
      </c>
      <c r="E1351" s="238"/>
      <c r="F1351" s="240" t="s">
        <v>1623</v>
      </c>
      <c r="G1351" s="238"/>
      <c r="H1351" s="241">
        <v>89.930000000000007</v>
      </c>
      <c r="I1351" s="242"/>
      <c r="J1351" s="238"/>
      <c r="K1351" s="238"/>
      <c r="L1351" s="243"/>
      <c r="M1351" s="244"/>
      <c r="N1351" s="245"/>
      <c r="O1351" s="245"/>
      <c r="P1351" s="245"/>
      <c r="Q1351" s="245"/>
      <c r="R1351" s="245"/>
      <c r="S1351" s="245"/>
      <c r="T1351" s="246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47" t="s">
        <v>192</v>
      </c>
      <c r="AU1351" s="247" t="s">
        <v>88</v>
      </c>
      <c r="AV1351" s="14" t="s">
        <v>88</v>
      </c>
      <c r="AW1351" s="14" t="s">
        <v>4</v>
      </c>
      <c r="AX1351" s="14" t="s">
        <v>86</v>
      </c>
      <c r="AY1351" s="247" t="s">
        <v>178</v>
      </c>
    </row>
    <row r="1352" s="2" customFormat="1" ht="37.8" customHeight="1">
      <c r="A1352" s="41"/>
      <c r="B1352" s="42"/>
      <c r="C1352" s="208" t="s">
        <v>1624</v>
      </c>
      <c r="D1352" s="208" t="s">
        <v>180</v>
      </c>
      <c r="E1352" s="209" t="s">
        <v>1625</v>
      </c>
      <c r="F1352" s="210" t="s">
        <v>1626</v>
      </c>
      <c r="G1352" s="211" t="s">
        <v>107</v>
      </c>
      <c r="H1352" s="212">
        <v>103.59999999999999</v>
      </c>
      <c r="I1352" s="213"/>
      <c r="J1352" s="214">
        <f>ROUND(I1352*H1352,2)</f>
        <v>0</v>
      </c>
      <c r="K1352" s="210" t="s">
        <v>183</v>
      </c>
      <c r="L1352" s="47"/>
      <c r="M1352" s="215" t="s">
        <v>19</v>
      </c>
      <c r="N1352" s="216" t="s">
        <v>49</v>
      </c>
      <c r="O1352" s="87"/>
      <c r="P1352" s="217">
        <f>O1352*H1352</f>
        <v>0</v>
      </c>
      <c r="Q1352" s="217">
        <v>0</v>
      </c>
      <c r="R1352" s="217">
        <f>Q1352*H1352</f>
        <v>0</v>
      </c>
      <c r="S1352" s="217">
        <v>0.010999999999999999</v>
      </c>
      <c r="T1352" s="218">
        <f>S1352*H1352</f>
        <v>1.1396</v>
      </c>
      <c r="U1352" s="41"/>
      <c r="V1352" s="41"/>
      <c r="W1352" s="41"/>
      <c r="X1352" s="41"/>
      <c r="Y1352" s="41"/>
      <c r="Z1352" s="41"/>
      <c r="AA1352" s="41"/>
      <c r="AB1352" s="41"/>
      <c r="AC1352" s="41"/>
      <c r="AD1352" s="41"/>
      <c r="AE1352" s="41"/>
      <c r="AR1352" s="219" t="s">
        <v>282</v>
      </c>
      <c r="AT1352" s="219" t="s">
        <v>180</v>
      </c>
      <c r="AU1352" s="219" t="s">
        <v>88</v>
      </c>
      <c r="AY1352" s="20" t="s">
        <v>178</v>
      </c>
      <c r="BE1352" s="220">
        <f>IF(N1352="základní",J1352,0)</f>
        <v>0</v>
      </c>
      <c r="BF1352" s="220">
        <f>IF(N1352="snížená",J1352,0)</f>
        <v>0</v>
      </c>
      <c r="BG1352" s="220">
        <f>IF(N1352="zákl. přenesená",J1352,0)</f>
        <v>0</v>
      </c>
      <c r="BH1352" s="220">
        <f>IF(N1352="sníž. přenesená",J1352,0)</f>
        <v>0</v>
      </c>
      <c r="BI1352" s="220">
        <f>IF(N1352="nulová",J1352,0)</f>
        <v>0</v>
      </c>
      <c r="BJ1352" s="20" t="s">
        <v>86</v>
      </c>
      <c r="BK1352" s="220">
        <f>ROUND(I1352*H1352,2)</f>
        <v>0</v>
      </c>
      <c r="BL1352" s="20" t="s">
        <v>282</v>
      </c>
      <c r="BM1352" s="219" t="s">
        <v>1627</v>
      </c>
    </row>
    <row r="1353" s="2" customFormat="1">
      <c r="A1353" s="41"/>
      <c r="B1353" s="42"/>
      <c r="C1353" s="43"/>
      <c r="D1353" s="221" t="s">
        <v>186</v>
      </c>
      <c r="E1353" s="43"/>
      <c r="F1353" s="222" t="s">
        <v>1628</v>
      </c>
      <c r="G1353" s="43"/>
      <c r="H1353" s="43"/>
      <c r="I1353" s="223"/>
      <c r="J1353" s="43"/>
      <c r="K1353" s="43"/>
      <c r="L1353" s="47"/>
      <c r="M1353" s="224"/>
      <c r="N1353" s="225"/>
      <c r="O1353" s="87"/>
      <c r="P1353" s="87"/>
      <c r="Q1353" s="87"/>
      <c r="R1353" s="87"/>
      <c r="S1353" s="87"/>
      <c r="T1353" s="88"/>
      <c r="U1353" s="41"/>
      <c r="V1353" s="41"/>
      <c r="W1353" s="41"/>
      <c r="X1353" s="41"/>
      <c r="Y1353" s="41"/>
      <c r="Z1353" s="41"/>
      <c r="AA1353" s="41"/>
      <c r="AB1353" s="41"/>
      <c r="AC1353" s="41"/>
      <c r="AD1353" s="41"/>
      <c r="AE1353" s="41"/>
      <c r="AT1353" s="20" t="s">
        <v>186</v>
      </c>
      <c r="AU1353" s="20" t="s">
        <v>88</v>
      </c>
    </row>
    <row r="1354" s="13" customFormat="1">
      <c r="A1354" s="13"/>
      <c r="B1354" s="226"/>
      <c r="C1354" s="227"/>
      <c r="D1354" s="228" t="s">
        <v>192</v>
      </c>
      <c r="E1354" s="229" t="s">
        <v>19</v>
      </c>
      <c r="F1354" s="230" t="s">
        <v>269</v>
      </c>
      <c r="G1354" s="227"/>
      <c r="H1354" s="229" t="s">
        <v>19</v>
      </c>
      <c r="I1354" s="231"/>
      <c r="J1354" s="227"/>
      <c r="K1354" s="227"/>
      <c r="L1354" s="232"/>
      <c r="M1354" s="233"/>
      <c r="N1354" s="234"/>
      <c r="O1354" s="234"/>
      <c r="P1354" s="234"/>
      <c r="Q1354" s="234"/>
      <c r="R1354" s="234"/>
      <c r="S1354" s="234"/>
      <c r="T1354" s="235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6" t="s">
        <v>192</v>
      </c>
      <c r="AU1354" s="236" t="s">
        <v>88</v>
      </c>
      <c r="AV1354" s="13" t="s">
        <v>86</v>
      </c>
      <c r="AW1354" s="13" t="s">
        <v>37</v>
      </c>
      <c r="AX1354" s="13" t="s">
        <v>78</v>
      </c>
      <c r="AY1354" s="236" t="s">
        <v>178</v>
      </c>
    </row>
    <row r="1355" s="13" customFormat="1">
      <c r="A1355" s="13"/>
      <c r="B1355" s="226"/>
      <c r="C1355" s="227"/>
      <c r="D1355" s="228" t="s">
        <v>192</v>
      </c>
      <c r="E1355" s="229" t="s">
        <v>19</v>
      </c>
      <c r="F1355" s="230" t="s">
        <v>1629</v>
      </c>
      <c r="G1355" s="227"/>
      <c r="H1355" s="229" t="s">
        <v>19</v>
      </c>
      <c r="I1355" s="231"/>
      <c r="J1355" s="227"/>
      <c r="K1355" s="227"/>
      <c r="L1355" s="232"/>
      <c r="M1355" s="233"/>
      <c r="N1355" s="234"/>
      <c r="O1355" s="234"/>
      <c r="P1355" s="234"/>
      <c r="Q1355" s="234"/>
      <c r="R1355" s="234"/>
      <c r="S1355" s="234"/>
      <c r="T1355" s="235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6" t="s">
        <v>192</v>
      </c>
      <c r="AU1355" s="236" t="s">
        <v>88</v>
      </c>
      <c r="AV1355" s="13" t="s">
        <v>86</v>
      </c>
      <c r="AW1355" s="13" t="s">
        <v>37</v>
      </c>
      <c r="AX1355" s="13" t="s">
        <v>78</v>
      </c>
      <c r="AY1355" s="236" t="s">
        <v>178</v>
      </c>
    </row>
    <row r="1356" s="14" customFormat="1">
      <c r="A1356" s="14"/>
      <c r="B1356" s="237"/>
      <c r="C1356" s="238"/>
      <c r="D1356" s="228" t="s">
        <v>192</v>
      </c>
      <c r="E1356" s="239" t="s">
        <v>19</v>
      </c>
      <c r="F1356" s="240" t="s">
        <v>1630</v>
      </c>
      <c r="G1356" s="238"/>
      <c r="H1356" s="241">
        <v>55.600000000000001</v>
      </c>
      <c r="I1356" s="242"/>
      <c r="J1356" s="238"/>
      <c r="K1356" s="238"/>
      <c r="L1356" s="243"/>
      <c r="M1356" s="244"/>
      <c r="N1356" s="245"/>
      <c r="O1356" s="245"/>
      <c r="P1356" s="245"/>
      <c r="Q1356" s="245"/>
      <c r="R1356" s="245"/>
      <c r="S1356" s="245"/>
      <c r="T1356" s="246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47" t="s">
        <v>192</v>
      </c>
      <c r="AU1356" s="247" t="s">
        <v>88</v>
      </c>
      <c r="AV1356" s="14" t="s">
        <v>88</v>
      </c>
      <c r="AW1356" s="14" t="s">
        <v>37</v>
      </c>
      <c r="AX1356" s="14" t="s">
        <v>78</v>
      </c>
      <c r="AY1356" s="247" t="s">
        <v>178</v>
      </c>
    </row>
    <row r="1357" s="14" customFormat="1">
      <c r="A1357" s="14"/>
      <c r="B1357" s="237"/>
      <c r="C1357" s="238"/>
      <c r="D1357" s="228" t="s">
        <v>192</v>
      </c>
      <c r="E1357" s="239" t="s">
        <v>19</v>
      </c>
      <c r="F1357" s="240" t="s">
        <v>1631</v>
      </c>
      <c r="G1357" s="238"/>
      <c r="H1357" s="241">
        <v>48</v>
      </c>
      <c r="I1357" s="242"/>
      <c r="J1357" s="238"/>
      <c r="K1357" s="238"/>
      <c r="L1357" s="243"/>
      <c r="M1357" s="244"/>
      <c r="N1357" s="245"/>
      <c r="O1357" s="245"/>
      <c r="P1357" s="245"/>
      <c r="Q1357" s="245"/>
      <c r="R1357" s="245"/>
      <c r="S1357" s="245"/>
      <c r="T1357" s="246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47" t="s">
        <v>192</v>
      </c>
      <c r="AU1357" s="247" t="s">
        <v>88</v>
      </c>
      <c r="AV1357" s="14" t="s">
        <v>88</v>
      </c>
      <c r="AW1357" s="14" t="s">
        <v>37</v>
      </c>
      <c r="AX1357" s="14" t="s">
        <v>78</v>
      </c>
      <c r="AY1357" s="247" t="s">
        <v>178</v>
      </c>
    </row>
    <row r="1358" s="15" customFormat="1">
      <c r="A1358" s="15"/>
      <c r="B1358" s="248"/>
      <c r="C1358" s="249"/>
      <c r="D1358" s="228" t="s">
        <v>192</v>
      </c>
      <c r="E1358" s="250" t="s">
        <v>19</v>
      </c>
      <c r="F1358" s="251" t="s">
        <v>195</v>
      </c>
      <c r="G1358" s="249"/>
      <c r="H1358" s="252">
        <v>103.59999999999999</v>
      </c>
      <c r="I1358" s="253"/>
      <c r="J1358" s="249"/>
      <c r="K1358" s="249"/>
      <c r="L1358" s="254"/>
      <c r="M1358" s="255"/>
      <c r="N1358" s="256"/>
      <c r="O1358" s="256"/>
      <c r="P1358" s="256"/>
      <c r="Q1358" s="256"/>
      <c r="R1358" s="256"/>
      <c r="S1358" s="256"/>
      <c r="T1358" s="257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58" t="s">
        <v>192</v>
      </c>
      <c r="AU1358" s="258" t="s">
        <v>88</v>
      </c>
      <c r="AV1358" s="15" t="s">
        <v>184</v>
      </c>
      <c r="AW1358" s="15" t="s">
        <v>37</v>
      </c>
      <c r="AX1358" s="15" t="s">
        <v>86</v>
      </c>
      <c r="AY1358" s="258" t="s">
        <v>178</v>
      </c>
    </row>
    <row r="1359" s="2" customFormat="1" ht="16.5" customHeight="1">
      <c r="A1359" s="41"/>
      <c r="B1359" s="42"/>
      <c r="C1359" s="208" t="s">
        <v>1632</v>
      </c>
      <c r="D1359" s="208" t="s">
        <v>180</v>
      </c>
      <c r="E1359" s="209" t="s">
        <v>1633</v>
      </c>
      <c r="F1359" s="210" t="s">
        <v>1634</v>
      </c>
      <c r="G1359" s="211" t="s">
        <v>114</v>
      </c>
      <c r="H1359" s="212">
        <v>250.59999999999999</v>
      </c>
      <c r="I1359" s="213"/>
      <c r="J1359" s="214">
        <f>ROUND(I1359*H1359,2)</f>
        <v>0</v>
      </c>
      <c r="K1359" s="210" t="s">
        <v>19</v>
      </c>
      <c r="L1359" s="47"/>
      <c r="M1359" s="215" t="s">
        <v>19</v>
      </c>
      <c r="N1359" s="216" t="s">
        <v>49</v>
      </c>
      <c r="O1359" s="87"/>
      <c r="P1359" s="217">
        <f>O1359*H1359</f>
        <v>0</v>
      </c>
      <c r="Q1359" s="217">
        <v>5.0000000000000002E-05</v>
      </c>
      <c r="R1359" s="217">
        <f>Q1359*H1359</f>
        <v>0.01253</v>
      </c>
      <c r="S1359" s="217">
        <v>0</v>
      </c>
      <c r="T1359" s="218">
        <f>S1359*H1359</f>
        <v>0</v>
      </c>
      <c r="U1359" s="41"/>
      <c r="V1359" s="41"/>
      <c r="W1359" s="41"/>
      <c r="X1359" s="41"/>
      <c r="Y1359" s="41"/>
      <c r="Z1359" s="41"/>
      <c r="AA1359" s="41"/>
      <c r="AB1359" s="41"/>
      <c r="AC1359" s="41"/>
      <c r="AD1359" s="41"/>
      <c r="AE1359" s="41"/>
      <c r="AR1359" s="219" t="s">
        <v>282</v>
      </c>
      <c r="AT1359" s="219" t="s">
        <v>180</v>
      </c>
      <c r="AU1359" s="219" t="s">
        <v>88</v>
      </c>
      <c r="AY1359" s="20" t="s">
        <v>178</v>
      </c>
      <c r="BE1359" s="220">
        <f>IF(N1359="základní",J1359,0)</f>
        <v>0</v>
      </c>
      <c r="BF1359" s="220">
        <f>IF(N1359="snížená",J1359,0)</f>
        <v>0</v>
      </c>
      <c r="BG1359" s="220">
        <f>IF(N1359="zákl. přenesená",J1359,0)</f>
        <v>0</v>
      </c>
      <c r="BH1359" s="220">
        <f>IF(N1359="sníž. přenesená",J1359,0)</f>
        <v>0</v>
      </c>
      <c r="BI1359" s="220">
        <f>IF(N1359="nulová",J1359,0)</f>
        <v>0</v>
      </c>
      <c r="BJ1359" s="20" t="s">
        <v>86</v>
      </c>
      <c r="BK1359" s="220">
        <f>ROUND(I1359*H1359,2)</f>
        <v>0</v>
      </c>
      <c r="BL1359" s="20" t="s">
        <v>282</v>
      </c>
      <c r="BM1359" s="219" t="s">
        <v>1635</v>
      </c>
    </row>
    <row r="1360" s="13" customFormat="1">
      <c r="A1360" s="13"/>
      <c r="B1360" s="226"/>
      <c r="C1360" s="227"/>
      <c r="D1360" s="228" t="s">
        <v>192</v>
      </c>
      <c r="E1360" s="229" t="s">
        <v>19</v>
      </c>
      <c r="F1360" s="230" t="s">
        <v>269</v>
      </c>
      <c r="G1360" s="227"/>
      <c r="H1360" s="229" t="s">
        <v>19</v>
      </c>
      <c r="I1360" s="231"/>
      <c r="J1360" s="227"/>
      <c r="K1360" s="227"/>
      <c r="L1360" s="232"/>
      <c r="M1360" s="233"/>
      <c r="N1360" s="234"/>
      <c r="O1360" s="234"/>
      <c r="P1360" s="234"/>
      <c r="Q1360" s="234"/>
      <c r="R1360" s="234"/>
      <c r="S1360" s="234"/>
      <c r="T1360" s="235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6" t="s">
        <v>192</v>
      </c>
      <c r="AU1360" s="236" t="s">
        <v>88</v>
      </c>
      <c r="AV1360" s="13" t="s">
        <v>86</v>
      </c>
      <c r="AW1360" s="13" t="s">
        <v>37</v>
      </c>
      <c r="AX1360" s="13" t="s">
        <v>78</v>
      </c>
      <c r="AY1360" s="236" t="s">
        <v>178</v>
      </c>
    </row>
    <row r="1361" s="13" customFormat="1">
      <c r="A1361" s="13"/>
      <c r="B1361" s="226"/>
      <c r="C1361" s="227"/>
      <c r="D1361" s="228" t="s">
        <v>192</v>
      </c>
      <c r="E1361" s="229" t="s">
        <v>19</v>
      </c>
      <c r="F1361" s="230" t="s">
        <v>1636</v>
      </c>
      <c r="G1361" s="227"/>
      <c r="H1361" s="229" t="s">
        <v>19</v>
      </c>
      <c r="I1361" s="231"/>
      <c r="J1361" s="227"/>
      <c r="K1361" s="227"/>
      <c r="L1361" s="232"/>
      <c r="M1361" s="233"/>
      <c r="N1361" s="234"/>
      <c r="O1361" s="234"/>
      <c r="P1361" s="234"/>
      <c r="Q1361" s="234"/>
      <c r="R1361" s="234"/>
      <c r="S1361" s="234"/>
      <c r="T1361" s="235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6" t="s">
        <v>192</v>
      </c>
      <c r="AU1361" s="236" t="s">
        <v>88</v>
      </c>
      <c r="AV1361" s="13" t="s">
        <v>86</v>
      </c>
      <c r="AW1361" s="13" t="s">
        <v>37</v>
      </c>
      <c r="AX1361" s="13" t="s">
        <v>78</v>
      </c>
      <c r="AY1361" s="236" t="s">
        <v>178</v>
      </c>
    </row>
    <row r="1362" s="14" customFormat="1">
      <c r="A1362" s="14"/>
      <c r="B1362" s="237"/>
      <c r="C1362" s="238"/>
      <c r="D1362" s="228" t="s">
        <v>192</v>
      </c>
      <c r="E1362" s="239" t="s">
        <v>19</v>
      </c>
      <c r="F1362" s="240" t="s">
        <v>1637</v>
      </c>
      <c r="G1362" s="238"/>
      <c r="H1362" s="241">
        <v>63</v>
      </c>
      <c r="I1362" s="242"/>
      <c r="J1362" s="238"/>
      <c r="K1362" s="238"/>
      <c r="L1362" s="243"/>
      <c r="M1362" s="244"/>
      <c r="N1362" s="245"/>
      <c r="O1362" s="245"/>
      <c r="P1362" s="245"/>
      <c r="Q1362" s="245"/>
      <c r="R1362" s="245"/>
      <c r="S1362" s="245"/>
      <c r="T1362" s="246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47" t="s">
        <v>192</v>
      </c>
      <c r="AU1362" s="247" t="s">
        <v>88</v>
      </c>
      <c r="AV1362" s="14" t="s">
        <v>88</v>
      </c>
      <c r="AW1362" s="14" t="s">
        <v>37</v>
      </c>
      <c r="AX1362" s="14" t="s">
        <v>78</v>
      </c>
      <c r="AY1362" s="247" t="s">
        <v>178</v>
      </c>
    </row>
    <row r="1363" s="14" customFormat="1">
      <c r="A1363" s="14"/>
      <c r="B1363" s="237"/>
      <c r="C1363" s="238"/>
      <c r="D1363" s="228" t="s">
        <v>192</v>
      </c>
      <c r="E1363" s="239" t="s">
        <v>19</v>
      </c>
      <c r="F1363" s="240" t="s">
        <v>1638</v>
      </c>
      <c r="G1363" s="238"/>
      <c r="H1363" s="241">
        <v>52</v>
      </c>
      <c r="I1363" s="242"/>
      <c r="J1363" s="238"/>
      <c r="K1363" s="238"/>
      <c r="L1363" s="243"/>
      <c r="M1363" s="244"/>
      <c r="N1363" s="245"/>
      <c r="O1363" s="245"/>
      <c r="P1363" s="245"/>
      <c r="Q1363" s="245"/>
      <c r="R1363" s="245"/>
      <c r="S1363" s="245"/>
      <c r="T1363" s="246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47" t="s">
        <v>192</v>
      </c>
      <c r="AU1363" s="247" t="s">
        <v>88</v>
      </c>
      <c r="AV1363" s="14" t="s">
        <v>88</v>
      </c>
      <c r="AW1363" s="14" t="s">
        <v>37</v>
      </c>
      <c r="AX1363" s="14" t="s">
        <v>78</v>
      </c>
      <c r="AY1363" s="247" t="s">
        <v>178</v>
      </c>
    </row>
    <row r="1364" s="14" customFormat="1">
      <c r="A1364" s="14"/>
      <c r="B1364" s="237"/>
      <c r="C1364" s="238"/>
      <c r="D1364" s="228" t="s">
        <v>192</v>
      </c>
      <c r="E1364" s="239" t="s">
        <v>19</v>
      </c>
      <c r="F1364" s="240" t="s">
        <v>1639</v>
      </c>
      <c r="G1364" s="238"/>
      <c r="H1364" s="241">
        <v>63</v>
      </c>
      <c r="I1364" s="242"/>
      <c r="J1364" s="238"/>
      <c r="K1364" s="238"/>
      <c r="L1364" s="243"/>
      <c r="M1364" s="244"/>
      <c r="N1364" s="245"/>
      <c r="O1364" s="245"/>
      <c r="P1364" s="245"/>
      <c r="Q1364" s="245"/>
      <c r="R1364" s="245"/>
      <c r="S1364" s="245"/>
      <c r="T1364" s="246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47" t="s">
        <v>192</v>
      </c>
      <c r="AU1364" s="247" t="s">
        <v>88</v>
      </c>
      <c r="AV1364" s="14" t="s">
        <v>88</v>
      </c>
      <c r="AW1364" s="14" t="s">
        <v>37</v>
      </c>
      <c r="AX1364" s="14" t="s">
        <v>78</v>
      </c>
      <c r="AY1364" s="247" t="s">
        <v>178</v>
      </c>
    </row>
    <row r="1365" s="14" customFormat="1">
      <c r="A1365" s="14"/>
      <c r="B1365" s="237"/>
      <c r="C1365" s="238"/>
      <c r="D1365" s="228" t="s">
        <v>192</v>
      </c>
      <c r="E1365" s="239" t="s">
        <v>19</v>
      </c>
      <c r="F1365" s="240" t="s">
        <v>1640</v>
      </c>
      <c r="G1365" s="238"/>
      <c r="H1365" s="241">
        <v>63</v>
      </c>
      <c r="I1365" s="242"/>
      <c r="J1365" s="238"/>
      <c r="K1365" s="238"/>
      <c r="L1365" s="243"/>
      <c r="M1365" s="244"/>
      <c r="N1365" s="245"/>
      <c r="O1365" s="245"/>
      <c r="P1365" s="245"/>
      <c r="Q1365" s="245"/>
      <c r="R1365" s="245"/>
      <c r="S1365" s="245"/>
      <c r="T1365" s="246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47" t="s">
        <v>192</v>
      </c>
      <c r="AU1365" s="247" t="s">
        <v>88</v>
      </c>
      <c r="AV1365" s="14" t="s">
        <v>88</v>
      </c>
      <c r="AW1365" s="14" t="s">
        <v>37</v>
      </c>
      <c r="AX1365" s="14" t="s">
        <v>78</v>
      </c>
      <c r="AY1365" s="247" t="s">
        <v>178</v>
      </c>
    </row>
    <row r="1366" s="14" customFormat="1">
      <c r="A1366" s="14"/>
      <c r="B1366" s="237"/>
      <c r="C1366" s="238"/>
      <c r="D1366" s="228" t="s">
        <v>192</v>
      </c>
      <c r="E1366" s="239" t="s">
        <v>19</v>
      </c>
      <c r="F1366" s="240" t="s">
        <v>1641</v>
      </c>
      <c r="G1366" s="238"/>
      <c r="H1366" s="241">
        <v>9.5999999999999996</v>
      </c>
      <c r="I1366" s="242"/>
      <c r="J1366" s="238"/>
      <c r="K1366" s="238"/>
      <c r="L1366" s="243"/>
      <c r="M1366" s="244"/>
      <c r="N1366" s="245"/>
      <c r="O1366" s="245"/>
      <c r="P1366" s="245"/>
      <c r="Q1366" s="245"/>
      <c r="R1366" s="245"/>
      <c r="S1366" s="245"/>
      <c r="T1366" s="246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47" t="s">
        <v>192</v>
      </c>
      <c r="AU1366" s="247" t="s">
        <v>88</v>
      </c>
      <c r="AV1366" s="14" t="s">
        <v>88</v>
      </c>
      <c r="AW1366" s="14" t="s">
        <v>37</v>
      </c>
      <c r="AX1366" s="14" t="s">
        <v>78</v>
      </c>
      <c r="AY1366" s="247" t="s">
        <v>178</v>
      </c>
    </row>
    <row r="1367" s="15" customFormat="1">
      <c r="A1367" s="15"/>
      <c r="B1367" s="248"/>
      <c r="C1367" s="249"/>
      <c r="D1367" s="228" t="s">
        <v>192</v>
      </c>
      <c r="E1367" s="250" t="s">
        <v>19</v>
      </c>
      <c r="F1367" s="251" t="s">
        <v>195</v>
      </c>
      <c r="G1367" s="249"/>
      <c r="H1367" s="252">
        <v>250.59999999999999</v>
      </c>
      <c r="I1367" s="253"/>
      <c r="J1367" s="249"/>
      <c r="K1367" s="249"/>
      <c r="L1367" s="254"/>
      <c r="M1367" s="255"/>
      <c r="N1367" s="256"/>
      <c r="O1367" s="256"/>
      <c r="P1367" s="256"/>
      <c r="Q1367" s="256"/>
      <c r="R1367" s="256"/>
      <c r="S1367" s="256"/>
      <c r="T1367" s="257"/>
      <c r="U1367" s="15"/>
      <c r="V1367" s="15"/>
      <c r="W1367" s="15"/>
      <c r="X1367" s="15"/>
      <c r="Y1367" s="15"/>
      <c r="Z1367" s="15"/>
      <c r="AA1367" s="15"/>
      <c r="AB1367" s="15"/>
      <c r="AC1367" s="15"/>
      <c r="AD1367" s="15"/>
      <c r="AE1367" s="15"/>
      <c r="AT1367" s="258" t="s">
        <v>192</v>
      </c>
      <c r="AU1367" s="258" t="s">
        <v>88</v>
      </c>
      <c r="AV1367" s="15" t="s">
        <v>184</v>
      </c>
      <c r="AW1367" s="15" t="s">
        <v>37</v>
      </c>
      <c r="AX1367" s="15" t="s">
        <v>86</v>
      </c>
      <c r="AY1367" s="258" t="s">
        <v>178</v>
      </c>
    </row>
    <row r="1368" s="2" customFormat="1" ht="24.15" customHeight="1">
      <c r="A1368" s="41"/>
      <c r="B1368" s="42"/>
      <c r="C1368" s="259" t="s">
        <v>1642</v>
      </c>
      <c r="D1368" s="259" t="s">
        <v>303</v>
      </c>
      <c r="E1368" s="260" t="s">
        <v>1643</v>
      </c>
      <c r="F1368" s="261" t="s">
        <v>1644</v>
      </c>
      <c r="G1368" s="262" t="s">
        <v>356</v>
      </c>
      <c r="H1368" s="263">
        <v>0.41799999999999998</v>
      </c>
      <c r="I1368" s="264"/>
      <c r="J1368" s="265">
        <f>ROUND(I1368*H1368,2)</f>
        <v>0</v>
      </c>
      <c r="K1368" s="261" t="s">
        <v>183</v>
      </c>
      <c r="L1368" s="266"/>
      <c r="M1368" s="267" t="s">
        <v>19</v>
      </c>
      <c r="N1368" s="268" t="s">
        <v>49</v>
      </c>
      <c r="O1368" s="87"/>
      <c r="P1368" s="217">
        <f>O1368*H1368</f>
        <v>0</v>
      </c>
      <c r="Q1368" s="217">
        <v>1</v>
      </c>
      <c r="R1368" s="217">
        <f>Q1368*H1368</f>
        <v>0.41799999999999998</v>
      </c>
      <c r="S1368" s="217">
        <v>0</v>
      </c>
      <c r="T1368" s="218">
        <f>S1368*H1368</f>
        <v>0</v>
      </c>
      <c r="U1368" s="41"/>
      <c r="V1368" s="41"/>
      <c r="W1368" s="41"/>
      <c r="X1368" s="41"/>
      <c r="Y1368" s="41"/>
      <c r="Z1368" s="41"/>
      <c r="AA1368" s="41"/>
      <c r="AB1368" s="41"/>
      <c r="AC1368" s="41"/>
      <c r="AD1368" s="41"/>
      <c r="AE1368" s="41"/>
      <c r="AR1368" s="219" t="s">
        <v>375</v>
      </c>
      <c r="AT1368" s="219" t="s">
        <v>303</v>
      </c>
      <c r="AU1368" s="219" t="s">
        <v>88</v>
      </c>
      <c r="AY1368" s="20" t="s">
        <v>178</v>
      </c>
      <c r="BE1368" s="220">
        <f>IF(N1368="základní",J1368,0)</f>
        <v>0</v>
      </c>
      <c r="BF1368" s="220">
        <f>IF(N1368="snížená",J1368,0)</f>
        <v>0</v>
      </c>
      <c r="BG1368" s="220">
        <f>IF(N1368="zákl. přenesená",J1368,0)</f>
        <v>0</v>
      </c>
      <c r="BH1368" s="220">
        <f>IF(N1368="sníž. přenesená",J1368,0)</f>
        <v>0</v>
      </c>
      <c r="BI1368" s="220">
        <f>IF(N1368="nulová",J1368,0)</f>
        <v>0</v>
      </c>
      <c r="BJ1368" s="20" t="s">
        <v>86</v>
      </c>
      <c r="BK1368" s="220">
        <f>ROUND(I1368*H1368,2)</f>
        <v>0</v>
      </c>
      <c r="BL1368" s="20" t="s">
        <v>282</v>
      </c>
      <c r="BM1368" s="219" t="s">
        <v>1645</v>
      </c>
    </row>
    <row r="1369" s="13" customFormat="1">
      <c r="A1369" s="13"/>
      <c r="B1369" s="226"/>
      <c r="C1369" s="227"/>
      <c r="D1369" s="228" t="s">
        <v>192</v>
      </c>
      <c r="E1369" s="229" t="s">
        <v>19</v>
      </c>
      <c r="F1369" s="230" t="s">
        <v>269</v>
      </c>
      <c r="G1369" s="227"/>
      <c r="H1369" s="229" t="s">
        <v>19</v>
      </c>
      <c r="I1369" s="231"/>
      <c r="J1369" s="227"/>
      <c r="K1369" s="227"/>
      <c r="L1369" s="232"/>
      <c r="M1369" s="233"/>
      <c r="N1369" s="234"/>
      <c r="O1369" s="234"/>
      <c r="P1369" s="234"/>
      <c r="Q1369" s="234"/>
      <c r="R1369" s="234"/>
      <c r="S1369" s="234"/>
      <c r="T1369" s="235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6" t="s">
        <v>192</v>
      </c>
      <c r="AU1369" s="236" t="s">
        <v>88</v>
      </c>
      <c r="AV1369" s="13" t="s">
        <v>86</v>
      </c>
      <c r="AW1369" s="13" t="s">
        <v>37</v>
      </c>
      <c r="AX1369" s="13" t="s">
        <v>78</v>
      </c>
      <c r="AY1369" s="236" t="s">
        <v>178</v>
      </c>
    </row>
    <row r="1370" s="13" customFormat="1">
      <c r="A1370" s="13"/>
      <c r="B1370" s="226"/>
      <c r="C1370" s="227"/>
      <c r="D1370" s="228" t="s">
        <v>192</v>
      </c>
      <c r="E1370" s="229" t="s">
        <v>19</v>
      </c>
      <c r="F1370" s="230" t="s">
        <v>1636</v>
      </c>
      <c r="G1370" s="227"/>
      <c r="H1370" s="229" t="s">
        <v>19</v>
      </c>
      <c r="I1370" s="231"/>
      <c r="J1370" s="227"/>
      <c r="K1370" s="227"/>
      <c r="L1370" s="232"/>
      <c r="M1370" s="233"/>
      <c r="N1370" s="234"/>
      <c r="O1370" s="234"/>
      <c r="P1370" s="234"/>
      <c r="Q1370" s="234"/>
      <c r="R1370" s="234"/>
      <c r="S1370" s="234"/>
      <c r="T1370" s="235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6" t="s">
        <v>192</v>
      </c>
      <c r="AU1370" s="236" t="s">
        <v>88</v>
      </c>
      <c r="AV1370" s="13" t="s">
        <v>86</v>
      </c>
      <c r="AW1370" s="13" t="s">
        <v>37</v>
      </c>
      <c r="AX1370" s="13" t="s">
        <v>78</v>
      </c>
      <c r="AY1370" s="236" t="s">
        <v>178</v>
      </c>
    </row>
    <row r="1371" s="14" customFormat="1">
      <c r="A1371" s="14"/>
      <c r="B1371" s="237"/>
      <c r="C1371" s="238"/>
      <c r="D1371" s="228" t="s">
        <v>192</v>
      </c>
      <c r="E1371" s="239" t="s">
        <v>19</v>
      </c>
      <c r="F1371" s="240" t="s">
        <v>1646</v>
      </c>
      <c r="G1371" s="238"/>
      <c r="H1371" s="241">
        <v>0.22900000000000001</v>
      </c>
      <c r="I1371" s="242"/>
      <c r="J1371" s="238"/>
      <c r="K1371" s="238"/>
      <c r="L1371" s="243"/>
      <c r="M1371" s="244"/>
      <c r="N1371" s="245"/>
      <c r="O1371" s="245"/>
      <c r="P1371" s="245"/>
      <c r="Q1371" s="245"/>
      <c r="R1371" s="245"/>
      <c r="S1371" s="245"/>
      <c r="T1371" s="246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47" t="s">
        <v>192</v>
      </c>
      <c r="AU1371" s="247" t="s">
        <v>88</v>
      </c>
      <c r="AV1371" s="14" t="s">
        <v>88</v>
      </c>
      <c r="AW1371" s="14" t="s">
        <v>37</v>
      </c>
      <c r="AX1371" s="14" t="s">
        <v>78</v>
      </c>
      <c r="AY1371" s="247" t="s">
        <v>178</v>
      </c>
    </row>
    <row r="1372" s="14" customFormat="1">
      <c r="A1372" s="14"/>
      <c r="B1372" s="237"/>
      <c r="C1372" s="238"/>
      <c r="D1372" s="228" t="s">
        <v>192</v>
      </c>
      <c r="E1372" s="239" t="s">
        <v>19</v>
      </c>
      <c r="F1372" s="240" t="s">
        <v>1647</v>
      </c>
      <c r="G1372" s="238"/>
      <c r="H1372" s="241">
        <v>0.189</v>
      </c>
      <c r="I1372" s="242"/>
      <c r="J1372" s="238"/>
      <c r="K1372" s="238"/>
      <c r="L1372" s="243"/>
      <c r="M1372" s="244"/>
      <c r="N1372" s="245"/>
      <c r="O1372" s="245"/>
      <c r="P1372" s="245"/>
      <c r="Q1372" s="245"/>
      <c r="R1372" s="245"/>
      <c r="S1372" s="245"/>
      <c r="T1372" s="246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47" t="s">
        <v>192</v>
      </c>
      <c r="AU1372" s="247" t="s">
        <v>88</v>
      </c>
      <c r="AV1372" s="14" t="s">
        <v>88</v>
      </c>
      <c r="AW1372" s="14" t="s">
        <v>37</v>
      </c>
      <c r="AX1372" s="14" t="s">
        <v>78</v>
      </c>
      <c r="AY1372" s="247" t="s">
        <v>178</v>
      </c>
    </row>
    <row r="1373" s="15" customFormat="1">
      <c r="A1373" s="15"/>
      <c r="B1373" s="248"/>
      <c r="C1373" s="249"/>
      <c r="D1373" s="228" t="s">
        <v>192</v>
      </c>
      <c r="E1373" s="250" t="s">
        <v>19</v>
      </c>
      <c r="F1373" s="251" t="s">
        <v>195</v>
      </c>
      <c r="G1373" s="249"/>
      <c r="H1373" s="252">
        <v>0.41800000000000004</v>
      </c>
      <c r="I1373" s="253"/>
      <c r="J1373" s="249"/>
      <c r="K1373" s="249"/>
      <c r="L1373" s="254"/>
      <c r="M1373" s="255"/>
      <c r="N1373" s="256"/>
      <c r="O1373" s="256"/>
      <c r="P1373" s="256"/>
      <c r="Q1373" s="256"/>
      <c r="R1373" s="256"/>
      <c r="S1373" s="256"/>
      <c r="T1373" s="257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258" t="s">
        <v>192</v>
      </c>
      <c r="AU1373" s="258" t="s">
        <v>88</v>
      </c>
      <c r="AV1373" s="15" t="s">
        <v>184</v>
      </c>
      <c r="AW1373" s="15" t="s">
        <v>37</v>
      </c>
      <c r="AX1373" s="15" t="s">
        <v>86</v>
      </c>
      <c r="AY1373" s="258" t="s">
        <v>178</v>
      </c>
    </row>
    <row r="1374" s="2" customFormat="1" ht="24.15" customHeight="1">
      <c r="A1374" s="41"/>
      <c r="B1374" s="42"/>
      <c r="C1374" s="259" t="s">
        <v>1648</v>
      </c>
      <c r="D1374" s="259" t="s">
        <v>303</v>
      </c>
      <c r="E1374" s="260" t="s">
        <v>1649</v>
      </c>
      <c r="F1374" s="261" t="s">
        <v>1650</v>
      </c>
      <c r="G1374" s="262" t="s">
        <v>356</v>
      </c>
      <c r="H1374" s="263">
        <v>0.29499999999999998</v>
      </c>
      <c r="I1374" s="264"/>
      <c r="J1374" s="265">
        <f>ROUND(I1374*H1374,2)</f>
        <v>0</v>
      </c>
      <c r="K1374" s="261" t="s">
        <v>183</v>
      </c>
      <c r="L1374" s="266"/>
      <c r="M1374" s="267" t="s">
        <v>19</v>
      </c>
      <c r="N1374" s="268" t="s">
        <v>49</v>
      </c>
      <c r="O1374" s="87"/>
      <c r="P1374" s="217">
        <f>O1374*H1374</f>
        <v>0</v>
      </c>
      <c r="Q1374" s="217">
        <v>1</v>
      </c>
      <c r="R1374" s="217">
        <f>Q1374*H1374</f>
        <v>0.29499999999999998</v>
      </c>
      <c r="S1374" s="217">
        <v>0</v>
      </c>
      <c r="T1374" s="218">
        <f>S1374*H1374</f>
        <v>0</v>
      </c>
      <c r="U1374" s="41"/>
      <c r="V1374" s="41"/>
      <c r="W1374" s="41"/>
      <c r="X1374" s="41"/>
      <c r="Y1374" s="41"/>
      <c r="Z1374" s="41"/>
      <c r="AA1374" s="41"/>
      <c r="AB1374" s="41"/>
      <c r="AC1374" s="41"/>
      <c r="AD1374" s="41"/>
      <c r="AE1374" s="41"/>
      <c r="AR1374" s="219" t="s">
        <v>375</v>
      </c>
      <c r="AT1374" s="219" t="s">
        <v>303</v>
      </c>
      <c r="AU1374" s="219" t="s">
        <v>88</v>
      </c>
      <c r="AY1374" s="20" t="s">
        <v>178</v>
      </c>
      <c r="BE1374" s="220">
        <f>IF(N1374="základní",J1374,0)</f>
        <v>0</v>
      </c>
      <c r="BF1374" s="220">
        <f>IF(N1374="snížená",J1374,0)</f>
        <v>0</v>
      </c>
      <c r="BG1374" s="220">
        <f>IF(N1374="zákl. přenesená",J1374,0)</f>
        <v>0</v>
      </c>
      <c r="BH1374" s="220">
        <f>IF(N1374="sníž. přenesená",J1374,0)</f>
        <v>0</v>
      </c>
      <c r="BI1374" s="220">
        <f>IF(N1374="nulová",J1374,0)</f>
        <v>0</v>
      </c>
      <c r="BJ1374" s="20" t="s">
        <v>86</v>
      </c>
      <c r="BK1374" s="220">
        <f>ROUND(I1374*H1374,2)</f>
        <v>0</v>
      </c>
      <c r="BL1374" s="20" t="s">
        <v>282</v>
      </c>
      <c r="BM1374" s="219" t="s">
        <v>1651</v>
      </c>
    </row>
    <row r="1375" s="13" customFormat="1">
      <c r="A1375" s="13"/>
      <c r="B1375" s="226"/>
      <c r="C1375" s="227"/>
      <c r="D1375" s="228" t="s">
        <v>192</v>
      </c>
      <c r="E1375" s="229" t="s">
        <v>19</v>
      </c>
      <c r="F1375" s="230" t="s">
        <v>269</v>
      </c>
      <c r="G1375" s="227"/>
      <c r="H1375" s="229" t="s">
        <v>19</v>
      </c>
      <c r="I1375" s="231"/>
      <c r="J1375" s="227"/>
      <c r="K1375" s="227"/>
      <c r="L1375" s="232"/>
      <c r="M1375" s="233"/>
      <c r="N1375" s="234"/>
      <c r="O1375" s="234"/>
      <c r="P1375" s="234"/>
      <c r="Q1375" s="234"/>
      <c r="R1375" s="234"/>
      <c r="S1375" s="234"/>
      <c r="T1375" s="235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6" t="s">
        <v>192</v>
      </c>
      <c r="AU1375" s="236" t="s">
        <v>88</v>
      </c>
      <c r="AV1375" s="13" t="s">
        <v>86</v>
      </c>
      <c r="AW1375" s="13" t="s">
        <v>37</v>
      </c>
      <c r="AX1375" s="13" t="s">
        <v>78</v>
      </c>
      <c r="AY1375" s="236" t="s">
        <v>178</v>
      </c>
    </row>
    <row r="1376" s="13" customFormat="1">
      <c r="A1376" s="13"/>
      <c r="B1376" s="226"/>
      <c r="C1376" s="227"/>
      <c r="D1376" s="228" t="s">
        <v>192</v>
      </c>
      <c r="E1376" s="229" t="s">
        <v>19</v>
      </c>
      <c r="F1376" s="230" t="s">
        <v>1636</v>
      </c>
      <c r="G1376" s="227"/>
      <c r="H1376" s="229" t="s">
        <v>19</v>
      </c>
      <c r="I1376" s="231"/>
      <c r="J1376" s="227"/>
      <c r="K1376" s="227"/>
      <c r="L1376" s="232"/>
      <c r="M1376" s="233"/>
      <c r="N1376" s="234"/>
      <c r="O1376" s="234"/>
      <c r="P1376" s="234"/>
      <c r="Q1376" s="234"/>
      <c r="R1376" s="234"/>
      <c r="S1376" s="234"/>
      <c r="T1376" s="235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6" t="s">
        <v>192</v>
      </c>
      <c r="AU1376" s="236" t="s">
        <v>88</v>
      </c>
      <c r="AV1376" s="13" t="s">
        <v>86</v>
      </c>
      <c r="AW1376" s="13" t="s">
        <v>37</v>
      </c>
      <c r="AX1376" s="13" t="s">
        <v>78</v>
      </c>
      <c r="AY1376" s="236" t="s">
        <v>178</v>
      </c>
    </row>
    <row r="1377" s="14" customFormat="1">
      <c r="A1377" s="14"/>
      <c r="B1377" s="237"/>
      <c r="C1377" s="238"/>
      <c r="D1377" s="228" t="s">
        <v>192</v>
      </c>
      <c r="E1377" s="239" t="s">
        <v>19</v>
      </c>
      <c r="F1377" s="240" t="s">
        <v>1652</v>
      </c>
      <c r="G1377" s="238"/>
      <c r="H1377" s="241">
        <v>0.29499999999999998</v>
      </c>
      <c r="I1377" s="242"/>
      <c r="J1377" s="238"/>
      <c r="K1377" s="238"/>
      <c r="L1377" s="243"/>
      <c r="M1377" s="244"/>
      <c r="N1377" s="245"/>
      <c r="O1377" s="245"/>
      <c r="P1377" s="245"/>
      <c r="Q1377" s="245"/>
      <c r="R1377" s="245"/>
      <c r="S1377" s="245"/>
      <c r="T1377" s="246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47" t="s">
        <v>192</v>
      </c>
      <c r="AU1377" s="247" t="s">
        <v>88</v>
      </c>
      <c r="AV1377" s="14" t="s">
        <v>88</v>
      </c>
      <c r="AW1377" s="14" t="s">
        <v>37</v>
      </c>
      <c r="AX1377" s="14" t="s">
        <v>78</v>
      </c>
      <c r="AY1377" s="247" t="s">
        <v>178</v>
      </c>
    </row>
    <row r="1378" s="15" customFormat="1">
      <c r="A1378" s="15"/>
      <c r="B1378" s="248"/>
      <c r="C1378" s="249"/>
      <c r="D1378" s="228" t="s">
        <v>192</v>
      </c>
      <c r="E1378" s="250" t="s">
        <v>19</v>
      </c>
      <c r="F1378" s="251" t="s">
        <v>195</v>
      </c>
      <c r="G1378" s="249"/>
      <c r="H1378" s="252">
        <v>0.29499999999999998</v>
      </c>
      <c r="I1378" s="253"/>
      <c r="J1378" s="249"/>
      <c r="K1378" s="249"/>
      <c r="L1378" s="254"/>
      <c r="M1378" s="255"/>
      <c r="N1378" s="256"/>
      <c r="O1378" s="256"/>
      <c r="P1378" s="256"/>
      <c r="Q1378" s="256"/>
      <c r="R1378" s="256"/>
      <c r="S1378" s="256"/>
      <c r="T1378" s="257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15"/>
      <c r="AT1378" s="258" t="s">
        <v>192</v>
      </c>
      <c r="AU1378" s="258" t="s">
        <v>88</v>
      </c>
      <c r="AV1378" s="15" t="s">
        <v>184</v>
      </c>
      <c r="AW1378" s="15" t="s">
        <v>37</v>
      </c>
      <c r="AX1378" s="15" t="s">
        <v>86</v>
      </c>
      <c r="AY1378" s="258" t="s">
        <v>178</v>
      </c>
    </row>
    <row r="1379" s="2" customFormat="1" ht="24.15" customHeight="1">
      <c r="A1379" s="41"/>
      <c r="B1379" s="42"/>
      <c r="C1379" s="259" t="s">
        <v>1653</v>
      </c>
      <c r="D1379" s="259" t="s">
        <v>303</v>
      </c>
      <c r="E1379" s="260" t="s">
        <v>1654</v>
      </c>
      <c r="F1379" s="261" t="s">
        <v>1655</v>
      </c>
      <c r="G1379" s="262" t="s">
        <v>356</v>
      </c>
      <c r="H1379" s="263">
        <v>0.11500000000000001</v>
      </c>
      <c r="I1379" s="264"/>
      <c r="J1379" s="265">
        <f>ROUND(I1379*H1379,2)</f>
        <v>0</v>
      </c>
      <c r="K1379" s="261" t="s">
        <v>183</v>
      </c>
      <c r="L1379" s="266"/>
      <c r="M1379" s="267" t="s">
        <v>19</v>
      </c>
      <c r="N1379" s="268" t="s">
        <v>49</v>
      </c>
      <c r="O1379" s="87"/>
      <c r="P1379" s="217">
        <f>O1379*H1379</f>
        <v>0</v>
      </c>
      <c r="Q1379" s="217">
        <v>1</v>
      </c>
      <c r="R1379" s="217">
        <f>Q1379*H1379</f>
        <v>0.11500000000000001</v>
      </c>
      <c r="S1379" s="217">
        <v>0</v>
      </c>
      <c r="T1379" s="218">
        <f>S1379*H1379</f>
        <v>0</v>
      </c>
      <c r="U1379" s="41"/>
      <c r="V1379" s="41"/>
      <c r="W1379" s="41"/>
      <c r="X1379" s="41"/>
      <c r="Y1379" s="41"/>
      <c r="Z1379" s="41"/>
      <c r="AA1379" s="41"/>
      <c r="AB1379" s="41"/>
      <c r="AC1379" s="41"/>
      <c r="AD1379" s="41"/>
      <c r="AE1379" s="41"/>
      <c r="AR1379" s="219" t="s">
        <v>375</v>
      </c>
      <c r="AT1379" s="219" t="s">
        <v>303</v>
      </c>
      <c r="AU1379" s="219" t="s">
        <v>88</v>
      </c>
      <c r="AY1379" s="20" t="s">
        <v>178</v>
      </c>
      <c r="BE1379" s="220">
        <f>IF(N1379="základní",J1379,0)</f>
        <v>0</v>
      </c>
      <c r="BF1379" s="220">
        <f>IF(N1379="snížená",J1379,0)</f>
        <v>0</v>
      </c>
      <c r="BG1379" s="220">
        <f>IF(N1379="zákl. přenesená",J1379,0)</f>
        <v>0</v>
      </c>
      <c r="BH1379" s="220">
        <f>IF(N1379="sníž. přenesená",J1379,0)</f>
        <v>0</v>
      </c>
      <c r="BI1379" s="220">
        <f>IF(N1379="nulová",J1379,0)</f>
        <v>0</v>
      </c>
      <c r="BJ1379" s="20" t="s">
        <v>86</v>
      </c>
      <c r="BK1379" s="220">
        <f>ROUND(I1379*H1379,2)</f>
        <v>0</v>
      </c>
      <c r="BL1379" s="20" t="s">
        <v>282</v>
      </c>
      <c r="BM1379" s="219" t="s">
        <v>1656</v>
      </c>
    </row>
    <row r="1380" s="13" customFormat="1">
      <c r="A1380" s="13"/>
      <c r="B1380" s="226"/>
      <c r="C1380" s="227"/>
      <c r="D1380" s="228" t="s">
        <v>192</v>
      </c>
      <c r="E1380" s="229" t="s">
        <v>19</v>
      </c>
      <c r="F1380" s="230" t="s">
        <v>269</v>
      </c>
      <c r="G1380" s="227"/>
      <c r="H1380" s="229" t="s">
        <v>19</v>
      </c>
      <c r="I1380" s="231"/>
      <c r="J1380" s="227"/>
      <c r="K1380" s="227"/>
      <c r="L1380" s="232"/>
      <c r="M1380" s="233"/>
      <c r="N1380" s="234"/>
      <c r="O1380" s="234"/>
      <c r="P1380" s="234"/>
      <c r="Q1380" s="234"/>
      <c r="R1380" s="234"/>
      <c r="S1380" s="234"/>
      <c r="T1380" s="235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6" t="s">
        <v>192</v>
      </c>
      <c r="AU1380" s="236" t="s">
        <v>88</v>
      </c>
      <c r="AV1380" s="13" t="s">
        <v>86</v>
      </c>
      <c r="AW1380" s="13" t="s">
        <v>37</v>
      </c>
      <c r="AX1380" s="13" t="s">
        <v>78</v>
      </c>
      <c r="AY1380" s="236" t="s">
        <v>178</v>
      </c>
    </row>
    <row r="1381" s="13" customFormat="1">
      <c r="A1381" s="13"/>
      <c r="B1381" s="226"/>
      <c r="C1381" s="227"/>
      <c r="D1381" s="228" t="s">
        <v>192</v>
      </c>
      <c r="E1381" s="229" t="s">
        <v>19</v>
      </c>
      <c r="F1381" s="230" t="s">
        <v>1636</v>
      </c>
      <c r="G1381" s="227"/>
      <c r="H1381" s="229" t="s">
        <v>19</v>
      </c>
      <c r="I1381" s="231"/>
      <c r="J1381" s="227"/>
      <c r="K1381" s="227"/>
      <c r="L1381" s="232"/>
      <c r="M1381" s="233"/>
      <c r="N1381" s="234"/>
      <c r="O1381" s="234"/>
      <c r="P1381" s="234"/>
      <c r="Q1381" s="234"/>
      <c r="R1381" s="234"/>
      <c r="S1381" s="234"/>
      <c r="T1381" s="235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6" t="s">
        <v>192</v>
      </c>
      <c r="AU1381" s="236" t="s">
        <v>88</v>
      </c>
      <c r="AV1381" s="13" t="s">
        <v>86</v>
      </c>
      <c r="AW1381" s="13" t="s">
        <v>37</v>
      </c>
      <c r="AX1381" s="13" t="s">
        <v>78</v>
      </c>
      <c r="AY1381" s="236" t="s">
        <v>178</v>
      </c>
    </row>
    <row r="1382" s="14" customFormat="1">
      <c r="A1382" s="14"/>
      <c r="B1382" s="237"/>
      <c r="C1382" s="238"/>
      <c r="D1382" s="228" t="s">
        <v>192</v>
      </c>
      <c r="E1382" s="239" t="s">
        <v>19</v>
      </c>
      <c r="F1382" s="240" t="s">
        <v>1657</v>
      </c>
      <c r="G1382" s="238"/>
      <c r="H1382" s="241">
        <v>0.11500000000000001</v>
      </c>
      <c r="I1382" s="242"/>
      <c r="J1382" s="238"/>
      <c r="K1382" s="238"/>
      <c r="L1382" s="243"/>
      <c r="M1382" s="244"/>
      <c r="N1382" s="245"/>
      <c r="O1382" s="245"/>
      <c r="P1382" s="245"/>
      <c r="Q1382" s="245"/>
      <c r="R1382" s="245"/>
      <c r="S1382" s="245"/>
      <c r="T1382" s="246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47" t="s">
        <v>192</v>
      </c>
      <c r="AU1382" s="247" t="s">
        <v>88</v>
      </c>
      <c r="AV1382" s="14" t="s">
        <v>88</v>
      </c>
      <c r="AW1382" s="14" t="s">
        <v>37</v>
      </c>
      <c r="AX1382" s="14" t="s">
        <v>78</v>
      </c>
      <c r="AY1382" s="247" t="s">
        <v>178</v>
      </c>
    </row>
    <row r="1383" s="15" customFormat="1">
      <c r="A1383" s="15"/>
      <c r="B1383" s="248"/>
      <c r="C1383" s="249"/>
      <c r="D1383" s="228" t="s">
        <v>192</v>
      </c>
      <c r="E1383" s="250" t="s">
        <v>19</v>
      </c>
      <c r="F1383" s="251" t="s">
        <v>195</v>
      </c>
      <c r="G1383" s="249"/>
      <c r="H1383" s="252">
        <v>0.11500000000000001</v>
      </c>
      <c r="I1383" s="253"/>
      <c r="J1383" s="249"/>
      <c r="K1383" s="249"/>
      <c r="L1383" s="254"/>
      <c r="M1383" s="255"/>
      <c r="N1383" s="256"/>
      <c r="O1383" s="256"/>
      <c r="P1383" s="256"/>
      <c r="Q1383" s="256"/>
      <c r="R1383" s="256"/>
      <c r="S1383" s="256"/>
      <c r="T1383" s="257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258" t="s">
        <v>192</v>
      </c>
      <c r="AU1383" s="258" t="s">
        <v>88</v>
      </c>
      <c r="AV1383" s="15" t="s">
        <v>184</v>
      </c>
      <c r="AW1383" s="15" t="s">
        <v>37</v>
      </c>
      <c r="AX1383" s="15" t="s">
        <v>86</v>
      </c>
      <c r="AY1383" s="258" t="s">
        <v>178</v>
      </c>
    </row>
    <row r="1384" s="2" customFormat="1" ht="24.15" customHeight="1">
      <c r="A1384" s="41"/>
      <c r="B1384" s="42"/>
      <c r="C1384" s="259" t="s">
        <v>1658</v>
      </c>
      <c r="D1384" s="259" t="s">
        <v>303</v>
      </c>
      <c r="E1384" s="260" t="s">
        <v>1659</v>
      </c>
      <c r="F1384" s="261" t="s">
        <v>1660</v>
      </c>
      <c r="G1384" s="262" t="s">
        <v>356</v>
      </c>
      <c r="H1384" s="263">
        <v>0.93100000000000005</v>
      </c>
      <c r="I1384" s="264"/>
      <c r="J1384" s="265">
        <f>ROUND(I1384*H1384,2)</f>
        <v>0</v>
      </c>
      <c r="K1384" s="261" t="s">
        <v>183</v>
      </c>
      <c r="L1384" s="266"/>
      <c r="M1384" s="267" t="s">
        <v>19</v>
      </c>
      <c r="N1384" s="268" t="s">
        <v>49</v>
      </c>
      <c r="O1384" s="87"/>
      <c r="P1384" s="217">
        <f>O1384*H1384</f>
        <v>0</v>
      </c>
      <c r="Q1384" s="217">
        <v>1</v>
      </c>
      <c r="R1384" s="217">
        <f>Q1384*H1384</f>
        <v>0.93100000000000005</v>
      </c>
      <c r="S1384" s="217">
        <v>0</v>
      </c>
      <c r="T1384" s="218">
        <f>S1384*H1384</f>
        <v>0</v>
      </c>
      <c r="U1384" s="41"/>
      <c r="V1384" s="41"/>
      <c r="W1384" s="41"/>
      <c r="X1384" s="41"/>
      <c r="Y1384" s="41"/>
      <c r="Z1384" s="41"/>
      <c r="AA1384" s="41"/>
      <c r="AB1384" s="41"/>
      <c r="AC1384" s="41"/>
      <c r="AD1384" s="41"/>
      <c r="AE1384" s="41"/>
      <c r="AR1384" s="219" t="s">
        <v>375</v>
      </c>
      <c r="AT1384" s="219" t="s">
        <v>303</v>
      </c>
      <c r="AU1384" s="219" t="s">
        <v>88</v>
      </c>
      <c r="AY1384" s="20" t="s">
        <v>178</v>
      </c>
      <c r="BE1384" s="220">
        <f>IF(N1384="základní",J1384,0)</f>
        <v>0</v>
      </c>
      <c r="BF1384" s="220">
        <f>IF(N1384="snížená",J1384,0)</f>
        <v>0</v>
      </c>
      <c r="BG1384" s="220">
        <f>IF(N1384="zákl. přenesená",J1384,0)</f>
        <v>0</v>
      </c>
      <c r="BH1384" s="220">
        <f>IF(N1384="sníž. přenesená",J1384,0)</f>
        <v>0</v>
      </c>
      <c r="BI1384" s="220">
        <f>IF(N1384="nulová",J1384,0)</f>
        <v>0</v>
      </c>
      <c r="BJ1384" s="20" t="s">
        <v>86</v>
      </c>
      <c r="BK1384" s="220">
        <f>ROUND(I1384*H1384,2)</f>
        <v>0</v>
      </c>
      <c r="BL1384" s="20" t="s">
        <v>282</v>
      </c>
      <c r="BM1384" s="219" t="s">
        <v>1661</v>
      </c>
    </row>
    <row r="1385" s="13" customFormat="1">
      <c r="A1385" s="13"/>
      <c r="B1385" s="226"/>
      <c r="C1385" s="227"/>
      <c r="D1385" s="228" t="s">
        <v>192</v>
      </c>
      <c r="E1385" s="229" t="s">
        <v>19</v>
      </c>
      <c r="F1385" s="230" t="s">
        <v>269</v>
      </c>
      <c r="G1385" s="227"/>
      <c r="H1385" s="229" t="s">
        <v>19</v>
      </c>
      <c r="I1385" s="231"/>
      <c r="J1385" s="227"/>
      <c r="K1385" s="227"/>
      <c r="L1385" s="232"/>
      <c r="M1385" s="233"/>
      <c r="N1385" s="234"/>
      <c r="O1385" s="234"/>
      <c r="P1385" s="234"/>
      <c r="Q1385" s="234"/>
      <c r="R1385" s="234"/>
      <c r="S1385" s="234"/>
      <c r="T1385" s="235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6" t="s">
        <v>192</v>
      </c>
      <c r="AU1385" s="236" t="s">
        <v>88</v>
      </c>
      <c r="AV1385" s="13" t="s">
        <v>86</v>
      </c>
      <c r="AW1385" s="13" t="s">
        <v>37</v>
      </c>
      <c r="AX1385" s="13" t="s">
        <v>78</v>
      </c>
      <c r="AY1385" s="236" t="s">
        <v>178</v>
      </c>
    </row>
    <row r="1386" s="13" customFormat="1">
      <c r="A1386" s="13"/>
      <c r="B1386" s="226"/>
      <c r="C1386" s="227"/>
      <c r="D1386" s="228" t="s">
        <v>192</v>
      </c>
      <c r="E1386" s="229" t="s">
        <v>19</v>
      </c>
      <c r="F1386" s="230" t="s">
        <v>1636</v>
      </c>
      <c r="G1386" s="227"/>
      <c r="H1386" s="229" t="s">
        <v>19</v>
      </c>
      <c r="I1386" s="231"/>
      <c r="J1386" s="227"/>
      <c r="K1386" s="227"/>
      <c r="L1386" s="232"/>
      <c r="M1386" s="233"/>
      <c r="N1386" s="234"/>
      <c r="O1386" s="234"/>
      <c r="P1386" s="234"/>
      <c r="Q1386" s="234"/>
      <c r="R1386" s="234"/>
      <c r="S1386" s="234"/>
      <c r="T1386" s="235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6" t="s">
        <v>192</v>
      </c>
      <c r="AU1386" s="236" t="s">
        <v>88</v>
      </c>
      <c r="AV1386" s="13" t="s">
        <v>86</v>
      </c>
      <c r="AW1386" s="13" t="s">
        <v>37</v>
      </c>
      <c r="AX1386" s="13" t="s">
        <v>78</v>
      </c>
      <c r="AY1386" s="236" t="s">
        <v>178</v>
      </c>
    </row>
    <row r="1387" s="14" customFormat="1">
      <c r="A1387" s="14"/>
      <c r="B1387" s="237"/>
      <c r="C1387" s="238"/>
      <c r="D1387" s="228" t="s">
        <v>192</v>
      </c>
      <c r="E1387" s="239" t="s">
        <v>19</v>
      </c>
      <c r="F1387" s="240" t="s">
        <v>1662</v>
      </c>
      <c r="G1387" s="238"/>
      <c r="H1387" s="241">
        <v>0.93100000000000005</v>
      </c>
      <c r="I1387" s="242"/>
      <c r="J1387" s="238"/>
      <c r="K1387" s="238"/>
      <c r="L1387" s="243"/>
      <c r="M1387" s="244"/>
      <c r="N1387" s="245"/>
      <c r="O1387" s="245"/>
      <c r="P1387" s="245"/>
      <c r="Q1387" s="245"/>
      <c r="R1387" s="245"/>
      <c r="S1387" s="245"/>
      <c r="T1387" s="246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47" t="s">
        <v>192</v>
      </c>
      <c r="AU1387" s="247" t="s">
        <v>88</v>
      </c>
      <c r="AV1387" s="14" t="s">
        <v>88</v>
      </c>
      <c r="AW1387" s="14" t="s">
        <v>37</v>
      </c>
      <c r="AX1387" s="14" t="s">
        <v>78</v>
      </c>
      <c r="AY1387" s="247" t="s">
        <v>178</v>
      </c>
    </row>
    <row r="1388" s="15" customFormat="1">
      <c r="A1388" s="15"/>
      <c r="B1388" s="248"/>
      <c r="C1388" s="249"/>
      <c r="D1388" s="228" t="s">
        <v>192</v>
      </c>
      <c r="E1388" s="250" t="s">
        <v>19</v>
      </c>
      <c r="F1388" s="251" t="s">
        <v>195</v>
      </c>
      <c r="G1388" s="249"/>
      <c r="H1388" s="252">
        <v>0.93100000000000005</v>
      </c>
      <c r="I1388" s="253"/>
      <c r="J1388" s="249"/>
      <c r="K1388" s="249"/>
      <c r="L1388" s="254"/>
      <c r="M1388" s="255"/>
      <c r="N1388" s="256"/>
      <c r="O1388" s="256"/>
      <c r="P1388" s="256"/>
      <c r="Q1388" s="256"/>
      <c r="R1388" s="256"/>
      <c r="S1388" s="256"/>
      <c r="T1388" s="257"/>
      <c r="U1388" s="15"/>
      <c r="V1388" s="15"/>
      <c r="W1388" s="15"/>
      <c r="X1388" s="15"/>
      <c r="Y1388" s="15"/>
      <c r="Z1388" s="15"/>
      <c r="AA1388" s="15"/>
      <c r="AB1388" s="15"/>
      <c r="AC1388" s="15"/>
      <c r="AD1388" s="15"/>
      <c r="AE1388" s="15"/>
      <c r="AT1388" s="258" t="s">
        <v>192</v>
      </c>
      <c r="AU1388" s="258" t="s">
        <v>88</v>
      </c>
      <c r="AV1388" s="15" t="s">
        <v>184</v>
      </c>
      <c r="AW1388" s="15" t="s">
        <v>37</v>
      </c>
      <c r="AX1388" s="15" t="s">
        <v>86</v>
      </c>
      <c r="AY1388" s="258" t="s">
        <v>178</v>
      </c>
    </row>
    <row r="1389" s="2" customFormat="1" ht="37.8" customHeight="1">
      <c r="A1389" s="41"/>
      <c r="B1389" s="42"/>
      <c r="C1389" s="208" t="s">
        <v>1663</v>
      </c>
      <c r="D1389" s="208" t="s">
        <v>180</v>
      </c>
      <c r="E1389" s="209" t="s">
        <v>1664</v>
      </c>
      <c r="F1389" s="210" t="s">
        <v>1665</v>
      </c>
      <c r="G1389" s="211" t="s">
        <v>299</v>
      </c>
      <c r="H1389" s="212">
        <v>10</v>
      </c>
      <c r="I1389" s="213"/>
      <c r="J1389" s="214">
        <f>ROUND(I1389*H1389,2)</f>
        <v>0</v>
      </c>
      <c r="K1389" s="210" t="s">
        <v>19</v>
      </c>
      <c r="L1389" s="47"/>
      <c r="M1389" s="215" t="s">
        <v>19</v>
      </c>
      <c r="N1389" s="216" t="s">
        <v>49</v>
      </c>
      <c r="O1389" s="87"/>
      <c r="P1389" s="217">
        <f>O1389*H1389</f>
        <v>0</v>
      </c>
      <c r="Q1389" s="217">
        <v>0.00013999999999999999</v>
      </c>
      <c r="R1389" s="217">
        <f>Q1389*H1389</f>
        <v>0.0013999999999999998</v>
      </c>
      <c r="S1389" s="217">
        <v>0</v>
      </c>
      <c r="T1389" s="218">
        <f>S1389*H1389</f>
        <v>0</v>
      </c>
      <c r="U1389" s="41"/>
      <c r="V1389" s="41"/>
      <c r="W1389" s="41"/>
      <c r="X1389" s="41"/>
      <c r="Y1389" s="41"/>
      <c r="Z1389" s="41"/>
      <c r="AA1389" s="41"/>
      <c r="AB1389" s="41"/>
      <c r="AC1389" s="41"/>
      <c r="AD1389" s="41"/>
      <c r="AE1389" s="41"/>
      <c r="AR1389" s="219" t="s">
        <v>282</v>
      </c>
      <c r="AT1389" s="219" t="s">
        <v>180</v>
      </c>
      <c r="AU1389" s="219" t="s">
        <v>88</v>
      </c>
      <c r="AY1389" s="20" t="s">
        <v>178</v>
      </c>
      <c r="BE1389" s="220">
        <f>IF(N1389="základní",J1389,0)</f>
        <v>0</v>
      </c>
      <c r="BF1389" s="220">
        <f>IF(N1389="snížená",J1389,0)</f>
        <v>0</v>
      </c>
      <c r="BG1389" s="220">
        <f>IF(N1389="zákl. přenesená",J1389,0)</f>
        <v>0</v>
      </c>
      <c r="BH1389" s="220">
        <f>IF(N1389="sníž. přenesená",J1389,0)</f>
        <v>0</v>
      </c>
      <c r="BI1389" s="220">
        <f>IF(N1389="nulová",J1389,0)</f>
        <v>0</v>
      </c>
      <c r="BJ1389" s="20" t="s">
        <v>86</v>
      </c>
      <c r="BK1389" s="220">
        <f>ROUND(I1389*H1389,2)</f>
        <v>0</v>
      </c>
      <c r="BL1389" s="20" t="s">
        <v>282</v>
      </c>
      <c r="BM1389" s="219" t="s">
        <v>1666</v>
      </c>
    </row>
    <row r="1390" s="13" customFormat="1">
      <c r="A1390" s="13"/>
      <c r="B1390" s="226"/>
      <c r="C1390" s="227"/>
      <c r="D1390" s="228" t="s">
        <v>192</v>
      </c>
      <c r="E1390" s="229" t="s">
        <v>19</v>
      </c>
      <c r="F1390" s="230" t="s">
        <v>659</v>
      </c>
      <c r="G1390" s="227"/>
      <c r="H1390" s="229" t="s">
        <v>19</v>
      </c>
      <c r="I1390" s="231"/>
      <c r="J1390" s="227"/>
      <c r="K1390" s="227"/>
      <c r="L1390" s="232"/>
      <c r="M1390" s="233"/>
      <c r="N1390" s="234"/>
      <c r="O1390" s="234"/>
      <c r="P1390" s="234"/>
      <c r="Q1390" s="234"/>
      <c r="R1390" s="234"/>
      <c r="S1390" s="234"/>
      <c r="T1390" s="235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6" t="s">
        <v>192</v>
      </c>
      <c r="AU1390" s="236" t="s">
        <v>88</v>
      </c>
      <c r="AV1390" s="13" t="s">
        <v>86</v>
      </c>
      <c r="AW1390" s="13" t="s">
        <v>37</v>
      </c>
      <c r="AX1390" s="13" t="s">
        <v>78</v>
      </c>
      <c r="AY1390" s="236" t="s">
        <v>178</v>
      </c>
    </row>
    <row r="1391" s="13" customFormat="1">
      <c r="A1391" s="13"/>
      <c r="B1391" s="226"/>
      <c r="C1391" s="227"/>
      <c r="D1391" s="228" t="s">
        <v>192</v>
      </c>
      <c r="E1391" s="229" t="s">
        <v>19</v>
      </c>
      <c r="F1391" s="230" t="s">
        <v>1511</v>
      </c>
      <c r="G1391" s="227"/>
      <c r="H1391" s="229" t="s">
        <v>19</v>
      </c>
      <c r="I1391" s="231"/>
      <c r="J1391" s="227"/>
      <c r="K1391" s="227"/>
      <c r="L1391" s="232"/>
      <c r="M1391" s="233"/>
      <c r="N1391" s="234"/>
      <c r="O1391" s="234"/>
      <c r="P1391" s="234"/>
      <c r="Q1391" s="234"/>
      <c r="R1391" s="234"/>
      <c r="S1391" s="234"/>
      <c r="T1391" s="235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6" t="s">
        <v>192</v>
      </c>
      <c r="AU1391" s="236" t="s">
        <v>88</v>
      </c>
      <c r="AV1391" s="13" t="s">
        <v>86</v>
      </c>
      <c r="AW1391" s="13" t="s">
        <v>37</v>
      </c>
      <c r="AX1391" s="13" t="s">
        <v>78</v>
      </c>
      <c r="AY1391" s="236" t="s">
        <v>178</v>
      </c>
    </row>
    <row r="1392" s="14" customFormat="1">
      <c r="A1392" s="14"/>
      <c r="B1392" s="237"/>
      <c r="C1392" s="238"/>
      <c r="D1392" s="228" t="s">
        <v>192</v>
      </c>
      <c r="E1392" s="239" t="s">
        <v>19</v>
      </c>
      <c r="F1392" s="240" t="s">
        <v>1667</v>
      </c>
      <c r="G1392" s="238"/>
      <c r="H1392" s="241">
        <v>10</v>
      </c>
      <c r="I1392" s="242"/>
      <c r="J1392" s="238"/>
      <c r="K1392" s="238"/>
      <c r="L1392" s="243"/>
      <c r="M1392" s="244"/>
      <c r="N1392" s="245"/>
      <c r="O1392" s="245"/>
      <c r="P1392" s="245"/>
      <c r="Q1392" s="245"/>
      <c r="R1392" s="245"/>
      <c r="S1392" s="245"/>
      <c r="T1392" s="246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47" t="s">
        <v>192</v>
      </c>
      <c r="AU1392" s="247" t="s">
        <v>88</v>
      </c>
      <c r="AV1392" s="14" t="s">
        <v>88</v>
      </c>
      <c r="AW1392" s="14" t="s">
        <v>37</v>
      </c>
      <c r="AX1392" s="14" t="s">
        <v>78</v>
      </c>
      <c r="AY1392" s="247" t="s">
        <v>178</v>
      </c>
    </row>
    <row r="1393" s="15" customFormat="1">
      <c r="A1393" s="15"/>
      <c r="B1393" s="248"/>
      <c r="C1393" s="249"/>
      <c r="D1393" s="228" t="s">
        <v>192</v>
      </c>
      <c r="E1393" s="250" t="s">
        <v>19</v>
      </c>
      <c r="F1393" s="251" t="s">
        <v>195</v>
      </c>
      <c r="G1393" s="249"/>
      <c r="H1393" s="252">
        <v>10</v>
      </c>
      <c r="I1393" s="253"/>
      <c r="J1393" s="249"/>
      <c r="K1393" s="249"/>
      <c r="L1393" s="254"/>
      <c r="M1393" s="255"/>
      <c r="N1393" s="256"/>
      <c r="O1393" s="256"/>
      <c r="P1393" s="256"/>
      <c r="Q1393" s="256"/>
      <c r="R1393" s="256"/>
      <c r="S1393" s="256"/>
      <c r="T1393" s="257"/>
      <c r="U1393" s="15"/>
      <c r="V1393" s="15"/>
      <c r="W1393" s="15"/>
      <c r="X1393" s="15"/>
      <c r="Y1393" s="15"/>
      <c r="Z1393" s="15"/>
      <c r="AA1393" s="15"/>
      <c r="AB1393" s="15"/>
      <c r="AC1393" s="15"/>
      <c r="AD1393" s="15"/>
      <c r="AE1393" s="15"/>
      <c r="AT1393" s="258" t="s">
        <v>192</v>
      </c>
      <c r="AU1393" s="258" t="s">
        <v>88</v>
      </c>
      <c r="AV1393" s="15" t="s">
        <v>184</v>
      </c>
      <c r="AW1393" s="15" t="s">
        <v>37</v>
      </c>
      <c r="AX1393" s="15" t="s">
        <v>86</v>
      </c>
      <c r="AY1393" s="258" t="s">
        <v>178</v>
      </c>
    </row>
    <row r="1394" s="2" customFormat="1" ht="37.8" customHeight="1">
      <c r="A1394" s="41"/>
      <c r="B1394" s="42"/>
      <c r="C1394" s="208" t="s">
        <v>1668</v>
      </c>
      <c r="D1394" s="208" t="s">
        <v>180</v>
      </c>
      <c r="E1394" s="209" t="s">
        <v>1669</v>
      </c>
      <c r="F1394" s="210" t="s">
        <v>1670</v>
      </c>
      <c r="G1394" s="211" t="s">
        <v>299</v>
      </c>
      <c r="H1394" s="212">
        <v>10</v>
      </c>
      <c r="I1394" s="213"/>
      <c r="J1394" s="214">
        <f>ROUND(I1394*H1394,2)</f>
        <v>0</v>
      </c>
      <c r="K1394" s="210" t="s">
        <v>19</v>
      </c>
      <c r="L1394" s="47"/>
      <c r="M1394" s="215" t="s">
        <v>19</v>
      </c>
      <c r="N1394" s="216" t="s">
        <v>49</v>
      </c>
      <c r="O1394" s="87"/>
      <c r="P1394" s="217">
        <f>O1394*H1394</f>
        <v>0</v>
      </c>
      <c r="Q1394" s="217">
        <v>0.00024000000000000001</v>
      </c>
      <c r="R1394" s="217">
        <f>Q1394*H1394</f>
        <v>0.0024000000000000002</v>
      </c>
      <c r="S1394" s="217">
        <v>0</v>
      </c>
      <c r="T1394" s="218">
        <f>S1394*H1394</f>
        <v>0</v>
      </c>
      <c r="U1394" s="41"/>
      <c r="V1394" s="41"/>
      <c r="W1394" s="41"/>
      <c r="X1394" s="41"/>
      <c r="Y1394" s="41"/>
      <c r="Z1394" s="41"/>
      <c r="AA1394" s="41"/>
      <c r="AB1394" s="41"/>
      <c r="AC1394" s="41"/>
      <c r="AD1394" s="41"/>
      <c r="AE1394" s="41"/>
      <c r="AR1394" s="219" t="s">
        <v>282</v>
      </c>
      <c r="AT1394" s="219" t="s">
        <v>180</v>
      </c>
      <c r="AU1394" s="219" t="s">
        <v>88</v>
      </c>
      <c r="AY1394" s="20" t="s">
        <v>178</v>
      </c>
      <c r="BE1394" s="220">
        <f>IF(N1394="základní",J1394,0)</f>
        <v>0</v>
      </c>
      <c r="BF1394" s="220">
        <f>IF(N1394="snížená",J1394,0)</f>
        <v>0</v>
      </c>
      <c r="BG1394" s="220">
        <f>IF(N1394="zákl. přenesená",J1394,0)</f>
        <v>0</v>
      </c>
      <c r="BH1394" s="220">
        <f>IF(N1394="sníž. přenesená",J1394,0)</f>
        <v>0</v>
      </c>
      <c r="BI1394" s="220">
        <f>IF(N1394="nulová",J1394,0)</f>
        <v>0</v>
      </c>
      <c r="BJ1394" s="20" t="s">
        <v>86</v>
      </c>
      <c r="BK1394" s="220">
        <f>ROUND(I1394*H1394,2)</f>
        <v>0</v>
      </c>
      <c r="BL1394" s="20" t="s">
        <v>282</v>
      </c>
      <c r="BM1394" s="219" t="s">
        <v>1671</v>
      </c>
    </row>
    <row r="1395" s="13" customFormat="1">
      <c r="A1395" s="13"/>
      <c r="B1395" s="226"/>
      <c r="C1395" s="227"/>
      <c r="D1395" s="228" t="s">
        <v>192</v>
      </c>
      <c r="E1395" s="229" t="s">
        <v>19</v>
      </c>
      <c r="F1395" s="230" t="s">
        <v>659</v>
      </c>
      <c r="G1395" s="227"/>
      <c r="H1395" s="229" t="s">
        <v>19</v>
      </c>
      <c r="I1395" s="231"/>
      <c r="J1395" s="227"/>
      <c r="K1395" s="227"/>
      <c r="L1395" s="232"/>
      <c r="M1395" s="233"/>
      <c r="N1395" s="234"/>
      <c r="O1395" s="234"/>
      <c r="P1395" s="234"/>
      <c r="Q1395" s="234"/>
      <c r="R1395" s="234"/>
      <c r="S1395" s="234"/>
      <c r="T1395" s="235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6" t="s">
        <v>192</v>
      </c>
      <c r="AU1395" s="236" t="s">
        <v>88</v>
      </c>
      <c r="AV1395" s="13" t="s">
        <v>86</v>
      </c>
      <c r="AW1395" s="13" t="s">
        <v>37</v>
      </c>
      <c r="AX1395" s="13" t="s">
        <v>78</v>
      </c>
      <c r="AY1395" s="236" t="s">
        <v>178</v>
      </c>
    </row>
    <row r="1396" s="13" customFormat="1">
      <c r="A1396" s="13"/>
      <c r="B1396" s="226"/>
      <c r="C1396" s="227"/>
      <c r="D1396" s="228" t="s">
        <v>192</v>
      </c>
      <c r="E1396" s="229" t="s">
        <v>19</v>
      </c>
      <c r="F1396" s="230" t="s">
        <v>1511</v>
      </c>
      <c r="G1396" s="227"/>
      <c r="H1396" s="229" t="s">
        <v>19</v>
      </c>
      <c r="I1396" s="231"/>
      <c r="J1396" s="227"/>
      <c r="K1396" s="227"/>
      <c r="L1396" s="232"/>
      <c r="M1396" s="233"/>
      <c r="N1396" s="234"/>
      <c r="O1396" s="234"/>
      <c r="P1396" s="234"/>
      <c r="Q1396" s="234"/>
      <c r="R1396" s="234"/>
      <c r="S1396" s="234"/>
      <c r="T1396" s="235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6" t="s">
        <v>192</v>
      </c>
      <c r="AU1396" s="236" t="s">
        <v>88</v>
      </c>
      <c r="AV1396" s="13" t="s">
        <v>86</v>
      </c>
      <c r="AW1396" s="13" t="s">
        <v>37</v>
      </c>
      <c r="AX1396" s="13" t="s">
        <v>78</v>
      </c>
      <c r="AY1396" s="236" t="s">
        <v>178</v>
      </c>
    </row>
    <row r="1397" s="14" customFormat="1">
      <c r="A1397" s="14"/>
      <c r="B1397" s="237"/>
      <c r="C1397" s="238"/>
      <c r="D1397" s="228" t="s">
        <v>192</v>
      </c>
      <c r="E1397" s="239" t="s">
        <v>19</v>
      </c>
      <c r="F1397" s="240" t="s">
        <v>1672</v>
      </c>
      <c r="G1397" s="238"/>
      <c r="H1397" s="241">
        <v>10</v>
      </c>
      <c r="I1397" s="242"/>
      <c r="J1397" s="238"/>
      <c r="K1397" s="238"/>
      <c r="L1397" s="243"/>
      <c r="M1397" s="244"/>
      <c r="N1397" s="245"/>
      <c r="O1397" s="245"/>
      <c r="P1397" s="245"/>
      <c r="Q1397" s="245"/>
      <c r="R1397" s="245"/>
      <c r="S1397" s="245"/>
      <c r="T1397" s="246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47" t="s">
        <v>192</v>
      </c>
      <c r="AU1397" s="247" t="s">
        <v>88</v>
      </c>
      <c r="AV1397" s="14" t="s">
        <v>88</v>
      </c>
      <c r="AW1397" s="14" t="s">
        <v>37</v>
      </c>
      <c r="AX1397" s="14" t="s">
        <v>78</v>
      </c>
      <c r="AY1397" s="247" t="s">
        <v>178</v>
      </c>
    </row>
    <row r="1398" s="15" customFormat="1">
      <c r="A1398" s="15"/>
      <c r="B1398" s="248"/>
      <c r="C1398" s="249"/>
      <c r="D1398" s="228" t="s">
        <v>192</v>
      </c>
      <c r="E1398" s="250" t="s">
        <v>19</v>
      </c>
      <c r="F1398" s="251" t="s">
        <v>195</v>
      </c>
      <c r="G1398" s="249"/>
      <c r="H1398" s="252">
        <v>10</v>
      </c>
      <c r="I1398" s="253"/>
      <c r="J1398" s="249"/>
      <c r="K1398" s="249"/>
      <c r="L1398" s="254"/>
      <c r="M1398" s="255"/>
      <c r="N1398" s="256"/>
      <c r="O1398" s="256"/>
      <c r="P1398" s="256"/>
      <c r="Q1398" s="256"/>
      <c r="R1398" s="256"/>
      <c r="S1398" s="256"/>
      <c r="T1398" s="257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58" t="s">
        <v>192</v>
      </c>
      <c r="AU1398" s="258" t="s">
        <v>88</v>
      </c>
      <c r="AV1398" s="15" t="s">
        <v>184</v>
      </c>
      <c r="AW1398" s="15" t="s">
        <v>37</v>
      </c>
      <c r="AX1398" s="15" t="s">
        <v>86</v>
      </c>
      <c r="AY1398" s="258" t="s">
        <v>178</v>
      </c>
    </row>
    <row r="1399" s="2" customFormat="1" ht="24.15" customHeight="1">
      <c r="A1399" s="41"/>
      <c r="B1399" s="42"/>
      <c r="C1399" s="208" t="s">
        <v>1673</v>
      </c>
      <c r="D1399" s="208" t="s">
        <v>180</v>
      </c>
      <c r="E1399" s="209" t="s">
        <v>1674</v>
      </c>
      <c r="F1399" s="210" t="s">
        <v>1675</v>
      </c>
      <c r="G1399" s="211" t="s">
        <v>107</v>
      </c>
      <c r="H1399" s="212">
        <v>103.59999999999999</v>
      </c>
      <c r="I1399" s="213"/>
      <c r="J1399" s="214">
        <f>ROUND(I1399*H1399,2)</f>
        <v>0</v>
      </c>
      <c r="K1399" s="210" t="s">
        <v>183</v>
      </c>
      <c r="L1399" s="47"/>
      <c r="M1399" s="215" t="s">
        <v>19</v>
      </c>
      <c r="N1399" s="216" t="s">
        <v>49</v>
      </c>
      <c r="O1399" s="87"/>
      <c r="P1399" s="217">
        <f>O1399*H1399</f>
        <v>0</v>
      </c>
      <c r="Q1399" s="217">
        <v>0</v>
      </c>
      <c r="R1399" s="217">
        <f>Q1399*H1399</f>
        <v>0</v>
      </c>
      <c r="S1399" s="217">
        <v>0.0040000000000000001</v>
      </c>
      <c r="T1399" s="218">
        <f>S1399*H1399</f>
        <v>0.41439999999999999</v>
      </c>
      <c r="U1399" s="41"/>
      <c r="V1399" s="41"/>
      <c r="W1399" s="41"/>
      <c r="X1399" s="41"/>
      <c r="Y1399" s="41"/>
      <c r="Z1399" s="41"/>
      <c r="AA1399" s="41"/>
      <c r="AB1399" s="41"/>
      <c r="AC1399" s="41"/>
      <c r="AD1399" s="41"/>
      <c r="AE1399" s="41"/>
      <c r="AR1399" s="219" t="s">
        <v>282</v>
      </c>
      <c r="AT1399" s="219" t="s">
        <v>180</v>
      </c>
      <c r="AU1399" s="219" t="s">
        <v>88</v>
      </c>
      <c r="AY1399" s="20" t="s">
        <v>178</v>
      </c>
      <c r="BE1399" s="220">
        <f>IF(N1399="základní",J1399,0)</f>
        <v>0</v>
      </c>
      <c r="BF1399" s="220">
        <f>IF(N1399="snížená",J1399,0)</f>
        <v>0</v>
      </c>
      <c r="BG1399" s="220">
        <f>IF(N1399="zákl. přenesená",J1399,0)</f>
        <v>0</v>
      </c>
      <c r="BH1399" s="220">
        <f>IF(N1399="sníž. přenesená",J1399,0)</f>
        <v>0</v>
      </c>
      <c r="BI1399" s="220">
        <f>IF(N1399="nulová",J1399,0)</f>
        <v>0</v>
      </c>
      <c r="BJ1399" s="20" t="s">
        <v>86</v>
      </c>
      <c r="BK1399" s="220">
        <f>ROUND(I1399*H1399,2)</f>
        <v>0</v>
      </c>
      <c r="BL1399" s="20" t="s">
        <v>282</v>
      </c>
      <c r="BM1399" s="219" t="s">
        <v>1676</v>
      </c>
    </row>
    <row r="1400" s="2" customFormat="1">
      <c r="A1400" s="41"/>
      <c r="B1400" s="42"/>
      <c r="C1400" s="43"/>
      <c r="D1400" s="221" t="s">
        <v>186</v>
      </c>
      <c r="E1400" s="43"/>
      <c r="F1400" s="222" t="s">
        <v>1677</v>
      </c>
      <c r="G1400" s="43"/>
      <c r="H1400" s="43"/>
      <c r="I1400" s="223"/>
      <c r="J1400" s="43"/>
      <c r="K1400" s="43"/>
      <c r="L1400" s="47"/>
      <c r="M1400" s="224"/>
      <c r="N1400" s="225"/>
      <c r="O1400" s="87"/>
      <c r="P1400" s="87"/>
      <c r="Q1400" s="87"/>
      <c r="R1400" s="87"/>
      <c r="S1400" s="87"/>
      <c r="T1400" s="88"/>
      <c r="U1400" s="41"/>
      <c r="V1400" s="41"/>
      <c r="W1400" s="41"/>
      <c r="X1400" s="41"/>
      <c r="Y1400" s="41"/>
      <c r="Z1400" s="41"/>
      <c r="AA1400" s="41"/>
      <c r="AB1400" s="41"/>
      <c r="AC1400" s="41"/>
      <c r="AD1400" s="41"/>
      <c r="AE1400" s="41"/>
      <c r="AT1400" s="20" t="s">
        <v>186</v>
      </c>
      <c r="AU1400" s="20" t="s">
        <v>88</v>
      </c>
    </row>
    <row r="1401" s="13" customFormat="1">
      <c r="A1401" s="13"/>
      <c r="B1401" s="226"/>
      <c r="C1401" s="227"/>
      <c r="D1401" s="228" t="s">
        <v>192</v>
      </c>
      <c r="E1401" s="229" t="s">
        <v>19</v>
      </c>
      <c r="F1401" s="230" t="s">
        <v>269</v>
      </c>
      <c r="G1401" s="227"/>
      <c r="H1401" s="229" t="s">
        <v>19</v>
      </c>
      <c r="I1401" s="231"/>
      <c r="J1401" s="227"/>
      <c r="K1401" s="227"/>
      <c r="L1401" s="232"/>
      <c r="M1401" s="233"/>
      <c r="N1401" s="234"/>
      <c r="O1401" s="234"/>
      <c r="P1401" s="234"/>
      <c r="Q1401" s="234"/>
      <c r="R1401" s="234"/>
      <c r="S1401" s="234"/>
      <c r="T1401" s="235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6" t="s">
        <v>192</v>
      </c>
      <c r="AU1401" s="236" t="s">
        <v>88</v>
      </c>
      <c r="AV1401" s="13" t="s">
        <v>86</v>
      </c>
      <c r="AW1401" s="13" t="s">
        <v>37</v>
      </c>
      <c r="AX1401" s="13" t="s">
        <v>78</v>
      </c>
      <c r="AY1401" s="236" t="s">
        <v>178</v>
      </c>
    </row>
    <row r="1402" s="13" customFormat="1">
      <c r="A1402" s="13"/>
      <c r="B1402" s="226"/>
      <c r="C1402" s="227"/>
      <c r="D1402" s="228" t="s">
        <v>192</v>
      </c>
      <c r="E1402" s="229" t="s">
        <v>19</v>
      </c>
      <c r="F1402" s="230" t="s">
        <v>1629</v>
      </c>
      <c r="G1402" s="227"/>
      <c r="H1402" s="229" t="s">
        <v>19</v>
      </c>
      <c r="I1402" s="231"/>
      <c r="J1402" s="227"/>
      <c r="K1402" s="227"/>
      <c r="L1402" s="232"/>
      <c r="M1402" s="233"/>
      <c r="N1402" s="234"/>
      <c r="O1402" s="234"/>
      <c r="P1402" s="234"/>
      <c r="Q1402" s="234"/>
      <c r="R1402" s="234"/>
      <c r="S1402" s="234"/>
      <c r="T1402" s="235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36" t="s">
        <v>192</v>
      </c>
      <c r="AU1402" s="236" t="s">
        <v>88</v>
      </c>
      <c r="AV1402" s="13" t="s">
        <v>86</v>
      </c>
      <c r="AW1402" s="13" t="s">
        <v>37</v>
      </c>
      <c r="AX1402" s="13" t="s">
        <v>78</v>
      </c>
      <c r="AY1402" s="236" t="s">
        <v>178</v>
      </c>
    </row>
    <row r="1403" s="14" customFormat="1">
      <c r="A1403" s="14"/>
      <c r="B1403" s="237"/>
      <c r="C1403" s="238"/>
      <c r="D1403" s="228" t="s">
        <v>192</v>
      </c>
      <c r="E1403" s="239" t="s">
        <v>19</v>
      </c>
      <c r="F1403" s="240" t="s">
        <v>1630</v>
      </c>
      <c r="G1403" s="238"/>
      <c r="H1403" s="241">
        <v>55.600000000000001</v>
      </c>
      <c r="I1403" s="242"/>
      <c r="J1403" s="238"/>
      <c r="K1403" s="238"/>
      <c r="L1403" s="243"/>
      <c r="M1403" s="244"/>
      <c r="N1403" s="245"/>
      <c r="O1403" s="245"/>
      <c r="P1403" s="245"/>
      <c r="Q1403" s="245"/>
      <c r="R1403" s="245"/>
      <c r="S1403" s="245"/>
      <c r="T1403" s="246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47" t="s">
        <v>192</v>
      </c>
      <c r="AU1403" s="247" t="s">
        <v>88</v>
      </c>
      <c r="AV1403" s="14" t="s">
        <v>88</v>
      </c>
      <c r="AW1403" s="14" t="s">
        <v>37</v>
      </c>
      <c r="AX1403" s="14" t="s">
        <v>78</v>
      </c>
      <c r="AY1403" s="247" t="s">
        <v>178</v>
      </c>
    </row>
    <row r="1404" s="14" customFormat="1">
      <c r="A1404" s="14"/>
      <c r="B1404" s="237"/>
      <c r="C1404" s="238"/>
      <c r="D1404" s="228" t="s">
        <v>192</v>
      </c>
      <c r="E1404" s="239" t="s">
        <v>19</v>
      </c>
      <c r="F1404" s="240" t="s">
        <v>1631</v>
      </c>
      <c r="G1404" s="238"/>
      <c r="H1404" s="241">
        <v>48</v>
      </c>
      <c r="I1404" s="242"/>
      <c r="J1404" s="238"/>
      <c r="K1404" s="238"/>
      <c r="L1404" s="243"/>
      <c r="M1404" s="244"/>
      <c r="N1404" s="245"/>
      <c r="O1404" s="245"/>
      <c r="P1404" s="245"/>
      <c r="Q1404" s="245"/>
      <c r="R1404" s="245"/>
      <c r="S1404" s="245"/>
      <c r="T1404" s="246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47" t="s">
        <v>192</v>
      </c>
      <c r="AU1404" s="247" t="s">
        <v>88</v>
      </c>
      <c r="AV1404" s="14" t="s">
        <v>88</v>
      </c>
      <c r="AW1404" s="14" t="s">
        <v>37</v>
      </c>
      <c r="AX1404" s="14" t="s">
        <v>78</v>
      </c>
      <c r="AY1404" s="247" t="s">
        <v>178</v>
      </c>
    </row>
    <row r="1405" s="15" customFormat="1">
      <c r="A1405" s="15"/>
      <c r="B1405" s="248"/>
      <c r="C1405" s="249"/>
      <c r="D1405" s="228" t="s">
        <v>192</v>
      </c>
      <c r="E1405" s="250" t="s">
        <v>19</v>
      </c>
      <c r="F1405" s="251" t="s">
        <v>195</v>
      </c>
      <c r="G1405" s="249"/>
      <c r="H1405" s="252">
        <v>103.59999999999999</v>
      </c>
      <c r="I1405" s="253"/>
      <c r="J1405" s="249"/>
      <c r="K1405" s="249"/>
      <c r="L1405" s="254"/>
      <c r="M1405" s="255"/>
      <c r="N1405" s="256"/>
      <c r="O1405" s="256"/>
      <c r="P1405" s="256"/>
      <c r="Q1405" s="256"/>
      <c r="R1405" s="256"/>
      <c r="S1405" s="256"/>
      <c r="T1405" s="257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15"/>
      <c r="AT1405" s="258" t="s">
        <v>192</v>
      </c>
      <c r="AU1405" s="258" t="s">
        <v>88</v>
      </c>
      <c r="AV1405" s="15" t="s">
        <v>184</v>
      </c>
      <c r="AW1405" s="15" t="s">
        <v>37</v>
      </c>
      <c r="AX1405" s="15" t="s">
        <v>86</v>
      </c>
      <c r="AY1405" s="258" t="s">
        <v>178</v>
      </c>
    </row>
    <row r="1406" s="2" customFormat="1" ht="33" customHeight="1">
      <c r="A1406" s="41"/>
      <c r="B1406" s="42"/>
      <c r="C1406" s="208" t="s">
        <v>1678</v>
      </c>
      <c r="D1406" s="208" t="s">
        <v>180</v>
      </c>
      <c r="E1406" s="209" t="s">
        <v>1679</v>
      </c>
      <c r="F1406" s="210" t="s">
        <v>1680</v>
      </c>
      <c r="G1406" s="211" t="s">
        <v>114</v>
      </c>
      <c r="H1406" s="212">
        <v>9.5999999999999996</v>
      </c>
      <c r="I1406" s="213"/>
      <c r="J1406" s="214">
        <f>ROUND(I1406*H1406,2)</f>
        <v>0</v>
      </c>
      <c r="K1406" s="210" t="s">
        <v>183</v>
      </c>
      <c r="L1406" s="47"/>
      <c r="M1406" s="215" t="s">
        <v>19</v>
      </c>
      <c r="N1406" s="216" t="s">
        <v>49</v>
      </c>
      <c r="O1406" s="87"/>
      <c r="P1406" s="217">
        <f>O1406*H1406</f>
        <v>0</v>
      </c>
      <c r="Q1406" s="217">
        <v>0</v>
      </c>
      <c r="R1406" s="217">
        <f>Q1406*H1406</f>
        <v>0</v>
      </c>
      <c r="S1406" s="217">
        <v>0</v>
      </c>
      <c r="T1406" s="218">
        <f>S1406*H1406</f>
        <v>0</v>
      </c>
      <c r="U1406" s="41"/>
      <c r="V1406" s="41"/>
      <c r="W1406" s="41"/>
      <c r="X1406" s="41"/>
      <c r="Y1406" s="41"/>
      <c r="Z1406" s="41"/>
      <c r="AA1406" s="41"/>
      <c r="AB1406" s="41"/>
      <c r="AC1406" s="41"/>
      <c r="AD1406" s="41"/>
      <c r="AE1406" s="41"/>
      <c r="AR1406" s="219" t="s">
        <v>282</v>
      </c>
      <c r="AT1406" s="219" t="s">
        <v>180</v>
      </c>
      <c r="AU1406" s="219" t="s">
        <v>88</v>
      </c>
      <c r="AY1406" s="20" t="s">
        <v>178</v>
      </c>
      <c r="BE1406" s="220">
        <f>IF(N1406="základní",J1406,0)</f>
        <v>0</v>
      </c>
      <c r="BF1406" s="220">
        <f>IF(N1406="snížená",J1406,0)</f>
        <v>0</v>
      </c>
      <c r="BG1406" s="220">
        <f>IF(N1406="zákl. přenesená",J1406,0)</f>
        <v>0</v>
      </c>
      <c r="BH1406" s="220">
        <f>IF(N1406="sníž. přenesená",J1406,0)</f>
        <v>0</v>
      </c>
      <c r="BI1406" s="220">
        <f>IF(N1406="nulová",J1406,0)</f>
        <v>0</v>
      </c>
      <c r="BJ1406" s="20" t="s">
        <v>86</v>
      </c>
      <c r="BK1406" s="220">
        <f>ROUND(I1406*H1406,2)</f>
        <v>0</v>
      </c>
      <c r="BL1406" s="20" t="s">
        <v>282</v>
      </c>
      <c r="BM1406" s="219" t="s">
        <v>1681</v>
      </c>
    </row>
    <row r="1407" s="2" customFormat="1">
      <c r="A1407" s="41"/>
      <c r="B1407" s="42"/>
      <c r="C1407" s="43"/>
      <c r="D1407" s="221" t="s">
        <v>186</v>
      </c>
      <c r="E1407" s="43"/>
      <c r="F1407" s="222" t="s">
        <v>1682</v>
      </c>
      <c r="G1407" s="43"/>
      <c r="H1407" s="43"/>
      <c r="I1407" s="223"/>
      <c r="J1407" s="43"/>
      <c r="K1407" s="43"/>
      <c r="L1407" s="47"/>
      <c r="M1407" s="224"/>
      <c r="N1407" s="225"/>
      <c r="O1407" s="87"/>
      <c r="P1407" s="87"/>
      <c r="Q1407" s="87"/>
      <c r="R1407" s="87"/>
      <c r="S1407" s="87"/>
      <c r="T1407" s="88"/>
      <c r="U1407" s="41"/>
      <c r="V1407" s="41"/>
      <c r="W1407" s="41"/>
      <c r="X1407" s="41"/>
      <c r="Y1407" s="41"/>
      <c r="Z1407" s="41"/>
      <c r="AA1407" s="41"/>
      <c r="AB1407" s="41"/>
      <c r="AC1407" s="41"/>
      <c r="AD1407" s="41"/>
      <c r="AE1407" s="41"/>
      <c r="AT1407" s="20" t="s">
        <v>186</v>
      </c>
      <c r="AU1407" s="20" t="s">
        <v>88</v>
      </c>
    </row>
    <row r="1408" s="13" customFormat="1">
      <c r="A1408" s="13"/>
      <c r="B1408" s="226"/>
      <c r="C1408" s="227"/>
      <c r="D1408" s="228" t="s">
        <v>192</v>
      </c>
      <c r="E1408" s="229" t="s">
        <v>19</v>
      </c>
      <c r="F1408" s="230" t="s">
        <v>659</v>
      </c>
      <c r="G1408" s="227"/>
      <c r="H1408" s="229" t="s">
        <v>19</v>
      </c>
      <c r="I1408" s="231"/>
      <c r="J1408" s="227"/>
      <c r="K1408" s="227"/>
      <c r="L1408" s="232"/>
      <c r="M1408" s="233"/>
      <c r="N1408" s="234"/>
      <c r="O1408" s="234"/>
      <c r="P1408" s="234"/>
      <c r="Q1408" s="234"/>
      <c r="R1408" s="234"/>
      <c r="S1408" s="234"/>
      <c r="T1408" s="235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6" t="s">
        <v>192</v>
      </c>
      <c r="AU1408" s="236" t="s">
        <v>88</v>
      </c>
      <c r="AV1408" s="13" t="s">
        <v>86</v>
      </c>
      <c r="AW1408" s="13" t="s">
        <v>37</v>
      </c>
      <c r="AX1408" s="13" t="s">
        <v>78</v>
      </c>
      <c r="AY1408" s="236" t="s">
        <v>178</v>
      </c>
    </row>
    <row r="1409" s="13" customFormat="1">
      <c r="A1409" s="13"/>
      <c r="B1409" s="226"/>
      <c r="C1409" s="227"/>
      <c r="D1409" s="228" t="s">
        <v>192</v>
      </c>
      <c r="E1409" s="229" t="s">
        <v>19</v>
      </c>
      <c r="F1409" s="230" t="s">
        <v>1332</v>
      </c>
      <c r="G1409" s="227"/>
      <c r="H1409" s="229" t="s">
        <v>19</v>
      </c>
      <c r="I1409" s="231"/>
      <c r="J1409" s="227"/>
      <c r="K1409" s="227"/>
      <c r="L1409" s="232"/>
      <c r="M1409" s="233"/>
      <c r="N1409" s="234"/>
      <c r="O1409" s="234"/>
      <c r="P1409" s="234"/>
      <c r="Q1409" s="234"/>
      <c r="R1409" s="234"/>
      <c r="S1409" s="234"/>
      <c r="T1409" s="235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6" t="s">
        <v>192</v>
      </c>
      <c r="AU1409" s="236" t="s">
        <v>88</v>
      </c>
      <c r="AV1409" s="13" t="s">
        <v>86</v>
      </c>
      <c r="AW1409" s="13" t="s">
        <v>37</v>
      </c>
      <c r="AX1409" s="13" t="s">
        <v>78</v>
      </c>
      <c r="AY1409" s="236" t="s">
        <v>178</v>
      </c>
    </row>
    <row r="1410" s="14" customFormat="1">
      <c r="A1410" s="14"/>
      <c r="B1410" s="237"/>
      <c r="C1410" s="238"/>
      <c r="D1410" s="228" t="s">
        <v>192</v>
      </c>
      <c r="E1410" s="239" t="s">
        <v>19</v>
      </c>
      <c r="F1410" s="240" t="s">
        <v>1683</v>
      </c>
      <c r="G1410" s="238"/>
      <c r="H1410" s="241">
        <v>9.5999999999999996</v>
      </c>
      <c r="I1410" s="242"/>
      <c r="J1410" s="238"/>
      <c r="K1410" s="238"/>
      <c r="L1410" s="243"/>
      <c r="M1410" s="244"/>
      <c r="N1410" s="245"/>
      <c r="O1410" s="245"/>
      <c r="P1410" s="245"/>
      <c r="Q1410" s="245"/>
      <c r="R1410" s="245"/>
      <c r="S1410" s="245"/>
      <c r="T1410" s="246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47" t="s">
        <v>192</v>
      </c>
      <c r="AU1410" s="247" t="s">
        <v>88</v>
      </c>
      <c r="AV1410" s="14" t="s">
        <v>88</v>
      </c>
      <c r="AW1410" s="14" t="s">
        <v>37</v>
      </c>
      <c r="AX1410" s="14" t="s">
        <v>78</v>
      </c>
      <c r="AY1410" s="247" t="s">
        <v>178</v>
      </c>
    </row>
    <row r="1411" s="15" customFormat="1">
      <c r="A1411" s="15"/>
      <c r="B1411" s="248"/>
      <c r="C1411" s="249"/>
      <c r="D1411" s="228" t="s">
        <v>192</v>
      </c>
      <c r="E1411" s="250" t="s">
        <v>19</v>
      </c>
      <c r="F1411" s="251" t="s">
        <v>195</v>
      </c>
      <c r="G1411" s="249"/>
      <c r="H1411" s="252">
        <v>9.5999999999999996</v>
      </c>
      <c r="I1411" s="253"/>
      <c r="J1411" s="249"/>
      <c r="K1411" s="249"/>
      <c r="L1411" s="254"/>
      <c r="M1411" s="255"/>
      <c r="N1411" s="256"/>
      <c r="O1411" s="256"/>
      <c r="P1411" s="256"/>
      <c r="Q1411" s="256"/>
      <c r="R1411" s="256"/>
      <c r="S1411" s="256"/>
      <c r="T1411" s="257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58" t="s">
        <v>192</v>
      </c>
      <c r="AU1411" s="258" t="s">
        <v>88</v>
      </c>
      <c r="AV1411" s="15" t="s">
        <v>184</v>
      </c>
      <c r="AW1411" s="15" t="s">
        <v>37</v>
      </c>
      <c r="AX1411" s="15" t="s">
        <v>86</v>
      </c>
      <c r="AY1411" s="258" t="s">
        <v>178</v>
      </c>
    </row>
    <row r="1412" s="2" customFormat="1" ht="16.5" customHeight="1">
      <c r="A1412" s="41"/>
      <c r="B1412" s="42"/>
      <c r="C1412" s="259" t="s">
        <v>1684</v>
      </c>
      <c r="D1412" s="259" t="s">
        <v>303</v>
      </c>
      <c r="E1412" s="260" t="s">
        <v>1685</v>
      </c>
      <c r="F1412" s="261" t="s">
        <v>1686</v>
      </c>
      <c r="G1412" s="262" t="s">
        <v>114</v>
      </c>
      <c r="H1412" s="263">
        <v>10.560000000000001</v>
      </c>
      <c r="I1412" s="264"/>
      <c r="J1412" s="265">
        <f>ROUND(I1412*H1412,2)</f>
        <v>0</v>
      </c>
      <c r="K1412" s="261" t="s">
        <v>19</v>
      </c>
      <c r="L1412" s="266"/>
      <c r="M1412" s="267" t="s">
        <v>19</v>
      </c>
      <c r="N1412" s="268" t="s">
        <v>49</v>
      </c>
      <c r="O1412" s="87"/>
      <c r="P1412" s="217">
        <f>O1412*H1412</f>
        <v>0</v>
      </c>
      <c r="Q1412" s="217">
        <v>0.00020000000000000001</v>
      </c>
      <c r="R1412" s="217">
        <f>Q1412*H1412</f>
        <v>0.0021120000000000002</v>
      </c>
      <c r="S1412" s="217">
        <v>0</v>
      </c>
      <c r="T1412" s="218">
        <f>S1412*H1412</f>
        <v>0</v>
      </c>
      <c r="U1412" s="41"/>
      <c r="V1412" s="41"/>
      <c r="W1412" s="41"/>
      <c r="X1412" s="41"/>
      <c r="Y1412" s="41"/>
      <c r="Z1412" s="41"/>
      <c r="AA1412" s="41"/>
      <c r="AB1412" s="41"/>
      <c r="AC1412" s="41"/>
      <c r="AD1412" s="41"/>
      <c r="AE1412" s="41"/>
      <c r="AR1412" s="219" t="s">
        <v>375</v>
      </c>
      <c r="AT1412" s="219" t="s">
        <v>303</v>
      </c>
      <c r="AU1412" s="219" t="s">
        <v>88</v>
      </c>
      <c r="AY1412" s="20" t="s">
        <v>178</v>
      </c>
      <c r="BE1412" s="220">
        <f>IF(N1412="základní",J1412,0)</f>
        <v>0</v>
      </c>
      <c r="BF1412" s="220">
        <f>IF(N1412="snížená",J1412,0)</f>
        <v>0</v>
      </c>
      <c r="BG1412" s="220">
        <f>IF(N1412="zákl. přenesená",J1412,0)</f>
        <v>0</v>
      </c>
      <c r="BH1412" s="220">
        <f>IF(N1412="sníž. přenesená",J1412,0)</f>
        <v>0</v>
      </c>
      <c r="BI1412" s="220">
        <f>IF(N1412="nulová",J1412,0)</f>
        <v>0</v>
      </c>
      <c r="BJ1412" s="20" t="s">
        <v>86</v>
      </c>
      <c r="BK1412" s="220">
        <f>ROUND(I1412*H1412,2)</f>
        <v>0</v>
      </c>
      <c r="BL1412" s="20" t="s">
        <v>282</v>
      </c>
      <c r="BM1412" s="219" t="s">
        <v>1687</v>
      </c>
    </row>
    <row r="1413" s="14" customFormat="1">
      <c r="A1413" s="14"/>
      <c r="B1413" s="237"/>
      <c r="C1413" s="238"/>
      <c r="D1413" s="228" t="s">
        <v>192</v>
      </c>
      <c r="E1413" s="238"/>
      <c r="F1413" s="240" t="s">
        <v>1688</v>
      </c>
      <c r="G1413" s="238"/>
      <c r="H1413" s="241">
        <v>10.560000000000001</v>
      </c>
      <c r="I1413" s="242"/>
      <c r="J1413" s="238"/>
      <c r="K1413" s="238"/>
      <c r="L1413" s="243"/>
      <c r="M1413" s="244"/>
      <c r="N1413" s="245"/>
      <c r="O1413" s="245"/>
      <c r="P1413" s="245"/>
      <c r="Q1413" s="245"/>
      <c r="R1413" s="245"/>
      <c r="S1413" s="245"/>
      <c r="T1413" s="246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47" t="s">
        <v>192</v>
      </c>
      <c r="AU1413" s="247" t="s">
        <v>88</v>
      </c>
      <c r="AV1413" s="14" t="s">
        <v>88</v>
      </c>
      <c r="AW1413" s="14" t="s">
        <v>4</v>
      </c>
      <c r="AX1413" s="14" t="s">
        <v>86</v>
      </c>
      <c r="AY1413" s="247" t="s">
        <v>178</v>
      </c>
    </row>
    <row r="1414" s="2" customFormat="1" ht="24.15" customHeight="1">
      <c r="A1414" s="41"/>
      <c r="B1414" s="42"/>
      <c r="C1414" s="208" t="s">
        <v>1689</v>
      </c>
      <c r="D1414" s="208" t="s">
        <v>180</v>
      </c>
      <c r="E1414" s="209" t="s">
        <v>1690</v>
      </c>
      <c r="F1414" s="210" t="s">
        <v>1691</v>
      </c>
      <c r="G1414" s="211" t="s">
        <v>299</v>
      </c>
      <c r="H1414" s="212">
        <v>4</v>
      </c>
      <c r="I1414" s="213"/>
      <c r="J1414" s="214">
        <f>ROUND(I1414*H1414,2)</f>
        <v>0</v>
      </c>
      <c r="K1414" s="210" t="s">
        <v>183</v>
      </c>
      <c r="L1414" s="47"/>
      <c r="M1414" s="215" t="s">
        <v>19</v>
      </c>
      <c r="N1414" s="216" t="s">
        <v>49</v>
      </c>
      <c r="O1414" s="87"/>
      <c r="P1414" s="217">
        <f>O1414*H1414</f>
        <v>0</v>
      </c>
      <c r="Q1414" s="217">
        <v>0</v>
      </c>
      <c r="R1414" s="217">
        <f>Q1414*H1414</f>
        <v>0</v>
      </c>
      <c r="S1414" s="217">
        <v>0</v>
      </c>
      <c r="T1414" s="218">
        <f>S1414*H1414</f>
        <v>0</v>
      </c>
      <c r="U1414" s="41"/>
      <c r="V1414" s="41"/>
      <c r="W1414" s="41"/>
      <c r="X1414" s="41"/>
      <c r="Y1414" s="41"/>
      <c r="Z1414" s="41"/>
      <c r="AA1414" s="41"/>
      <c r="AB1414" s="41"/>
      <c r="AC1414" s="41"/>
      <c r="AD1414" s="41"/>
      <c r="AE1414" s="41"/>
      <c r="AR1414" s="219" t="s">
        <v>282</v>
      </c>
      <c r="AT1414" s="219" t="s">
        <v>180</v>
      </c>
      <c r="AU1414" s="219" t="s">
        <v>88</v>
      </c>
      <c r="AY1414" s="20" t="s">
        <v>178</v>
      </c>
      <c r="BE1414" s="220">
        <f>IF(N1414="základní",J1414,0)</f>
        <v>0</v>
      </c>
      <c r="BF1414" s="220">
        <f>IF(N1414="snížená",J1414,0)</f>
        <v>0</v>
      </c>
      <c r="BG1414" s="220">
        <f>IF(N1414="zákl. přenesená",J1414,0)</f>
        <v>0</v>
      </c>
      <c r="BH1414" s="220">
        <f>IF(N1414="sníž. přenesená",J1414,0)</f>
        <v>0</v>
      </c>
      <c r="BI1414" s="220">
        <f>IF(N1414="nulová",J1414,0)</f>
        <v>0</v>
      </c>
      <c r="BJ1414" s="20" t="s">
        <v>86</v>
      </c>
      <c r="BK1414" s="220">
        <f>ROUND(I1414*H1414,2)</f>
        <v>0</v>
      </c>
      <c r="BL1414" s="20" t="s">
        <v>282</v>
      </c>
      <c r="BM1414" s="219" t="s">
        <v>1692</v>
      </c>
    </row>
    <row r="1415" s="2" customFormat="1">
      <c r="A1415" s="41"/>
      <c r="B1415" s="42"/>
      <c r="C1415" s="43"/>
      <c r="D1415" s="221" t="s">
        <v>186</v>
      </c>
      <c r="E1415" s="43"/>
      <c r="F1415" s="222" t="s">
        <v>1693</v>
      </c>
      <c r="G1415" s="43"/>
      <c r="H1415" s="43"/>
      <c r="I1415" s="223"/>
      <c r="J1415" s="43"/>
      <c r="K1415" s="43"/>
      <c r="L1415" s="47"/>
      <c r="M1415" s="224"/>
      <c r="N1415" s="225"/>
      <c r="O1415" s="87"/>
      <c r="P1415" s="87"/>
      <c r="Q1415" s="87"/>
      <c r="R1415" s="87"/>
      <c r="S1415" s="87"/>
      <c r="T1415" s="88"/>
      <c r="U1415" s="41"/>
      <c r="V1415" s="41"/>
      <c r="W1415" s="41"/>
      <c r="X1415" s="41"/>
      <c r="Y1415" s="41"/>
      <c r="Z1415" s="41"/>
      <c r="AA1415" s="41"/>
      <c r="AB1415" s="41"/>
      <c r="AC1415" s="41"/>
      <c r="AD1415" s="41"/>
      <c r="AE1415" s="41"/>
      <c r="AT1415" s="20" t="s">
        <v>186</v>
      </c>
      <c r="AU1415" s="20" t="s">
        <v>88</v>
      </c>
    </row>
    <row r="1416" s="13" customFormat="1">
      <c r="A1416" s="13"/>
      <c r="B1416" s="226"/>
      <c r="C1416" s="227"/>
      <c r="D1416" s="228" t="s">
        <v>192</v>
      </c>
      <c r="E1416" s="229" t="s">
        <v>19</v>
      </c>
      <c r="F1416" s="230" t="s">
        <v>659</v>
      </c>
      <c r="G1416" s="227"/>
      <c r="H1416" s="229" t="s">
        <v>19</v>
      </c>
      <c r="I1416" s="231"/>
      <c r="J1416" s="227"/>
      <c r="K1416" s="227"/>
      <c r="L1416" s="232"/>
      <c r="M1416" s="233"/>
      <c r="N1416" s="234"/>
      <c r="O1416" s="234"/>
      <c r="P1416" s="234"/>
      <c r="Q1416" s="234"/>
      <c r="R1416" s="234"/>
      <c r="S1416" s="234"/>
      <c r="T1416" s="235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6" t="s">
        <v>192</v>
      </c>
      <c r="AU1416" s="236" t="s">
        <v>88</v>
      </c>
      <c r="AV1416" s="13" t="s">
        <v>86</v>
      </c>
      <c r="AW1416" s="13" t="s">
        <v>37</v>
      </c>
      <c r="AX1416" s="13" t="s">
        <v>78</v>
      </c>
      <c r="AY1416" s="236" t="s">
        <v>178</v>
      </c>
    </row>
    <row r="1417" s="13" customFormat="1">
      <c r="A1417" s="13"/>
      <c r="B1417" s="226"/>
      <c r="C1417" s="227"/>
      <c r="D1417" s="228" t="s">
        <v>192</v>
      </c>
      <c r="E1417" s="229" t="s">
        <v>19</v>
      </c>
      <c r="F1417" s="230" t="s">
        <v>1332</v>
      </c>
      <c r="G1417" s="227"/>
      <c r="H1417" s="229" t="s">
        <v>19</v>
      </c>
      <c r="I1417" s="231"/>
      <c r="J1417" s="227"/>
      <c r="K1417" s="227"/>
      <c r="L1417" s="232"/>
      <c r="M1417" s="233"/>
      <c r="N1417" s="234"/>
      <c r="O1417" s="234"/>
      <c r="P1417" s="234"/>
      <c r="Q1417" s="234"/>
      <c r="R1417" s="234"/>
      <c r="S1417" s="234"/>
      <c r="T1417" s="235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6" t="s">
        <v>192</v>
      </c>
      <c r="AU1417" s="236" t="s">
        <v>88</v>
      </c>
      <c r="AV1417" s="13" t="s">
        <v>86</v>
      </c>
      <c r="AW1417" s="13" t="s">
        <v>37</v>
      </c>
      <c r="AX1417" s="13" t="s">
        <v>78</v>
      </c>
      <c r="AY1417" s="236" t="s">
        <v>178</v>
      </c>
    </row>
    <row r="1418" s="14" customFormat="1">
      <c r="A1418" s="14"/>
      <c r="B1418" s="237"/>
      <c r="C1418" s="238"/>
      <c r="D1418" s="228" t="s">
        <v>192</v>
      </c>
      <c r="E1418" s="239" t="s">
        <v>19</v>
      </c>
      <c r="F1418" s="240" t="s">
        <v>1694</v>
      </c>
      <c r="G1418" s="238"/>
      <c r="H1418" s="241">
        <v>4</v>
      </c>
      <c r="I1418" s="242"/>
      <c r="J1418" s="238"/>
      <c r="K1418" s="238"/>
      <c r="L1418" s="243"/>
      <c r="M1418" s="244"/>
      <c r="N1418" s="245"/>
      <c r="O1418" s="245"/>
      <c r="P1418" s="245"/>
      <c r="Q1418" s="245"/>
      <c r="R1418" s="245"/>
      <c r="S1418" s="245"/>
      <c r="T1418" s="246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47" t="s">
        <v>192</v>
      </c>
      <c r="AU1418" s="247" t="s">
        <v>88</v>
      </c>
      <c r="AV1418" s="14" t="s">
        <v>88</v>
      </c>
      <c r="AW1418" s="14" t="s">
        <v>37</v>
      </c>
      <c r="AX1418" s="14" t="s">
        <v>78</v>
      </c>
      <c r="AY1418" s="247" t="s">
        <v>178</v>
      </c>
    </row>
    <row r="1419" s="15" customFormat="1">
      <c r="A1419" s="15"/>
      <c r="B1419" s="248"/>
      <c r="C1419" s="249"/>
      <c r="D1419" s="228" t="s">
        <v>192</v>
      </c>
      <c r="E1419" s="250" t="s">
        <v>19</v>
      </c>
      <c r="F1419" s="251" t="s">
        <v>195</v>
      </c>
      <c r="G1419" s="249"/>
      <c r="H1419" s="252">
        <v>4</v>
      </c>
      <c r="I1419" s="253"/>
      <c r="J1419" s="249"/>
      <c r="K1419" s="249"/>
      <c r="L1419" s="254"/>
      <c r="M1419" s="255"/>
      <c r="N1419" s="256"/>
      <c r="O1419" s="256"/>
      <c r="P1419" s="256"/>
      <c r="Q1419" s="256"/>
      <c r="R1419" s="256"/>
      <c r="S1419" s="256"/>
      <c r="T1419" s="257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58" t="s">
        <v>192</v>
      </c>
      <c r="AU1419" s="258" t="s">
        <v>88</v>
      </c>
      <c r="AV1419" s="15" t="s">
        <v>184</v>
      </c>
      <c r="AW1419" s="15" t="s">
        <v>37</v>
      </c>
      <c r="AX1419" s="15" t="s">
        <v>86</v>
      </c>
      <c r="AY1419" s="258" t="s">
        <v>178</v>
      </c>
    </row>
    <row r="1420" s="2" customFormat="1" ht="21.75" customHeight="1">
      <c r="A1420" s="41"/>
      <c r="B1420" s="42"/>
      <c r="C1420" s="259" t="s">
        <v>1695</v>
      </c>
      <c r="D1420" s="259" t="s">
        <v>303</v>
      </c>
      <c r="E1420" s="260" t="s">
        <v>1696</v>
      </c>
      <c r="F1420" s="261" t="s">
        <v>1697</v>
      </c>
      <c r="G1420" s="262" t="s">
        <v>107</v>
      </c>
      <c r="H1420" s="263">
        <v>1.4079999999999999</v>
      </c>
      <c r="I1420" s="264"/>
      <c r="J1420" s="265">
        <f>ROUND(I1420*H1420,2)</f>
        <v>0</v>
      </c>
      <c r="K1420" s="261" t="s">
        <v>183</v>
      </c>
      <c r="L1420" s="266"/>
      <c r="M1420" s="267" t="s">
        <v>19</v>
      </c>
      <c r="N1420" s="268" t="s">
        <v>49</v>
      </c>
      <c r="O1420" s="87"/>
      <c r="P1420" s="217">
        <f>O1420*H1420</f>
        <v>0</v>
      </c>
      <c r="Q1420" s="217">
        <v>0.021999999999999999</v>
      </c>
      <c r="R1420" s="217">
        <f>Q1420*H1420</f>
        <v>0.030975999999999997</v>
      </c>
      <c r="S1420" s="217">
        <v>0</v>
      </c>
      <c r="T1420" s="218">
        <f>S1420*H1420</f>
        <v>0</v>
      </c>
      <c r="U1420" s="41"/>
      <c r="V1420" s="41"/>
      <c r="W1420" s="41"/>
      <c r="X1420" s="41"/>
      <c r="Y1420" s="41"/>
      <c r="Z1420" s="41"/>
      <c r="AA1420" s="41"/>
      <c r="AB1420" s="41"/>
      <c r="AC1420" s="41"/>
      <c r="AD1420" s="41"/>
      <c r="AE1420" s="41"/>
      <c r="AR1420" s="219" t="s">
        <v>375</v>
      </c>
      <c r="AT1420" s="219" t="s">
        <v>303</v>
      </c>
      <c r="AU1420" s="219" t="s">
        <v>88</v>
      </c>
      <c r="AY1420" s="20" t="s">
        <v>178</v>
      </c>
      <c r="BE1420" s="220">
        <f>IF(N1420="základní",J1420,0)</f>
        <v>0</v>
      </c>
      <c r="BF1420" s="220">
        <f>IF(N1420="snížená",J1420,0)</f>
        <v>0</v>
      </c>
      <c r="BG1420" s="220">
        <f>IF(N1420="zákl. přenesená",J1420,0)</f>
        <v>0</v>
      </c>
      <c r="BH1420" s="220">
        <f>IF(N1420="sníž. přenesená",J1420,0)</f>
        <v>0</v>
      </c>
      <c r="BI1420" s="220">
        <f>IF(N1420="nulová",J1420,0)</f>
        <v>0</v>
      </c>
      <c r="BJ1420" s="20" t="s">
        <v>86</v>
      </c>
      <c r="BK1420" s="220">
        <f>ROUND(I1420*H1420,2)</f>
        <v>0</v>
      </c>
      <c r="BL1420" s="20" t="s">
        <v>282</v>
      </c>
      <c r="BM1420" s="219" t="s">
        <v>1698</v>
      </c>
    </row>
    <row r="1421" s="13" customFormat="1">
      <c r="A1421" s="13"/>
      <c r="B1421" s="226"/>
      <c r="C1421" s="227"/>
      <c r="D1421" s="228" t="s">
        <v>192</v>
      </c>
      <c r="E1421" s="229" t="s">
        <v>19</v>
      </c>
      <c r="F1421" s="230" t="s">
        <v>659</v>
      </c>
      <c r="G1421" s="227"/>
      <c r="H1421" s="229" t="s">
        <v>19</v>
      </c>
      <c r="I1421" s="231"/>
      <c r="J1421" s="227"/>
      <c r="K1421" s="227"/>
      <c r="L1421" s="232"/>
      <c r="M1421" s="233"/>
      <c r="N1421" s="234"/>
      <c r="O1421" s="234"/>
      <c r="P1421" s="234"/>
      <c r="Q1421" s="234"/>
      <c r="R1421" s="234"/>
      <c r="S1421" s="234"/>
      <c r="T1421" s="235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6" t="s">
        <v>192</v>
      </c>
      <c r="AU1421" s="236" t="s">
        <v>88</v>
      </c>
      <c r="AV1421" s="13" t="s">
        <v>86</v>
      </c>
      <c r="AW1421" s="13" t="s">
        <v>37</v>
      </c>
      <c r="AX1421" s="13" t="s">
        <v>78</v>
      </c>
      <c r="AY1421" s="236" t="s">
        <v>178</v>
      </c>
    </row>
    <row r="1422" s="13" customFormat="1">
      <c r="A1422" s="13"/>
      <c r="B1422" s="226"/>
      <c r="C1422" s="227"/>
      <c r="D1422" s="228" t="s">
        <v>192</v>
      </c>
      <c r="E1422" s="229" t="s">
        <v>19</v>
      </c>
      <c r="F1422" s="230" t="s">
        <v>1332</v>
      </c>
      <c r="G1422" s="227"/>
      <c r="H1422" s="229" t="s">
        <v>19</v>
      </c>
      <c r="I1422" s="231"/>
      <c r="J1422" s="227"/>
      <c r="K1422" s="227"/>
      <c r="L1422" s="232"/>
      <c r="M1422" s="233"/>
      <c r="N1422" s="234"/>
      <c r="O1422" s="234"/>
      <c r="P1422" s="234"/>
      <c r="Q1422" s="234"/>
      <c r="R1422" s="234"/>
      <c r="S1422" s="234"/>
      <c r="T1422" s="235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6" t="s">
        <v>192</v>
      </c>
      <c r="AU1422" s="236" t="s">
        <v>88</v>
      </c>
      <c r="AV1422" s="13" t="s">
        <v>86</v>
      </c>
      <c r="AW1422" s="13" t="s">
        <v>37</v>
      </c>
      <c r="AX1422" s="13" t="s">
        <v>78</v>
      </c>
      <c r="AY1422" s="236" t="s">
        <v>178</v>
      </c>
    </row>
    <row r="1423" s="14" customFormat="1">
      <c r="A1423" s="14"/>
      <c r="B1423" s="237"/>
      <c r="C1423" s="238"/>
      <c r="D1423" s="228" t="s">
        <v>192</v>
      </c>
      <c r="E1423" s="239" t="s">
        <v>19</v>
      </c>
      <c r="F1423" s="240" t="s">
        <v>1699</v>
      </c>
      <c r="G1423" s="238"/>
      <c r="H1423" s="241">
        <v>1.28</v>
      </c>
      <c r="I1423" s="242"/>
      <c r="J1423" s="238"/>
      <c r="K1423" s="238"/>
      <c r="L1423" s="243"/>
      <c r="M1423" s="244"/>
      <c r="N1423" s="245"/>
      <c r="O1423" s="245"/>
      <c r="P1423" s="245"/>
      <c r="Q1423" s="245"/>
      <c r="R1423" s="245"/>
      <c r="S1423" s="245"/>
      <c r="T1423" s="246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47" t="s">
        <v>192</v>
      </c>
      <c r="AU1423" s="247" t="s">
        <v>88</v>
      </c>
      <c r="AV1423" s="14" t="s">
        <v>88</v>
      </c>
      <c r="AW1423" s="14" t="s">
        <v>37</v>
      </c>
      <c r="AX1423" s="14" t="s">
        <v>78</v>
      </c>
      <c r="AY1423" s="247" t="s">
        <v>178</v>
      </c>
    </row>
    <row r="1424" s="15" customFormat="1">
      <c r="A1424" s="15"/>
      <c r="B1424" s="248"/>
      <c r="C1424" s="249"/>
      <c r="D1424" s="228" t="s">
        <v>192</v>
      </c>
      <c r="E1424" s="250" t="s">
        <v>19</v>
      </c>
      <c r="F1424" s="251" t="s">
        <v>195</v>
      </c>
      <c r="G1424" s="249"/>
      <c r="H1424" s="252">
        <v>1.28</v>
      </c>
      <c r="I1424" s="253"/>
      <c r="J1424" s="249"/>
      <c r="K1424" s="249"/>
      <c r="L1424" s="254"/>
      <c r="M1424" s="255"/>
      <c r="N1424" s="256"/>
      <c r="O1424" s="256"/>
      <c r="P1424" s="256"/>
      <c r="Q1424" s="256"/>
      <c r="R1424" s="256"/>
      <c r="S1424" s="256"/>
      <c r="T1424" s="257"/>
      <c r="U1424" s="15"/>
      <c r="V1424" s="15"/>
      <c r="W1424" s="15"/>
      <c r="X1424" s="15"/>
      <c r="Y1424" s="15"/>
      <c r="Z1424" s="15"/>
      <c r="AA1424" s="15"/>
      <c r="AB1424" s="15"/>
      <c r="AC1424" s="15"/>
      <c r="AD1424" s="15"/>
      <c r="AE1424" s="15"/>
      <c r="AT1424" s="258" t="s">
        <v>192</v>
      </c>
      <c r="AU1424" s="258" t="s">
        <v>88</v>
      </c>
      <c r="AV1424" s="15" t="s">
        <v>184</v>
      </c>
      <c r="AW1424" s="15" t="s">
        <v>37</v>
      </c>
      <c r="AX1424" s="15" t="s">
        <v>86</v>
      </c>
      <c r="AY1424" s="258" t="s">
        <v>178</v>
      </c>
    </row>
    <row r="1425" s="14" customFormat="1">
      <c r="A1425" s="14"/>
      <c r="B1425" s="237"/>
      <c r="C1425" s="238"/>
      <c r="D1425" s="228" t="s">
        <v>192</v>
      </c>
      <c r="E1425" s="238"/>
      <c r="F1425" s="240" t="s">
        <v>1700</v>
      </c>
      <c r="G1425" s="238"/>
      <c r="H1425" s="241">
        <v>1.4079999999999999</v>
      </c>
      <c r="I1425" s="242"/>
      <c r="J1425" s="238"/>
      <c r="K1425" s="238"/>
      <c r="L1425" s="243"/>
      <c r="M1425" s="244"/>
      <c r="N1425" s="245"/>
      <c r="O1425" s="245"/>
      <c r="P1425" s="245"/>
      <c r="Q1425" s="245"/>
      <c r="R1425" s="245"/>
      <c r="S1425" s="245"/>
      <c r="T1425" s="246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47" t="s">
        <v>192</v>
      </c>
      <c r="AU1425" s="247" t="s">
        <v>88</v>
      </c>
      <c r="AV1425" s="14" t="s">
        <v>88</v>
      </c>
      <c r="AW1425" s="14" t="s">
        <v>4</v>
      </c>
      <c r="AX1425" s="14" t="s">
        <v>86</v>
      </c>
      <c r="AY1425" s="247" t="s">
        <v>178</v>
      </c>
    </row>
    <row r="1426" s="2" customFormat="1" ht="24.15" customHeight="1">
      <c r="A1426" s="41"/>
      <c r="B1426" s="42"/>
      <c r="C1426" s="208" t="s">
        <v>1701</v>
      </c>
      <c r="D1426" s="208" t="s">
        <v>180</v>
      </c>
      <c r="E1426" s="209" t="s">
        <v>1702</v>
      </c>
      <c r="F1426" s="210" t="s">
        <v>1703</v>
      </c>
      <c r="G1426" s="211" t="s">
        <v>299</v>
      </c>
      <c r="H1426" s="212">
        <v>20</v>
      </c>
      <c r="I1426" s="213"/>
      <c r="J1426" s="214">
        <f>ROUND(I1426*H1426,2)</f>
        <v>0</v>
      </c>
      <c r="K1426" s="210" t="s">
        <v>183</v>
      </c>
      <c r="L1426" s="47"/>
      <c r="M1426" s="215" t="s">
        <v>19</v>
      </c>
      <c r="N1426" s="216" t="s">
        <v>49</v>
      </c>
      <c r="O1426" s="87"/>
      <c r="P1426" s="217">
        <f>O1426*H1426</f>
        <v>0</v>
      </c>
      <c r="Q1426" s="217">
        <v>0</v>
      </c>
      <c r="R1426" s="217">
        <f>Q1426*H1426</f>
        <v>0</v>
      </c>
      <c r="S1426" s="217">
        <v>0.001</v>
      </c>
      <c r="T1426" s="218">
        <f>S1426*H1426</f>
        <v>0.02</v>
      </c>
      <c r="U1426" s="41"/>
      <c r="V1426" s="41"/>
      <c r="W1426" s="41"/>
      <c r="X1426" s="41"/>
      <c r="Y1426" s="41"/>
      <c r="Z1426" s="41"/>
      <c r="AA1426" s="41"/>
      <c r="AB1426" s="41"/>
      <c r="AC1426" s="41"/>
      <c r="AD1426" s="41"/>
      <c r="AE1426" s="41"/>
      <c r="AR1426" s="219" t="s">
        <v>282</v>
      </c>
      <c r="AT1426" s="219" t="s">
        <v>180</v>
      </c>
      <c r="AU1426" s="219" t="s">
        <v>88</v>
      </c>
      <c r="AY1426" s="20" t="s">
        <v>178</v>
      </c>
      <c r="BE1426" s="220">
        <f>IF(N1426="základní",J1426,0)</f>
        <v>0</v>
      </c>
      <c r="BF1426" s="220">
        <f>IF(N1426="snížená",J1426,0)</f>
        <v>0</v>
      </c>
      <c r="BG1426" s="220">
        <f>IF(N1426="zákl. přenesená",J1426,0)</f>
        <v>0</v>
      </c>
      <c r="BH1426" s="220">
        <f>IF(N1426="sníž. přenesená",J1426,0)</f>
        <v>0</v>
      </c>
      <c r="BI1426" s="220">
        <f>IF(N1426="nulová",J1426,0)</f>
        <v>0</v>
      </c>
      <c r="BJ1426" s="20" t="s">
        <v>86</v>
      </c>
      <c r="BK1426" s="220">
        <f>ROUND(I1426*H1426,2)</f>
        <v>0</v>
      </c>
      <c r="BL1426" s="20" t="s">
        <v>282</v>
      </c>
      <c r="BM1426" s="219" t="s">
        <v>1704</v>
      </c>
    </row>
    <row r="1427" s="2" customFormat="1">
      <c r="A1427" s="41"/>
      <c r="B1427" s="42"/>
      <c r="C1427" s="43"/>
      <c r="D1427" s="221" t="s">
        <v>186</v>
      </c>
      <c r="E1427" s="43"/>
      <c r="F1427" s="222" t="s">
        <v>1705</v>
      </c>
      <c r="G1427" s="43"/>
      <c r="H1427" s="43"/>
      <c r="I1427" s="223"/>
      <c r="J1427" s="43"/>
      <c r="K1427" s="43"/>
      <c r="L1427" s="47"/>
      <c r="M1427" s="224"/>
      <c r="N1427" s="225"/>
      <c r="O1427" s="87"/>
      <c r="P1427" s="87"/>
      <c r="Q1427" s="87"/>
      <c r="R1427" s="87"/>
      <c r="S1427" s="87"/>
      <c r="T1427" s="88"/>
      <c r="U1427" s="41"/>
      <c r="V1427" s="41"/>
      <c r="W1427" s="41"/>
      <c r="X1427" s="41"/>
      <c r="Y1427" s="41"/>
      <c r="Z1427" s="41"/>
      <c r="AA1427" s="41"/>
      <c r="AB1427" s="41"/>
      <c r="AC1427" s="41"/>
      <c r="AD1427" s="41"/>
      <c r="AE1427" s="41"/>
      <c r="AT1427" s="20" t="s">
        <v>186</v>
      </c>
      <c r="AU1427" s="20" t="s">
        <v>88</v>
      </c>
    </row>
    <row r="1428" s="13" customFormat="1">
      <c r="A1428" s="13"/>
      <c r="B1428" s="226"/>
      <c r="C1428" s="227"/>
      <c r="D1428" s="228" t="s">
        <v>192</v>
      </c>
      <c r="E1428" s="229" t="s">
        <v>19</v>
      </c>
      <c r="F1428" s="230" t="s">
        <v>659</v>
      </c>
      <c r="G1428" s="227"/>
      <c r="H1428" s="229" t="s">
        <v>19</v>
      </c>
      <c r="I1428" s="231"/>
      <c r="J1428" s="227"/>
      <c r="K1428" s="227"/>
      <c r="L1428" s="232"/>
      <c r="M1428" s="233"/>
      <c r="N1428" s="234"/>
      <c r="O1428" s="234"/>
      <c r="P1428" s="234"/>
      <c r="Q1428" s="234"/>
      <c r="R1428" s="234"/>
      <c r="S1428" s="234"/>
      <c r="T1428" s="235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6" t="s">
        <v>192</v>
      </c>
      <c r="AU1428" s="236" t="s">
        <v>88</v>
      </c>
      <c r="AV1428" s="13" t="s">
        <v>86</v>
      </c>
      <c r="AW1428" s="13" t="s">
        <v>37</v>
      </c>
      <c r="AX1428" s="13" t="s">
        <v>78</v>
      </c>
      <c r="AY1428" s="236" t="s">
        <v>178</v>
      </c>
    </row>
    <row r="1429" s="13" customFormat="1">
      <c r="A1429" s="13"/>
      <c r="B1429" s="226"/>
      <c r="C1429" s="227"/>
      <c r="D1429" s="228" t="s">
        <v>192</v>
      </c>
      <c r="E1429" s="229" t="s">
        <v>19</v>
      </c>
      <c r="F1429" s="230" t="s">
        <v>762</v>
      </c>
      <c r="G1429" s="227"/>
      <c r="H1429" s="229" t="s">
        <v>19</v>
      </c>
      <c r="I1429" s="231"/>
      <c r="J1429" s="227"/>
      <c r="K1429" s="227"/>
      <c r="L1429" s="232"/>
      <c r="M1429" s="233"/>
      <c r="N1429" s="234"/>
      <c r="O1429" s="234"/>
      <c r="P1429" s="234"/>
      <c r="Q1429" s="234"/>
      <c r="R1429" s="234"/>
      <c r="S1429" s="234"/>
      <c r="T1429" s="235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6" t="s">
        <v>192</v>
      </c>
      <c r="AU1429" s="236" t="s">
        <v>88</v>
      </c>
      <c r="AV1429" s="13" t="s">
        <v>86</v>
      </c>
      <c r="AW1429" s="13" t="s">
        <v>37</v>
      </c>
      <c r="AX1429" s="13" t="s">
        <v>78</v>
      </c>
      <c r="AY1429" s="236" t="s">
        <v>178</v>
      </c>
    </row>
    <row r="1430" s="14" customFormat="1">
      <c r="A1430" s="14"/>
      <c r="B1430" s="237"/>
      <c r="C1430" s="238"/>
      <c r="D1430" s="228" t="s">
        <v>192</v>
      </c>
      <c r="E1430" s="239" t="s">
        <v>19</v>
      </c>
      <c r="F1430" s="240" t="s">
        <v>1319</v>
      </c>
      <c r="G1430" s="238"/>
      <c r="H1430" s="241">
        <v>16</v>
      </c>
      <c r="I1430" s="242"/>
      <c r="J1430" s="238"/>
      <c r="K1430" s="238"/>
      <c r="L1430" s="243"/>
      <c r="M1430" s="244"/>
      <c r="N1430" s="245"/>
      <c r="O1430" s="245"/>
      <c r="P1430" s="245"/>
      <c r="Q1430" s="245"/>
      <c r="R1430" s="245"/>
      <c r="S1430" s="245"/>
      <c r="T1430" s="246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47" t="s">
        <v>192</v>
      </c>
      <c r="AU1430" s="247" t="s">
        <v>88</v>
      </c>
      <c r="AV1430" s="14" t="s">
        <v>88</v>
      </c>
      <c r="AW1430" s="14" t="s">
        <v>37</v>
      </c>
      <c r="AX1430" s="14" t="s">
        <v>78</v>
      </c>
      <c r="AY1430" s="247" t="s">
        <v>178</v>
      </c>
    </row>
    <row r="1431" s="14" customFormat="1">
      <c r="A1431" s="14"/>
      <c r="B1431" s="237"/>
      <c r="C1431" s="238"/>
      <c r="D1431" s="228" t="s">
        <v>192</v>
      </c>
      <c r="E1431" s="239" t="s">
        <v>19</v>
      </c>
      <c r="F1431" s="240" t="s">
        <v>1320</v>
      </c>
      <c r="G1431" s="238"/>
      <c r="H1431" s="241">
        <v>4</v>
      </c>
      <c r="I1431" s="242"/>
      <c r="J1431" s="238"/>
      <c r="K1431" s="238"/>
      <c r="L1431" s="243"/>
      <c r="M1431" s="244"/>
      <c r="N1431" s="245"/>
      <c r="O1431" s="245"/>
      <c r="P1431" s="245"/>
      <c r="Q1431" s="245"/>
      <c r="R1431" s="245"/>
      <c r="S1431" s="245"/>
      <c r="T1431" s="246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47" t="s">
        <v>192</v>
      </c>
      <c r="AU1431" s="247" t="s">
        <v>88</v>
      </c>
      <c r="AV1431" s="14" t="s">
        <v>88</v>
      </c>
      <c r="AW1431" s="14" t="s">
        <v>37</v>
      </c>
      <c r="AX1431" s="14" t="s">
        <v>78</v>
      </c>
      <c r="AY1431" s="247" t="s">
        <v>178</v>
      </c>
    </row>
    <row r="1432" s="15" customFormat="1">
      <c r="A1432" s="15"/>
      <c r="B1432" s="248"/>
      <c r="C1432" s="249"/>
      <c r="D1432" s="228" t="s">
        <v>192</v>
      </c>
      <c r="E1432" s="250" t="s">
        <v>19</v>
      </c>
      <c r="F1432" s="251" t="s">
        <v>195</v>
      </c>
      <c r="G1432" s="249"/>
      <c r="H1432" s="252">
        <v>20</v>
      </c>
      <c r="I1432" s="253"/>
      <c r="J1432" s="249"/>
      <c r="K1432" s="249"/>
      <c r="L1432" s="254"/>
      <c r="M1432" s="255"/>
      <c r="N1432" s="256"/>
      <c r="O1432" s="256"/>
      <c r="P1432" s="256"/>
      <c r="Q1432" s="256"/>
      <c r="R1432" s="256"/>
      <c r="S1432" s="256"/>
      <c r="T1432" s="257"/>
      <c r="U1432" s="15"/>
      <c r="V1432" s="15"/>
      <c r="W1432" s="15"/>
      <c r="X1432" s="15"/>
      <c r="Y1432" s="15"/>
      <c r="Z1432" s="15"/>
      <c r="AA1432" s="15"/>
      <c r="AB1432" s="15"/>
      <c r="AC1432" s="15"/>
      <c r="AD1432" s="15"/>
      <c r="AE1432" s="15"/>
      <c r="AT1432" s="258" t="s">
        <v>192</v>
      </c>
      <c r="AU1432" s="258" t="s">
        <v>88</v>
      </c>
      <c r="AV1432" s="15" t="s">
        <v>184</v>
      </c>
      <c r="AW1432" s="15" t="s">
        <v>37</v>
      </c>
      <c r="AX1432" s="15" t="s">
        <v>86</v>
      </c>
      <c r="AY1432" s="258" t="s">
        <v>178</v>
      </c>
    </row>
    <row r="1433" s="2" customFormat="1" ht="37.8" customHeight="1">
      <c r="A1433" s="41"/>
      <c r="B1433" s="42"/>
      <c r="C1433" s="208" t="s">
        <v>1706</v>
      </c>
      <c r="D1433" s="208" t="s">
        <v>180</v>
      </c>
      <c r="E1433" s="209" t="s">
        <v>1707</v>
      </c>
      <c r="F1433" s="210" t="s">
        <v>1708</v>
      </c>
      <c r="G1433" s="211" t="s">
        <v>114</v>
      </c>
      <c r="H1433" s="212">
        <v>196</v>
      </c>
      <c r="I1433" s="213"/>
      <c r="J1433" s="214">
        <f>ROUND(I1433*H1433,2)</f>
        <v>0</v>
      </c>
      <c r="K1433" s="210" t="s">
        <v>183</v>
      </c>
      <c r="L1433" s="47"/>
      <c r="M1433" s="215" t="s">
        <v>19</v>
      </c>
      <c r="N1433" s="216" t="s">
        <v>49</v>
      </c>
      <c r="O1433" s="87"/>
      <c r="P1433" s="217">
        <f>O1433*H1433</f>
        <v>0</v>
      </c>
      <c r="Q1433" s="217">
        <v>6.4540000000000002E-05</v>
      </c>
      <c r="R1433" s="217">
        <f>Q1433*H1433</f>
        <v>0.012649840000000001</v>
      </c>
      <c r="S1433" s="217">
        <v>0</v>
      </c>
      <c r="T1433" s="218">
        <f>S1433*H1433</f>
        <v>0</v>
      </c>
      <c r="U1433" s="41"/>
      <c r="V1433" s="41"/>
      <c r="W1433" s="41"/>
      <c r="X1433" s="41"/>
      <c r="Y1433" s="41"/>
      <c r="Z1433" s="41"/>
      <c r="AA1433" s="41"/>
      <c r="AB1433" s="41"/>
      <c r="AC1433" s="41"/>
      <c r="AD1433" s="41"/>
      <c r="AE1433" s="41"/>
      <c r="AR1433" s="219" t="s">
        <v>282</v>
      </c>
      <c r="AT1433" s="219" t="s">
        <v>180</v>
      </c>
      <c r="AU1433" s="219" t="s">
        <v>88</v>
      </c>
      <c r="AY1433" s="20" t="s">
        <v>178</v>
      </c>
      <c r="BE1433" s="220">
        <f>IF(N1433="základní",J1433,0)</f>
        <v>0</v>
      </c>
      <c r="BF1433" s="220">
        <f>IF(N1433="snížená",J1433,0)</f>
        <v>0</v>
      </c>
      <c r="BG1433" s="220">
        <f>IF(N1433="zákl. přenesená",J1433,0)</f>
        <v>0</v>
      </c>
      <c r="BH1433" s="220">
        <f>IF(N1433="sníž. přenesená",J1433,0)</f>
        <v>0</v>
      </c>
      <c r="BI1433" s="220">
        <f>IF(N1433="nulová",J1433,0)</f>
        <v>0</v>
      </c>
      <c r="BJ1433" s="20" t="s">
        <v>86</v>
      </c>
      <c r="BK1433" s="220">
        <f>ROUND(I1433*H1433,2)</f>
        <v>0</v>
      </c>
      <c r="BL1433" s="20" t="s">
        <v>282</v>
      </c>
      <c r="BM1433" s="219" t="s">
        <v>1709</v>
      </c>
    </row>
    <row r="1434" s="2" customFormat="1">
      <c r="A1434" s="41"/>
      <c r="B1434" s="42"/>
      <c r="C1434" s="43"/>
      <c r="D1434" s="221" t="s">
        <v>186</v>
      </c>
      <c r="E1434" s="43"/>
      <c r="F1434" s="222" t="s">
        <v>1710</v>
      </c>
      <c r="G1434" s="43"/>
      <c r="H1434" s="43"/>
      <c r="I1434" s="223"/>
      <c r="J1434" s="43"/>
      <c r="K1434" s="43"/>
      <c r="L1434" s="47"/>
      <c r="M1434" s="224"/>
      <c r="N1434" s="225"/>
      <c r="O1434" s="87"/>
      <c r="P1434" s="87"/>
      <c r="Q1434" s="87"/>
      <c r="R1434" s="87"/>
      <c r="S1434" s="87"/>
      <c r="T1434" s="88"/>
      <c r="U1434" s="41"/>
      <c r="V1434" s="41"/>
      <c r="W1434" s="41"/>
      <c r="X1434" s="41"/>
      <c r="Y1434" s="41"/>
      <c r="Z1434" s="41"/>
      <c r="AA1434" s="41"/>
      <c r="AB1434" s="41"/>
      <c r="AC1434" s="41"/>
      <c r="AD1434" s="41"/>
      <c r="AE1434" s="41"/>
      <c r="AT1434" s="20" t="s">
        <v>186</v>
      </c>
      <c r="AU1434" s="20" t="s">
        <v>88</v>
      </c>
    </row>
    <row r="1435" s="13" customFormat="1">
      <c r="A1435" s="13"/>
      <c r="B1435" s="226"/>
      <c r="C1435" s="227"/>
      <c r="D1435" s="228" t="s">
        <v>192</v>
      </c>
      <c r="E1435" s="229" t="s">
        <v>19</v>
      </c>
      <c r="F1435" s="230" t="s">
        <v>659</v>
      </c>
      <c r="G1435" s="227"/>
      <c r="H1435" s="229" t="s">
        <v>19</v>
      </c>
      <c r="I1435" s="231"/>
      <c r="J1435" s="227"/>
      <c r="K1435" s="227"/>
      <c r="L1435" s="232"/>
      <c r="M1435" s="233"/>
      <c r="N1435" s="234"/>
      <c r="O1435" s="234"/>
      <c r="P1435" s="234"/>
      <c r="Q1435" s="234"/>
      <c r="R1435" s="234"/>
      <c r="S1435" s="234"/>
      <c r="T1435" s="235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6" t="s">
        <v>192</v>
      </c>
      <c r="AU1435" s="236" t="s">
        <v>88</v>
      </c>
      <c r="AV1435" s="13" t="s">
        <v>86</v>
      </c>
      <c r="AW1435" s="13" t="s">
        <v>37</v>
      </c>
      <c r="AX1435" s="13" t="s">
        <v>78</v>
      </c>
      <c r="AY1435" s="236" t="s">
        <v>178</v>
      </c>
    </row>
    <row r="1436" s="13" customFormat="1">
      <c r="A1436" s="13"/>
      <c r="B1436" s="226"/>
      <c r="C1436" s="227"/>
      <c r="D1436" s="228" t="s">
        <v>192</v>
      </c>
      <c r="E1436" s="229" t="s">
        <v>19</v>
      </c>
      <c r="F1436" s="230" t="s">
        <v>1511</v>
      </c>
      <c r="G1436" s="227"/>
      <c r="H1436" s="229" t="s">
        <v>19</v>
      </c>
      <c r="I1436" s="231"/>
      <c r="J1436" s="227"/>
      <c r="K1436" s="227"/>
      <c r="L1436" s="232"/>
      <c r="M1436" s="233"/>
      <c r="N1436" s="234"/>
      <c r="O1436" s="234"/>
      <c r="P1436" s="234"/>
      <c r="Q1436" s="234"/>
      <c r="R1436" s="234"/>
      <c r="S1436" s="234"/>
      <c r="T1436" s="235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36" t="s">
        <v>192</v>
      </c>
      <c r="AU1436" s="236" t="s">
        <v>88</v>
      </c>
      <c r="AV1436" s="13" t="s">
        <v>86</v>
      </c>
      <c r="AW1436" s="13" t="s">
        <v>37</v>
      </c>
      <c r="AX1436" s="13" t="s">
        <v>78</v>
      </c>
      <c r="AY1436" s="236" t="s">
        <v>178</v>
      </c>
    </row>
    <row r="1437" s="14" customFormat="1">
      <c r="A1437" s="14"/>
      <c r="B1437" s="237"/>
      <c r="C1437" s="238"/>
      <c r="D1437" s="228" t="s">
        <v>192</v>
      </c>
      <c r="E1437" s="239" t="s">
        <v>19</v>
      </c>
      <c r="F1437" s="240" t="s">
        <v>1711</v>
      </c>
      <c r="G1437" s="238"/>
      <c r="H1437" s="241">
        <v>116</v>
      </c>
      <c r="I1437" s="242"/>
      <c r="J1437" s="238"/>
      <c r="K1437" s="238"/>
      <c r="L1437" s="243"/>
      <c r="M1437" s="244"/>
      <c r="N1437" s="245"/>
      <c r="O1437" s="245"/>
      <c r="P1437" s="245"/>
      <c r="Q1437" s="245"/>
      <c r="R1437" s="245"/>
      <c r="S1437" s="245"/>
      <c r="T1437" s="246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47" t="s">
        <v>192</v>
      </c>
      <c r="AU1437" s="247" t="s">
        <v>88</v>
      </c>
      <c r="AV1437" s="14" t="s">
        <v>88</v>
      </c>
      <c r="AW1437" s="14" t="s">
        <v>37</v>
      </c>
      <c r="AX1437" s="14" t="s">
        <v>78</v>
      </c>
      <c r="AY1437" s="247" t="s">
        <v>178</v>
      </c>
    </row>
    <row r="1438" s="14" customFormat="1">
      <c r="A1438" s="14"/>
      <c r="B1438" s="237"/>
      <c r="C1438" s="238"/>
      <c r="D1438" s="228" t="s">
        <v>192</v>
      </c>
      <c r="E1438" s="239" t="s">
        <v>19</v>
      </c>
      <c r="F1438" s="240" t="s">
        <v>1712</v>
      </c>
      <c r="G1438" s="238"/>
      <c r="H1438" s="241">
        <v>80</v>
      </c>
      <c r="I1438" s="242"/>
      <c r="J1438" s="238"/>
      <c r="K1438" s="238"/>
      <c r="L1438" s="243"/>
      <c r="M1438" s="244"/>
      <c r="N1438" s="245"/>
      <c r="O1438" s="245"/>
      <c r="P1438" s="245"/>
      <c r="Q1438" s="245"/>
      <c r="R1438" s="245"/>
      <c r="S1438" s="245"/>
      <c r="T1438" s="246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47" t="s">
        <v>192</v>
      </c>
      <c r="AU1438" s="247" t="s">
        <v>88</v>
      </c>
      <c r="AV1438" s="14" t="s">
        <v>88</v>
      </c>
      <c r="AW1438" s="14" t="s">
        <v>37</v>
      </c>
      <c r="AX1438" s="14" t="s">
        <v>78</v>
      </c>
      <c r="AY1438" s="247" t="s">
        <v>178</v>
      </c>
    </row>
    <row r="1439" s="15" customFormat="1">
      <c r="A1439" s="15"/>
      <c r="B1439" s="248"/>
      <c r="C1439" s="249"/>
      <c r="D1439" s="228" t="s">
        <v>192</v>
      </c>
      <c r="E1439" s="250" t="s">
        <v>19</v>
      </c>
      <c r="F1439" s="251" t="s">
        <v>195</v>
      </c>
      <c r="G1439" s="249"/>
      <c r="H1439" s="252">
        <v>196</v>
      </c>
      <c r="I1439" s="253"/>
      <c r="J1439" s="249"/>
      <c r="K1439" s="249"/>
      <c r="L1439" s="254"/>
      <c r="M1439" s="255"/>
      <c r="N1439" s="256"/>
      <c r="O1439" s="256"/>
      <c r="P1439" s="256"/>
      <c r="Q1439" s="256"/>
      <c r="R1439" s="256"/>
      <c r="S1439" s="256"/>
      <c r="T1439" s="257"/>
      <c r="U1439" s="15"/>
      <c r="V1439" s="15"/>
      <c r="W1439" s="15"/>
      <c r="X1439" s="15"/>
      <c r="Y1439" s="15"/>
      <c r="Z1439" s="15"/>
      <c r="AA1439" s="15"/>
      <c r="AB1439" s="15"/>
      <c r="AC1439" s="15"/>
      <c r="AD1439" s="15"/>
      <c r="AE1439" s="15"/>
      <c r="AT1439" s="258" t="s">
        <v>192</v>
      </c>
      <c r="AU1439" s="258" t="s">
        <v>88</v>
      </c>
      <c r="AV1439" s="15" t="s">
        <v>184</v>
      </c>
      <c r="AW1439" s="15" t="s">
        <v>37</v>
      </c>
      <c r="AX1439" s="15" t="s">
        <v>86</v>
      </c>
      <c r="AY1439" s="258" t="s">
        <v>178</v>
      </c>
    </row>
    <row r="1440" s="2" customFormat="1" ht="44.25" customHeight="1">
      <c r="A1440" s="41"/>
      <c r="B1440" s="42"/>
      <c r="C1440" s="208" t="s">
        <v>1713</v>
      </c>
      <c r="D1440" s="208" t="s">
        <v>180</v>
      </c>
      <c r="E1440" s="209" t="s">
        <v>1714</v>
      </c>
      <c r="F1440" s="210" t="s">
        <v>1715</v>
      </c>
      <c r="G1440" s="211" t="s">
        <v>114</v>
      </c>
      <c r="H1440" s="212">
        <v>196</v>
      </c>
      <c r="I1440" s="213"/>
      <c r="J1440" s="214">
        <f>ROUND(I1440*H1440,2)</f>
        <v>0</v>
      </c>
      <c r="K1440" s="210" t="s">
        <v>183</v>
      </c>
      <c r="L1440" s="47"/>
      <c r="M1440" s="215" t="s">
        <v>19</v>
      </c>
      <c r="N1440" s="216" t="s">
        <v>49</v>
      </c>
      <c r="O1440" s="87"/>
      <c r="P1440" s="217">
        <f>O1440*H1440</f>
        <v>0</v>
      </c>
      <c r="Q1440" s="217">
        <v>0.0002856</v>
      </c>
      <c r="R1440" s="217">
        <f>Q1440*H1440</f>
        <v>0.055977600000000002</v>
      </c>
      <c r="S1440" s="217">
        <v>0</v>
      </c>
      <c r="T1440" s="218">
        <f>S1440*H1440</f>
        <v>0</v>
      </c>
      <c r="U1440" s="41"/>
      <c r="V1440" s="41"/>
      <c r="W1440" s="41"/>
      <c r="X1440" s="41"/>
      <c r="Y1440" s="41"/>
      <c r="Z1440" s="41"/>
      <c r="AA1440" s="41"/>
      <c r="AB1440" s="41"/>
      <c r="AC1440" s="41"/>
      <c r="AD1440" s="41"/>
      <c r="AE1440" s="41"/>
      <c r="AR1440" s="219" t="s">
        <v>282</v>
      </c>
      <c r="AT1440" s="219" t="s">
        <v>180</v>
      </c>
      <c r="AU1440" s="219" t="s">
        <v>88</v>
      </c>
      <c r="AY1440" s="20" t="s">
        <v>178</v>
      </c>
      <c r="BE1440" s="220">
        <f>IF(N1440="základní",J1440,0)</f>
        <v>0</v>
      </c>
      <c r="BF1440" s="220">
        <f>IF(N1440="snížená",J1440,0)</f>
        <v>0</v>
      </c>
      <c r="BG1440" s="220">
        <f>IF(N1440="zákl. přenesená",J1440,0)</f>
        <v>0</v>
      </c>
      <c r="BH1440" s="220">
        <f>IF(N1440="sníž. přenesená",J1440,0)</f>
        <v>0</v>
      </c>
      <c r="BI1440" s="220">
        <f>IF(N1440="nulová",J1440,0)</f>
        <v>0</v>
      </c>
      <c r="BJ1440" s="20" t="s">
        <v>86</v>
      </c>
      <c r="BK1440" s="220">
        <f>ROUND(I1440*H1440,2)</f>
        <v>0</v>
      </c>
      <c r="BL1440" s="20" t="s">
        <v>282</v>
      </c>
      <c r="BM1440" s="219" t="s">
        <v>1716</v>
      </c>
    </row>
    <row r="1441" s="2" customFormat="1">
      <c r="A1441" s="41"/>
      <c r="B1441" s="42"/>
      <c r="C1441" s="43"/>
      <c r="D1441" s="221" t="s">
        <v>186</v>
      </c>
      <c r="E1441" s="43"/>
      <c r="F1441" s="222" t="s">
        <v>1717</v>
      </c>
      <c r="G1441" s="43"/>
      <c r="H1441" s="43"/>
      <c r="I1441" s="223"/>
      <c r="J1441" s="43"/>
      <c r="K1441" s="43"/>
      <c r="L1441" s="47"/>
      <c r="M1441" s="224"/>
      <c r="N1441" s="225"/>
      <c r="O1441" s="87"/>
      <c r="P1441" s="87"/>
      <c r="Q1441" s="87"/>
      <c r="R1441" s="87"/>
      <c r="S1441" s="87"/>
      <c r="T1441" s="88"/>
      <c r="U1441" s="41"/>
      <c r="V1441" s="41"/>
      <c r="W1441" s="41"/>
      <c r="X1441" s="41"/>
      <c r="Y1441" s="41"/>
      <c r="Z1441" s="41"/>
      <c r="AA1441" s="41"/>
      <c r="AB1441" s="41"/>
      <c r="AC1441" s="41"/>
      <c r="AD1441" s="41"/>
      <c r="AE1441" s="41"/>
      <c r="AT1441" s="20" t="s">
        <v>186</v>
      </c>
      <c r="AU1441" s="20" t="s">
        <v>88</v>
      </c>
    </row>
    <row r="1442" s="13" customFormat="1">
      <c r="A1442" s="13"/>
      <c r="B1442" s="226"/>
      <c r="C1442" s="227"/>
      <c r="D1442" s="228" t="s">
        <v>192</v>
      </c>
      <c r="E1442" s="229" t="s">
        <v>19</v>
      </c>
      <c r="F1442" s="230" t="s">
        <v>659</v>
      </c>
      <c r="G1442" s="227"/>
      <c r="H1442" s="229" t="s">
        <v>19</v>
      </c>
      <c r="I1442" s="231"/>
      <c r="J1442" s="227"/>
      <c r="K1442" s="227"/>
      <c r="L1442" s="232"/>
      <c r="M1442" s="233"/>
      <c r="N1442" s="234"/>
      <c r="O1442" s="234"/>
      <c r="P1442" s="234"/>
      <c r="Q1442" s="234"/>
      <c r="R1442" s="234"/>
      <c r="S1442" s="234"/>
      <c r="T1442" s="235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6" t="s">
        <v>192</v>
      </c>
      <c r="AU1442" s="236" t="s">
        <v>88</v>
      </c>
      <c r="AV1442" s="13" t="s">
        <v>86</v>
      </c>
      <c r="AW1442" s="13" t="s">
        <v>37</v>
      </c>
      <c r="AX1442" s="13" t="s">
        <v>78</v>
      </c>
      <c r="AY1442" s="236" t="s">
        <v>178</v>
      </c>
    </row>
    <row r="1443" s="13" customFormat="1">
      <c r="A1443" s="13"/>
      <c r="B1443" s="226"/>
      <c r="C1443" s="227"/>
      <c r="D1443" s="228" t="s">
        <v>192</v>
      </c>
      <c r="E1443" s="229" t="s">
        <v>19</v>
      </c>
      <c r="F1443" s="230" t="s">
        <v>1511</v>
      </c>
      <c r="G1443" s="227"/>
      <c r="H1443" s="229" t="s">
        <v>19</v>
      </c>
      <c r="I1443" s="231"/>
      <c r="J1443" s="227"/>
      <c r="K1443" s="227"/>
      <c r="L1443" s="232"/>
      <c r="M1443" s="233"/>
      <c r="N1443" s="234"/>
      <c r="O1443" s="234"/>
      <c r="P1443" s="234"/>
      <c r="Q1443" s="234"/>
      <c r="R1443" s="234"/>
      <c r="S1443" s="234"/>
      <c r="T1443" s="235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6" t="s">
        <v>192</v>
      </c>
      <c r="AU1443" s="236" t="s">
        <v>88</v>
      </c>
      <c r="AV1443" s="13" t="s">
        <v>86</v>
      </c>
      <c r="AW1443" s="13" t="s">
        <v>37</v>
      </c>
      <c r="AX1443" s="13" t="s">
        <v>78</v>
      </c>
      <c r="AY1443" s="236" t="s">
        <v>178</v>
      </c>
    </row>
    <row r="1444" s="14" customFormat="1">
      <c r="A1444" s="14"/>
      <c r="B1444" s="237"/>
      <c r="C1444" s="238"/>
      <c r="D1444" s="228" t="s">
        <v>192</v>
      </c>
      <c r="E1444" s="239" t="s">
        <v>19</v>
      </c>
      <c r="F1444" s="240" t="s">
        <v>1711</v>
      </c>
      <c r="G1444" s="238"/>
      <c r="H1444" s="241">
        <v>116</v>
      </c>
      <c r="I1444" s="242"/>
      <c r="J1444" s="238"/>
      <c r="K1444" s="238"/>
      <c r="L1444" s="243"/>
      <c r="M1444" s="244"/>
      <c r="N1444" s="245"/>
      <c r="O1444" s="245"/>
      <c r="P1444" s="245"/>
      <c r="Q1444" s="245"/>
      <c r="R1444" s="245"/>
      <c r="S1444" s="245"/>
      <c r="T1444" s="246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47" t="s">
        <v>192</v>
      </c>
      <c r="AU1444" s="247" t="s">
        <v>88</v>
      </c>
      <c r="AV1444" s="14" t="s">
        <v>88</v>
      </c>
      <c r="AW1444" s="14" t="s">
        <v>37</v>
      </c>
      <c r="AX1444" s="14" t="s">
        <v>78</v>
      </c>
      <c r="AY1444" s="247" t="s">
        <v>178</v>
      </c>
    </row>
    <row r="1445" s="14" customFormat="1">
      <c r="A1445" s="14"/>
      <c r="B1445" s="237"/>
      <c r="C1445" s="238"/>
      <c r="D1445" s="228" t="s">
        <v>192</v>
      </c>
      <c r="E1445" s="239" t="s">
        <v>19</v>
      </c>
      <c r="F1445" s="240" t="s">
        <v>1712</v>
      </c>
      <c r="G1445" s="238"/>
      <c r="H1445" s="241">
        <v>80</v>
      </c>
      <c r="I1445" s="242"/>
      <c r="J1445" s="238"/>
      <c r="K1445" s="238"/>
      <c r="L1445" s="243"/>
      <c r="M1445" s="244"/>
      <c r="N1445" s="245"/>
      <c r="O1445" s="245"/>
      <c r="P1445" s="245"/>
      <c r="Q1445" s="245"/>
      <c r="R1445" s="245"/>
      <c r="S1445" s="245"/>
      <c r="T1445" s="246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47" t="s">
        <v>192</v>
      </c>
      <c r="AU1445" s="247" t="s">
        <v>88</v>
      </c>
      <c r="AV1445" s="14" t="s">
        <v>88</v>
      </c>
      <c r="AW1445" s="14" t="s">
        <v>37</v>
      </c>
      <c r="AX1445" s="14" t="s">
        <v>78</v>
      </c>
      <c r="AY1445" s="247" t="s">
        <v>178</v>
      </c>
    </row>
    <row r="1446" s="15" customFormat="1">
      <c r="A1446" s="15"/>
      <c r="B1446" s="248"/>
      <c r="C1446" s="249"/>
      <c r="D1446" s="228" t="s">
        <v>192</v>
      </c>
      <c r="E1446" s="250" t="s">
        <v>19</v>
      </c>
      <c r="F1446" s="251" t="s">
        <v>195</v>
      </c>
      <c r="G1446" s="249"/>
      <c r="H1446" s="252">
        <v>196</v>
      </c>
      <c r="I1446" s="253"/>
      <c r="J1446" s="249"/>
      <c r="K1446" s="249"/>
      <c r="L1446" s="254"/>
      <c r="M1446" s="255"/>
      <c r="N1446" s="256"/>
      <c r="O1446" s="256"/>
      <c r="P1446" s="256"/>
      <c r="Q1446" s="256"/>
      <c r="R1446" s="256"/>
      <c r="S1446" s="256"/>
      <c r="T1446" s="257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15"/>
      <c r="AT1446" s="258" t="s">
        <v>192</v>
      </c>
      <c r="AU1446" s="258" t="s">
        <v>88</v>
      </c>
      <c r="AV1446" s="15" t="s">
        <v>184</v>
      </c>
      <c r="AW1446" s="15" t="s">
        <v>37</v>
      </c>
      <c r="AX1446" s="15" t="s">
        <v>86</v>
      </c>
      <c r="AY1446" s="258" t="s">
        <v>178</v>
      </c>
    </row>
    <row r="1447" s="2" customFormat="1" ht="24.15" customHeight="1">
      <c r="A1447" s="41"/>
      <c r="B1447" s="42"/>
      <c r="C1447" s="208" t="s">
        <v>1718</v>
      </c>
      <c r="D1447" s="208" t="s">
        <v>180</v>
      </c>
      <c r="E1447" s="209" t="s">
        <v>1719</v>
      </c>
      <c r="F1447" s="210" t="s">
        <v>1720</v>
      </c>
      <c r="G1447" s="211" t="s">
        <v>299</v>
      </c>
      <c r="H1447" s="212">
        <v>1</v>
      </c>
      <c r="I1447" s="213"/>
      <c r="J1447" s="214">
        <f>ROUND(I1447*H1447,2)</f>
        <v>0</v>
      </c>
      <c r="K1447" s="210" t="s">
        <v>183</v>
      </c>
      <c r="L1447" s="47"/>
      <c r="M1447" s="215" t="s">
        <v>19</v>
      </c>
      <c r="N1447" s="216" t="s">
        <v>49</v>
      </c>
      <c r="O1447" s="87"/>
      <c r="P1447" s="217">
        <f>O1447*H1447</f>
        <v>0</v>
      </c>
      <c r="Q1447" s="217">
        <v>0</v>
      </c>
      <c r="R1447" s="217">
        <f>Q1447*H1447</f>
        <v>0</v>
      </c>
      <c r="S1447" s="217">
        <v>0</v>
      </c>
      <c r="T1447" s="218">
        <f>S1447*H1447</f>
        <v>0</v>
      </c>
      <c r="U1447" s="41"/>
      <c r="V1447" s="41"/>
      <c r="W1447" s="41"/>
      <c r="X1447" s="41"/>
      <c r="Y1447" s="41"/>
      <c r="Z1447" s="41"/>
      <c r="AA1447" s="41"/>
      <c r="AB1447" s="41"/>
      <c r="AC1447" s="41"/>
      <c r="AD1447" s="41"/>
      <c r="AE1447" s="41"/>
      <c r="AR1447" s="219" t="s">
        <v>282</v>
      </c>
      <c r="AT1447" s="219" t="s">
        <v>180</v>
      </c>
      <c r="AU1447" s="219" t="s">
        <v>88</v>
      </c>
      <c r="AY1447" s="20" t="s">
        <v>178</v>
      </c>
      <c r="BE1447" s="220">
        <f>IF(N1447="základní",J1447,0)</f>
        <v>0</v>
      </c>
      <c r="BF1447" s="220">
        <f>IF(N1447="snížená",J1447,0)</f>
        <v>0</v>
      </c>
      <c r="BG1447" s="220">
        <f>IF(N1447="zákl. přenesená",J1447,0)</f>
        <v>0</v>
      </c>
      <c r="BH1447" s="220">
        <f>IF(N1447="sníž. přenesená",J1447,0)</f>
        <v>0</v>
      </c>
      <c r="BI1447" s="220">
        <f>IF(N1447="nulová",J1447,0)</f>
        <v>0</v>
      </c>
      <c r="BJ1447" s="20" t="s">
        <v>86</v>
      </c>
      <c r="BK1447" s="220">
        <f>ROUND(I1447*H1447,2)</f>
        <v>0</v>
      </c>
      <c r="BL1447" s="20" t="s">
        <v>282</v>
      </c>
      <c r="BM1447" s="219" t="s">
        <v>1721</v>
      </c>
    </row>
    <row r="1448" s="2" customFormat="1">
      <c r="A1448" s="41"/>
      <c r="B1448" s="42"/>
      <c r="C1448" s="43"/>
      <c r="D1448" s="221" t="s">
        <v>186</v>
      </c>
      <c r="E1448" s="43"/>
      <c r="F1448" s="222" t="s">
        <v>1722</v>
      </c>
      <c r="G1448" s="43"/>
      <c r="H1448" s="43"/>
      <c r="I1448" s="223"/>
      <c r="J1448" s="43"/>
      <c r="K1448" s="43"/>
      <c r="L1448" s="47"/>
      <c r="M1448" s="224"/>
      <c r="N1448" s="225"/>
      <c r="O1448" s="87"/>
      <c r="P1448" s="87"/>
      <c r="Q1448" s="87"/>
      <c r="R1448" s="87"/>
      <c r="S1448" s="87"/>
      <c r="T1448" s="88"/>
      <c r="U1448" s="41"/>
      <c r="V1448" s="41"/>
      <c r="W1448" s="41"/>
      <c r="X1448" s="41"/>
      <c r="Y1448" s="41"/>
      <c r="Z1448" s="41"/>
      <c r="AA1448" s="41"/>
      <c r="AB1448" s="41"/>
      <c r="AC1448" s="41"/>
      <c r="AD1448" s="41"/>
      <c r="AE1448" s="41"/>
      <c r="AT1448" s="20" t="s">
        <v>186</v>
      </c>
      <c r="AU1448" s="20" t="s">
        <v>88</v>
      </c>
    </row>
    <row r="1449" s="13" customFormat="1">
      <c r="A1449" s="13"/>
      <c r="B1449" s="226"/>
      <c r="C1449" s="227"/>
      <c r="D1449" s="228" t="s">
        <v>192</v>
      </c>
      <c r="E1449" s="229" t="s">
        <v>19</v>
      </c>
      <c r="F1449" s="230" t="s">
        <v>648</v>
      </c>
      <c r="G1449" s="227"/>
      <c r="H1449" s="229" t="s">
        <v>19</v>
      </c>
      <c r="I1449" s="231"/>
      <c r="J1449" s="227"/>
      <c r="K1449" s="227"/>
      <c r="L1449" s="232"/>
      <c r="M1449" s="233"/>
      <c r="N1449" s="234"/>
      <c r="O1449" s="234"/>
      <c r="P1449" s="234"/>
      <c r="Q1449" s="234"/>
      <c r="R1449" s="234"/>
      <c r="S1449" s="234"/>
      <c r="T1449" s="235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6" t="s">
        <v>192</v>
      </c>
      <c r="AU1449" s="236" t="s">
        <v>88</v>
      </c>
      <c r="AV1449" s="13" t="s">
        <v>86</v>
      </c>
      <c r="AW1449" s="13" t="s">
        <v>37</v>
      </c>
      <c r="AX1449" s="13" t="s">
        <v>78</v>
      </c>
      <c r="AY1449" s="236" t="s">
        <v>178</v>
      </c>
    </row>
    <row r="1450" s="14" customFormat="1">
      <c r="A1450" s="14"/>
      <c r="B1450" s="237"/>
      <c r="C1450" s="238"/>
      <c r="D1450" s="228" t="s">
        <v>192</v>
      </c>
      <c r="E1450" s="239" t="s">
        <v>19</v>
      </c>
      <c r="F1450" s="240" t="s">
        <v>649</v>
      </c>
      <c r="G1450" s="238"/>
      <c r="H1450" s="241">
        <v>1</v>
      </c>
      <c r="I1450" s="242"/>
      <c r="J1450" s="238"/>
      <c r="K1450" s="238"/>
      <c r="L1450" s="243"/>
      <c r="M1450" s="244"/>
      <c r="N1450" s="245"/>
      <c r="O1450" s="245"/>
      <c r="P1450" s="245"/>
      <c r="Q1450" s="245"/>
      <c r="R1450" s="245"/>
      <c r="S1450" s="245"/>
      <c r="T1450" s="246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47" t="s">
        <v>192</v>
      </c>
      <c r="AU1450" s="247" t="s">
        <v>88</v>
      </c>
      <c r="AV1450" s="14" t="s">
        <v>88</v>
      </c>
      <c r="AW1450" s="14" t="s">
        <v>37</v>
      </c>
      <c r="AX1450" s="14" t="s">
        <v>78</v>
      </c>
      <c r="AY1450" s="247" t="s">
        <v>178</v>
      </c>
    </row>
    <row r="1451" s="15" customFormat="1">
      <c r="A1451" s="15"/>
      <c r="B1451" s="248"/>
      <c r="C1451" s="249"/>
      <c r="D1451" s="228" t="s">
        <v>192</v>
      </c>
      <c r="E1451" s="250" t="s">
        <v>19</v>
      </c>
      <c r="F1451" s="251" t="s">
        <v>195</v>
      </c>
      <c r="G1451" s="249"/>
      <c r="H1451" s="252">
        <v>1</v>
      </c>
      <c r="I1451" s="253"/>
      <c r="J1451" s="249"/>
      <c r="K1451" s="249"/>
      <c r="L1451" s="254"/>
      <c r="M1451" s="255"/>
      <c r="N1451" s="256"/>
      <c r="O1451" s="256"/>
      <c r="P1451" s="256"/>
      <c r="Q1451" s="256"/>
      <c r="R1451" s="256"/>
      <c r="S1451" s="256"/>
      <c r="T1451" s="257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58" t="s">
        <v>192</v>
      </c>
      <c r="AU1451" s="258" t="s">
        <v>88</v>
      </c>
      <c r="AV1451" s="15" t="s">
        <v>184</v>
      </c>
      <c r="AW1451" s="15" t="s">
        <v>37</v>
      </c>
      <c r="AX1451" s="15" t="s">
        <v>86</v>
      </c>
      <c r="AY1451" s="258" t="s">
        <v>178</v>
      </c>
    </row>
    <row r="1452" s="2" customFormat="1" ht="44.25" customHeight="1">
      <c r="A1452" s="41"/>
      <c r="B1452" s="42"/>
      <c r="C1452" s="259" t="s">
        <v>1723</v>
      </c>
      <c r="D1452" s="259" t="s">
        <v>303</v>
      </c>
      <c r="E1452" s="260" t="s">
        <v>1724</v>
      </c>
      <c r="F1452" s="261" t="s">
        <v>1725</v>
      </c>
      <c r="G1452" s="262" t="s">
        <v>299</v>
      </c>
      <c r="H1452" s="263">
        <v>1</v>
      </c>
      <c r="I1452" s="264"/>
      <c r="J1452" s="265">
        <f>ROUND(I1452*H1452,2)</f>
        <v>0</v>
      </c>
      <c r="K1452" s="261" t="s">
        <v>19</v>
      </c>
      <c r="L1452" s="266"/>
      <c r="M1452" s="267" t="s">
        <v>19</v>
      </c>
      <c r="N1452" s="268" t="s">
        <v>49</v>
      </c>
      <c r="O1452" s="87"/>
      <c r="P1452" s="217">
        <f>O1452*H1452</f>
        <v>0</v>
      </c>
      <c r="Q1452" s="217">
        <v>0.076999999999999999</v>
      </c>
      <c r="R1452" s="217">
        <f>Q1452*H1452</f>
        <v>0.076999999999999999</v>
      </c>
      <c r="S1452" s="217">
        <v>0</v>
      </c>
      <c r="T1452" s="218">
        <f>S1452*H1452</f>
        <v>0</v>
      </c>
      <c r="U1452" s="41"/>
      <c r="V1452" s="41"/>
      <c r="W1452" s="41"/>
      <c r="X1452" s="41"/>
      <c r="Y1452" s="41"/>
      <c r="Z1452" s="41"/>
      <c r="AA1452" s="41"/>
      <c r="AB1452" s="41"/>
      <c r="AC1452" s="41"/>
      <c r="AD1452" s="41"/>
      <c r="AE1452" s="41"/>
      <c r="AR1452" s="219" t="s">
        <v>375</v>
      </c>
      <c r="AT1452" s="219" t="s">
        <v>303</v>
      </c>
      <c r="AU1452" s="219" t="s">
        <v>88</v>
      </c>
      <c r="AY1452" s="20" t="s">
        <v>178</v>
      </c>
      <c r="BE1452" s="220">
        <f>IF(N1452="základní",J1452,0)</f>
        <v>0</v>
      </c>
      <c r="BF1452" s="220">
        <f>IF(N1452="snížená",J1452,0)</f>
        <v>0</v>
      </c>
      <c r="BG1452" s="220">
        <f>IF(N1452="zákl. přenesená",J1452,0)</f>
        <v>0</v>
      </c>
      <c r="BH1452" s="220">
        <f>IF(N1452="sníž. přenesená",J1452,0)</f>
        <v>0</v>
      </c>
      <c r="BI1452" s="220">
        <f>IF(N1452="nulová",J1452,0)</f>
        <v>0</v>
      </c>
      <c r="BJ1452" s="20" t="s">
        <v>86</v>
      </c>
      <c r="BK1452" s="220">
        <f>ROUND(I1452*H1452,2)</f>
        <v>0</v>
      </c>
      <c r="BL1452" s="20" t="s">
        <v>282</v>
      </c>
      <c r="BM1452" s="219" t="s">
        <v>1726</v>
      </c>
    </row>
    <row r="1453" s="2" customFormat="1" ht="33" customHeight="1">
      <c r="A1453" s="41"/>
      <c r="B1453" s="42"/>
      <c r="C1453" s="208" t="s">
        <v>1727</v>
      </c>
      <c r="D1453" s="208" t="s">
        <v>180</v>
      </c>
      <c r="E1453" s="209" t="s">
        <v>1728</v>
      </c>
      <c r="F1453" s="210" t="s">
        <v>1729</v>
      </c>
      <c r="G1453" s="211" t="s">
        <v>299</v>
      </c>
      <c r="H1453" s="212">
        <v>3</v>
      </c>
      <c r="I1453" s="213"/>
      <c r="J1453" s="214">
        <f>ROUND(I1453*H1453,2)</f>
        <v>0</v>
      </c>
      <c r="K1453" s="210" t="s">
        <v>183</v>
      </c>
      <c r="L1453" s="47"/>
      <c r="M1453" s="215" t="s">
        <v>19</v>
      </c>
      <c r="N1453" s="216" t="s">
        <v>49</v>
      </c>
      <c r="O1453" s="87"/>
      <c r="P1453" s="217">
        <f>O1453*H1453</f>
        <v>0</v>
      </c>
      <c r="Q1453" s="217">
        <v>0.00059219999999999997</v>
      </c>
      <c r="R1453" s="217">
        <f>Q1453*H1453</f>
        <v>0.0017765999999999999</v>
      </c>
      <c r="S1453" s="217">
        <v>0</v>
      </c>
      <c r="T1453" s="218">
        <f>S1453*H1453</f>
        <v>0</v>
      </c>
      <c r="U1453" s="41"/>
      <c r="V1453" s="41"/>
      <c r="W1453" s="41"/>
      <c r="X1453" s="41"/>
      <c r="Y1453" s="41"/>
      <c r="Z1453" s="41"/>
      <c r="AA1453" s="41"/>
      <c r="AB1453" s="41"/>
      <c r="AC1453" s="41"/>
      <c r="AD1453" s="41"/>
      <c r="AE1453" s="41"/>
      <c r="AR1453" s="219" t="s">
        <v>282</v>
      </c>
      <c r="AT1453" s="219" t="s">
        <v>180</v>
      </c>
      <c r="AU1453" s="219" t="s">
        <v>88</v>
      </c>
      <c r="AY1453" s="20" t="s">
        <v>178</v>
      </c>
      <c r="BE1453" s="220">
        <f>IF(N1453="základní",J1453,0)</f>
        <v>0</v>
      </c>
      <c r="BF1453" s="220">
        <f>IF(N1453="snížená",J1453,0)</f>
        <v>0</v>
      </c>
      <c r="BG1453" s="220">
        <f>IF(N1453="zákl. přenesená",J1453,0)</f>
        <v>0</v>
      </c>
      <c r="BH1453" s="220">
        <f>IF(N1453="sníž. přenesená",J1453,0)</f>
        <v>0</v>
      </c>
      <c r="BI1453" s="220">
        <f>IF(N1453="nulová",J1453,0)</f>
        <v>0</v>
      </c>
      <c r="BJ1453" s="20" t="s">
        <v>86</v>
      </c>
      <c r="BK1453" s="220">
        <f>ROUND(I1453*H1453,2)</f>
        <v>0</v>
      </c>
      <c r="BL1453" s="20" t="s">
        <v>282</v>
      </c>
      <c r="BM1453" s="219" t="s">
        <v>1730</v>
      </c>
    </row>
    <row r="1454" s="2" customFormat="1">
      <c r="A1454" s="41"/>
      <c r="B1454" s="42"/>
      <c r="C1454" s="43"/>
      <c r="D1454" s="221" t="s">
        <v>186</v>
      </c>
      <c r="E1454" s="43"/>
      <c r="F1454" s="222" t="s">
        <v>1731</v>
      </c>
      <c r="G1454" s="43"/>
      <c r="H1454" s="43"/>
      <c r="I1454" s="223"/>
      <c r="J1454" s="43"/>
      <c r="K1454" s="43"/>
      <c r="L1454" s="47"/>
      <c r="M1454" s="224"/>
      <c r="N1454" s="225"/>
      <c r="O1454" s="87"/>
      <c r="P1454" s="87"/>
      <c r="Q1454" s="87"/>
      <c r="R1454" s="87"/>
      <c r="S1454" s="87"/>
      <c r="T1454" s="88"/>
      <c r="U1454" s="41"/>
      <c r="V1454" s="41"/>
      <c r="W1454" s="41"/>
      <c r="X1454" s="41"/>
      <c r="Y1454" s="41"/>
      <c r="Z1454" s="41"/>
      <c r="AA1454" s="41"/>
      <c r="AB1454" s="41"/>
      <c r="AC1454" s="41"/>
      <c r="AD1454" s="41"/>
      <c r="AE1454" s="41"/>
      <c r="AT1454" s="20" t="s">
        <v>186</v>
      </c>
      <c r="AU1454" s="20" t="s">
        <v>88</v>
      </c>
    </row>
    <row r="1455" s="13" customFormat="1">
      <c r="A1455" s="13"/>
      <c r="B1455" s="226"/>
      <c r="C1455" s="227"/>
      <c r="D1455" s="228" t="s">
        <v>192</v>
      </c>
      <c r="E1455" s="229" t="s">
        <v>19</v>
      </c>
      <c r="F1455" s="230" t="s">
        <v>659</v>
      </c>
      <c r="G1455" s="227"/>
      <c r="H1455" s="229" t="s">
        <v>19</v>
      </c>
      <c r="I1455" s="231"/>
      <c r="J1455" s="227"/>
      <c r="K1455" s="227"/>
      <c r="L1455" s="232"/>
      <c r="M1455" s="233"/>
      <c r="N1455" s="234"/>
      <c r="O1455" s="234"/>
      <c r="P1455" s="234"/>
      <c r="Q1455" s="234"/>
      <c r="R1455" s="234"/>
      <c r="S1455" s="234"/>
      <c r="T1455" s="235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6" t="s">
        <v>192</v>
      </c>
      <c r="AU1455" s="236" t="s">
        <v>88</v>
      </c>
      <c r="AV1455" s="13" t="s">
        <v>86</v>
      </c>
      <c r="AW1455" s="13" t="s">
        <v>37</v>
      </c>
      <c r="AX1455" s="13" t="s">
        <v>78</v>
      </c>
      <c r="AY1455" s="236" t="s">
        <v>178</v>
      </c>
    </row>
    <row r="1456" s="13" customFormat="1">
      <c r="A1456" s="13"/>
      <c r="B1456" s="226"/>
      <c r="C1456" s="227"/>
      <c r="D1456" s="228" t="s">
        <v>192</v>
      </c>
      <c r="E1456" s="229" t="s">
        <v>19</v>
      </c>
      <c r="F1456" s="230" t="s">
        <v>660</v>
      </c>
      <c r="G1456" s="227"/>
      <c r="H1456" s="229" t="s">
        <v>19</v>
      </c>
      <c r="I1456" s="231"/>
      <c r="J1456" s="227"/>
      <c r="K1456" s="227"/>
      <c r="L1456" s="232"/>
      <c r="M1456" s="233"/>
      <c r="N1456" s="234"/>
      <c r="O1456" s="234"/>
      <c r="P1456" s="234"/>
      <c r="Q1456" s="234"/>
      <c r="R1456" s="234"/>
      <c r="S1456" s="234"/>
      <c r="T1456" s="235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6" t="s">
        <v>192</v>
      </c>
      <c r="AU1456" s="236" t="s">
        <v>88</v>
      </c>
      <c r="AV1456" s="13" t="s">
        <v>86</v>
      </c>
      <c r="AW1456" s="13" t="s">
        <v>37</v>
      </c>
      <c r="AX1456" s="13" t="s">
        <v>78</v>
      </c>
      <c r="AY1456" s="236" t="s">
        <v>178</v>
      </c>
    </row>
    <row r="1457" s="14" customFormat="1">
      <c r="A1457" s="14"/>
      <c r="B1457" s="237"/>
      <c r="C1457" s="238"/>
      <c r="D1457" s="228" t="s">
        <v>192</v>
      </c>
      <c r="E1457" s="239" t="s">
        <v>19</v>
      </c>
      <c r="F1457" s="240" t="s">
        <v>661</v>
      </c>
      <c r="G1457" s="238"/>
      <c r="H1457" s="241">
        <v>3</v>
      </c>
      <c r="I1457" s="242"/>
      <c r="J1457" s="238"/>
      <c r="K1457" s="238"/>
      <c r="L1457" s="243"/>
      <c r="M1457" s="244"/>
      <c r="N1457" s="245"/>
      <c r="O1457" s="245"/>
      <c r="P1457" s="245"/>
      <c r="Q1457" s="245"/>
      <c r="R1457" s="245"/>
      <c r="S1457" s="245"/>
      <c r="T1457" s="246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47" t="s">
        <v>192</v>
      </c>
      <c r="AU1457" s="247" t="s">
        <v>88</v>
      </c>
      <c r="AV1457" s="14" t="s">
        <v>88</v>
      </c>
      <c r="AW1457" s="14" t="s">
        <v>37</v>
      </c>
      <c r="AX1457" s="14" t="s">
        <v>78</v>
      </c>
      <c r="AY1457" s="247" t="s">
        <v>178</v>
      </c>
    </row>
    <row r="1458" s="15" customFormat="1">
      <c r="A1458" s="15"/>
      <c r="B1458" s="248"/>
      <c r="C1458" s="249"/>
      <c r="D1458" s="228" t="s">
        <v>192</v>
      </c>
      <c r="E1458" s="250" t="s">
        <v>19</v>
      </c>
      <c r="F1458" s="251" t="s">
        <v>195</v>
      </c>
      <c r="G1458" s="249"/>
      <c r="H1458" s="252">
        <v>3</v>
      </c>
      <c r="I1458" s="253"/>
      <c r="J1458" s="249"/>
      <c r="K1458" s="249"/>
      <c r="L1458" s="254"/>
      <c r="M1458" s="255"/>
      <c r="N1458" s="256"/>
      <c r="O1458" s="256"/>
      <c r="P1458" s="256"/>
      <c r="Q1458" s="256"/>
      <c r="R1458" s="256"/>
      <c r="S1458" s="256"/>
      <c r="T1458" s="257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58" t="s">
        <v>192</v>
      </c>
      <c r="AU1458" s="258" t="s">
        <v>88</v>
      </c>
      <c r="AV1458" s="15" t="s">
        <v>184</v>
      </c>
      <c r="AW1458" s="15" t="s">
        <v>37</v>
      </c>
      <c r="AX1458" s="15" t="s">
        <v>86</v>
      </c>
      <c r="AY1458" s="258" t="s">
        <v>178</v>
      </c>
    </row>
    <row r="1459" s="2" customFormat="1" ht="37.8" customHeight="1">
      <c r="A1459" s="41"/>
      <c r="B1459" s="42"/>
      <c r="C1459" s="259" t="s">
        <v>1732</v>
      </c>
      <c r="D1459" s="259" t="s">
        <v>303</v>
      </c>
      <c r="E1459" s="260" t="s">
        <v>1733</v>
      </c>
      <c r="F1459" s="261" t="s">
        <v>1734</v>
      </c>
      <c r="G1459" s="262" t="s">
        <v>299</v>
      </c>
      <c r="H1459" s="263">
        <v>3</v>
      </c>
      <c r="I1459" s="264"/>
      <c r="J1459" s="265">
        <f>ROUND(I1459*H1459,2)</f>
        <v>0</v>
      </c>
      <c r="K1459" s="261" t="s">
        <v>19</v>
      </c>
      <c r="L1459" s="266"/>
      <c r="M1459" s="267" t="s">
        <v>19</v>
      </c>
      <c r="N1459" s="268" t="s">
        <v>49</v>
      </c>
      <c r="O1459" s="87"/>
      <c r="P1459" s="217">
        <f>O1459*H1459</f>
        <v>0</v>
      </c>
      <c r="Q1459" s="217">
        <v>0.248</v>
      </c>
      <c r="R1459" s="217">
        <f>Q1459*H1459</f>
        <v>0.74399999999999999</v>
      </c>
      <c r="S1459" s="217">
        <v>0</v>
      </c>
      <c r="T1459" s="218">
        <f>S1459*H1459</f>
        <v>0</v>
      </c>
      <c r="U1459" s="41"/>
      <c r="V1459" s="41"/>
      <c r="W1459" s="41"/>
      <c r="X1459" s="41"/>
      <c r="Y1459" s="41"/>
      <c r="Z1459" s="41"/>
      <c r="AA1459" s="41"/>
      <c r="AB1459" s="41"/>
      <c r="AC1459" s="41"/>
      <c r="AD1459" s="41"/>
      <c r="AE1459" s="41"/>
      <c r="AR1459" s="219" t="s">
        <v>375</v>
      </c>
      <c r="AT1459" s="219" t="s">
        <v>303</v>
      </c>
      <c r="AU1459" s="219" t="s">
        <v>88</v>
      </c>
      <c r="AY1459" s="20" t="s">
        <v>178</v>
      </c>
      <c r="BE1459" s="220">
        <f>IF(N1459="základní",J1459,0)</f>
        <v>0</v>
      </c>
      <c r="BF1459" s="220">
        <f>IF(N1459="snížená",J1459,0)</f>
        <v>0</v>
      </c>
      <c r="BG1459" s="220">
        <f>IF(N1459="zákl. přenesená",J1459,0)</f>
        <v>0</v>
      </c>
      <c r="BH1459" s="220">
        <f>IF(N1459="sníž. přenesená",J1459,0)</f>
        <v>0</v>
      </c>
      <c r="BI1459" s="220">
        <f>IF(N1459="nulová",J1459,0)</f>
        <v>0</v>
      </c>
      <c r="BJ1459" s="20" t="s">
        <v>86</v>
      </c>
      <c r="BK1459" s="220">
        <f>ROUND(I1459*H1459,2)</f>
        <v>0</v>
      </c>
      <c r="BL1459" s="20" t="s">
        <v>282</v>
      </c>
      <c r="BM1459" s="219" t="s">
        <v>1735</v>
      </c>
    </row>
    <row r="1460" s="2" customFormat="1" ht="24.15" customHeight="1">
      <c r="A1460" s="41"/>
      <c r="B1460" s="42"/>
      <c r="C1460" s="208" t="s">
        <v>1736</v>
      </c>
      <c r="D1460" s="208" t="s">
        <v>180</v>
      </c>
      <c r="E1460" s="209" t="s">
        <v>1737</v>
      </c>
      <c r="F1460" s="210" t="s">
        <v>1738</v>
      </c>
      <c r="G1460" s="211" t="s">
        <v>114</v>
      </c>
      <c r="H1460" s="212">
        <v>17.100000000000001</v>
      </c>
      <c r="I1460" s="213"/>
      <c r="J1460" s="214">
        <f>ROUND(I1460*H1460,2)</f>
        <v>0</v>
      </c>
      <c r="K1460" s="210" t="s">
        <v>183</v>
      </c>
      <c r="L1460" s="47"/>
      <c r="M1460" s="215" t="s">
        <v>19</v>
      </c>
      <c r="N1460" s="216" t="s">
        <v>49</v>
      </c>
      <c r="O1460" s="87"/>
      <c r="P1460" s="217">
        <f>O1460*H1460</f>
        <v>0</v>
      </c>
      <c r="Q1460" s="217">
        <v>0</v>
      </c>
      <c r="R1460" s="217">
        <f>Q1460*H1460</f>
        <v>0</v>
      </c>
      <c r="S1460" s="217">
        <v>0</v>
      </c>
      <c r="T1460" s="218">
        <f>S1460*H1460</f>
        <v>0</v>
      </c>
      <c r="U1460" s="41"/>
      <c r="V1460" s="41"/>
      <c r="W1460" s="41"/>
      <c r="X1460" s="41"/>
      <c r="Y1460" s="41"/>
      <c r="Z1460" s="41"/>
      <c r="AA1460" s="41"/>
      <c r="AB1460" s="41"/>
      <c r="AC1460" s="41"/>
      <c r="AD1460" s="41"/>
      <c r="AE1460" s="41"/>
      <c r="AR1460" s="219" t="s">
        <v>282</v>
      </c>
      <c r="AT1460" s="219" t="s">
        <v>180</v>
      </c>
      <c r="AU1460" s="219" t="s">
        <v>88</v>
      </c>
      <c r="AY1460" s="20" t="s">
        <v>178</v>
      </c>
      <c r="BE1460" s="220">
        <f>IF(N1460="základní",J1460,0)</f>
        <v>0</v>
      </c>
      <c r="BF1460" s="220">
        <f>IF(N1460="snížená",J1460,0)</f>
        <v>0</v>
      </c>
      <c r="BG1460" s="220">
        <f>IF(N1460="zákl. přenesená",J1460,0)</f>
        <v>0</v>
      </c>
      <c r="BH1460" s="220">
        <f>IF(N1460="sníž. přenesená",J1460,0)</f>
        <v>0</v>
      </c>
      <c r="BI1460" s="220">
        <f>IF(N1460="nulová",J1460,0)</f>
        <v>0</v>
      </c>
      <c r="BJ1460" s="20" t="s">
        <v>86</v>
      </c>
      <c r="BK1460" s="220">
        <f>ROUND(I1460*H1460,2)</f>
        <v>0</v>
      </c>
      <c r="BL1460" s="20" t="s">
        <v>282</v>
      </c>
      <c r="BM1460" s="219" t="s">
        <v>1739</v>
      </c>
    </row>
    <row r="1461" s="2" customFormat="1">
      <c r="A1461" s="41"/>
      <c r="B1461" s="42"/>
      <c r="C1461" s="43"/>
      <c r="D1461" s="221" t="s">
        <v>186</v>
      </c>
      <c r="E1461" s="43"/>
      <c r="F1461" s="222" t="s">
        <v>1740</v>
      </c>
      <c r="G1461" s="43"/>
      <c r="H1461" s="43"/>
      <c r="I1461" s="223"/>
      <c r="J1461" s="43"/>
      <c r="K1461" s="43"/>
      <c r="L1461" s="47"/>
      <c r="M1461" s="224"/>
      <c r="N1461" s="225"/>
      <c r="O1461" s="87"/>
      <c r="P1461" s="87"/>
      <c r="Q1461" s="87"/>
      <c r="R1461" s="87"/>
      <c r="S1461" s="87"/>
      <c r="T1461" s="88"/>
      <c r="U1461" s="41"/>
      <c r="V1461" s="41"/>
      <c r="W1461" s="41"/>
      <c r="X1461" s="41"/>
      <c r="Y1461" s="41"/>
      <c r="Z1461" s="41"/>
      <c r="AA1461" s="41"/>
      <c r="AB1461" s="41"/>
      <c r="AC1461" s="41"/>
      <c r="AD1461" s="41"/>
      <c r="AE1461" s="41"/>
      <c r="AT1461" s="20" t="s">
        <v>186</v>
      </c>
      <c r="AU1461" s="20" t="s">
        <v>88</v>
      </c>
    </row>
    <row r="1462" s="13" customFormat="1">
      <c r="A1462" s="13"/>
      <c r="B1462" s="226"/>
      <c r="C1462" s="227"/>
      <c r="D1462" s="228" t="s">
        <v>192</v>
      </c>
      <c r="E1462" s="229" t="s">
        <v>19</v>
      </c>
      <c r="F1462" s="230" t="s">
        <v>659</v>
      </c>
      <c r="G1462" s="227"/>
      <c r="H1462" s="229" t="s">
        <v>19</v>
      </c>
      <c r="I1462" s="231"/>
      <c r="J1462" s="227"/>
      <c r="K1462" s="227"/>
      <c r="L1462" s="232"/>
      <c r="M1462" s="233"/>
      <c r="N1462" s="234"/>
      <c r="O1462" s="234"/>
      <c r="P1462" s="234"/>
      <c r="Q1462" s="234"/>
      <c r="R1462" s="234"/>
      <c r="S1462" s="234"/>
      <c r="T1462" s="235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6" t="s">
        <v>192</v>
      </c>
      <c r="AU1462" s="236" t="s">
        <v>88</v>
      </c>
      <c r="AV1462" s="13" t="s">
        <v>86</v>
      </c>
      <c r="AW1462" s="13" t="s">
        <v>37</v>
      </c>
      <c r="AX1462" s="13" t="s">
        <v>78</v>
      </c>
      <c r="AY1462" s="236" t="s">
        <v>178</v>
      </c>
    </row>
    <row r="1463" s="13" customFormat="1">
      <c r="A1463" s="13"/>
      <c r="B1463" s="226"/>
      <c r="C1463" s="227"/>
      <c r="D1463" s="228" t="s">
        <v>192</v>
      </c>
      <c r="E1463" s="229" t="s">
        <v>19</v>
      </c>
      <c r="F1463" s="230" t="s">
        <v>1332</v>
      </c>
      <c r="G1463" s="227"/>
      <c r="H1463" s="229" t="s">
        <v>19</v>
      </c>
      <c r="I1463" s="231"/>
      <c r="J1463" s="227"/>
      <c r="K1463" s="227"/>
      <c r="L1463" s="232"/>
      <c r="M1463" s="233"/>
      <c r="N1463" s="234"/>
      <c r="O1463" s="234"/>
      <c r="P1463" s="234"/>
      <c r="Q1463" s="234"/>
      <c r="R1463" s="234"/>
      <c r="S1463" s="234"/>
      <c r="T1463" s="235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6" t="s">
        <v>192</v>
      </c>
      <c r="AU1463" s="236" t="s">
        <v>88</v>
      </c>
      <c r="AV1463" s="13" t="s">
        <v>86</v>
      </c>
      <c r="AW1463" s="13" t="s">
        <v>37</v>
      </c>
      <c r="AX1463" s="13" t="s">
        <v>78</v>
      </c>
      <c r="AY1463" s="236" t="s">
        <v>178</v>
      </c>
    </row>
    <row r="1464" s="14" customFormat="1">
      <c r="A1464" s="14"/>
      <c r="B1464" s="237"/>
      <c r="C1464" s="238"/>
      <c r="D1464" s="228" t="s">
        <v>192</v>
      </c>
      <c r="E1464" s="239" t="s">
        <v>19</v>
      </c>
      <c r="F1464" s="240" t="s">
        <v>1741</v>
      </c>
      <c r="G1464" s="238"/>
      <c r="H1464" s="241">
        <v>5.1500000000000004</v>
      </c>
      <c r="I1464" s="242"/>
      <c r="J1464" s="238"/>
      <c r="K1464" s="238"/>
      <c r="L1464" s="243"/>
      <c r="M1464" s="244"/>
      <c r="N1464" s="245"/>
      <c r="O1464" s="245"/>
      <c r="P1464" s="245"/>
      <c r="Q1464" s="245"/>
      <c r="R1464" s="245"/>
      <c r="S1464" s="245"/>
      <c r="T1464" s="246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47" t="s">
        <v>192</v>
      </c>
      <c r="AU1464" s="247" t="s">
        <v>88</v>
      </c>
      <c r="AV1464" s="14" t="s">
        <v>88</v>
      </c>
      <c r="AW1464" s="14" t="s">
        <v>37</v>
      </c>
      <c r="AX1464" s="14" t="s">
        <v>78</v>
      </c>
      <c r="AY1464" s="247" t="s">
        <v>178</v>
      </c>
    </row>
    <row r="1465" s="14" customFormat="1">
      <c r="A1465" s="14"/>
      <c r="B1465" s="237"/>
      <c r="C1465" s="238"/>
      <c r="D1465" s="228" t="s">
        <v>192</v>
      </c>
      <c r="E1465" s="239" t="s">
        <v>19</v>
      </c>
      <c r="F1465" s="240" t="s">
        <v>1742</v>
      </c>
      <c r="G1465" s="238"/>
      <c r="H1465" s="241">
        <v>4.1500000000000004</v>
      </c>
      <c r="I1465" s="242"/>
      <c r="J1465" s="238"/>
      <c r="K1465" s="238"/>
      <c r="L1465" s="243"/>
      <c r="M1465" s="244"/>
      <c r="N1465" s="245"/>
      <c r="O1465" s="245"/>
      <c r="P1465" s="245"/>
      <c r="Q1465" s="245"/>
      <c r="R1465" s="245"/>
      <c r="S1465" s="245"/>
      <c r="T1465" s="246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47" t="s">
        <v>192</v>
      </c>
      <c r="AU1465" s="247" t="s">
        <v>88</v>
      </c>
      <c r="AV1465" s="14" t="s">
        <v>88</v>
      </c>
      <c r="AW1465" s="14" t="s">
        <v>37</v>
      </c>
      <c r="AX1465" s="14" t="s">
        <v>78</v>
      </c>
      <c r="AY1465" s="247" t="s">
        <v>178</v>
      </c>
    </row>
    <row r="1466" s="14" customFormat="1">
      <c r="A1466" s="14"/>
      <c r="B1466" s="237"/>
      <c r="C1466" s="238"/>
      <c r="D1466" s="228" t="s">
        <v>192</v>
      </c>
      <c r="E1466" s="239" t="s">
        <v>19</v>
      </c>
      <c r="F1466" s="240" t="s">
        <v>1743</v>
      </c>
      <c r="G1466" s="238"/>
      <c r="H1466" s="241">
        <v>7.7999999999999998</v>
      </c>
      <c r="I1466" s="242"/>
      <c r="J1466" s="238"/>
      <c r="K1466" s="238"/>
      <c r="L1466" s="243"/>
      <c r="M1466" s="244"/>
      <c r="N1466" s="245"/>
      <c r="O1466" s="245"/>
      <c r="P1466" s="245"/>
      <c r="Q1466" s="245"/>
      <c r="R1466" s="245"/>
      <c r="S1466" s="245"/>
      <c r="T1466" s="246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47" t="s">
        <v>192</v>
      </c>
      <c r="AU1466" s="247" t="s">
        <v>88</v>
      </c>
      <c r="AV1466" s="14" t="s">
        <v>88</v>
      </c>
      <c r="AW1466" s="14" t="s">
        <v>37</v>
      </c>
      <c r="AX1466" s="14" t="s">
        <v>78</v>
      </c>
      <c r="AY1466" s="247" t="s">
        <v>178</v>
      </c>
    </row>
    <row r="1467" s="15" customFormat="1">
      <c r="A1467" s="15"/>
      <c r="B1467" s="248"/>
      <c r="C1467" s="249"/>
      <c r="D1467" s="228" t="s">
        <v>192</v>
      </c>
      <c r="E1467" s="250" t="s">
        <v>19</v>
      </c>
      <c r="F1467" s="251" t="s">
        <v>195</v>
      </c>
      <c r="G1467" s="249"/>
      <c r="H1467" s="252">
        <v>17.100000000000001</v>
      </c>
      <c r="I1467" s="253"/>
      <c r="J1467" s="249"/>
      <c r="K1467" s="249"/>
      <c r="L1467" s="254"/>
      <c r="M1467" s="255"/>
      <c r="N1467" s="256"/>
      <c r="O1467" s="256"/>
      <c r="P1467" s="256"/>
      <c r="Q1467" s="256"/>
      <c r="R1467" s="256"/>
      <c r="S1467" s="256"/>
      <c r="T1467" s="257"/>
      <c r="U1467" s="15"/>
      <c r="V1467" s="15"/>
      <c r="W1467" s="15"/>
      <c r="X1467" s="15"/>
      <c r="Y1467" s="15"/>
      <c r="Z1467" s="15"/>
      <c r="AA1467" s="15"/>
      <c r="AB1467" s="15"/>
      <c r="AC1467" s="15"/>
      <c r="AD1467" s="15"/>
      <c r="AE1467" s="15"/>
      <c r="AT1467" s="258" t="s">
        <v>192</v>
      </c>
      <c r="AU1467" s="258" t="s">
        <v>88</v>
      </c>
      <c r="AV1467" s="15" t="s">
        <v>184</v>
      </c>
      <c r="AW1467" s="15" t="s">
        <v>37</v>
      </c>
      <c r="AX1467" s="15" t="s">
        <v>86</v>
      </c>
      <c r="AY1467" s="258" t="s">
        <v>178</v>
      </c>
    </row>
    <row r="1468" s="2" customFormat="1" ht="37.8" customHeight="1">
      <c r="A1468" s="41"/>
      <c r="B1468" s="42"/>
      <c r="C1468" s="259" t="s">
        <v>1744</v>
      </c>
      <c r="D1468" s="259" t="s">
        <v>303</v>
      </c>
      <c r="E1468" s="260" t="s">
        <v>1745</v>
      </c>
      <c r="F1468" s="261" t="s">
        <v>1746</v>
      </c>
      <c r="G1468" s="262" t="s">
        <v>299</v>
      </c>
      <c r="H1468" s="263">
        <v>1</v>
      </c>
      <c r="I1468" s="264"/>
      <c r="J1468" s="265">
        <f>ROUND(I1468*H1468,2)</f>
        <v>0</v>
      </c>
      <c r="K1468" s="261" t="s">
        <v>19</v>
      </c>
      <c r="L1468" s="266"/>
      <c r="M1468" s="267" t="s">
        <v>19</v>
      </c>
      <c r="N1468" s="268" t="s">
        <v>49</v>
      </c>
      <c r="O1468" s="87"/>
      <c r="P1468" s="217">
        <f>O1468*H1468</f>
        <v>0</v>
      </c>
      <c r="Q1468" s="217">
        <v>0.0028999999999999998</v>
      </c>
      <c r="R1468" s="217">
        <f>Q1468*H1468</f>
        <v>0.0028999999999999998</v>
      </c>
      <c r="S1468" s="217">
        <v>0</v>
      </c>
      <c r="T1468" s="218">
        <f>S1468*H1468</f>
        <v>0</v>
      </c>
      <c r="U1468" s="41"/>
      <c r="V1468" s="41"/>
      <c r="W1468" s="41"/>
      <c r="X1468" s="41"/>
      <c r="Y1468" s="41"/>
      <c r="Z1468" s="41"/>
      <c r="AA1468" s="41"/>
      <c r="AB1468" s="41"/>
      <c r="AC1468" s="41"/>
      <c r="AD1468" s="41"/>
      <c r="AE1468" s="41"/>
      <c r="AR1468" s="219" t="s">
        <v>375</v>
      </c>
      <c r="AT1468" s="219" t="s">
        <v>303</v>
      </c>
      <c r="AU1468" s="219" t="s">
        <v>88</v>
      </c>
      <c r="AY1468" s="20" t="s">
        <v>178</v>
      </c>
      <c r="BE1468" s="220">
        <f>IF(N1468="základní",J1468,0)</f>
        <v>0</v>
      </c>
      <c r="BF1468" s="220">
        <f>IF(N1468="snížená",J1468,0)</f>
        <v>0</v>
      </c>
      <c r="BG1468" s="220">
        <f>IF(N1468="zákl. přenesená",J1468,0)</f>
        <v>0</v>
      </c>
      <c r="BH1468" s="220">
        <f>IF(N1468="sníž. přenesená",J1468,0)</f>
        <v>0</v>
      </c>
      <c r="BI1468" s="220">
        <f>IF(N1468="nulová",J1468,0)</f>
        <v>0</v>
      </c>
      <c r="BJ1468" s="20" t="s">
        <v>86</v>
      </c>
      <c r="BK1468" s="220">
        <f>ROUND(I1468*H1468,2)</f>
        <v>0</v>
      </c>
      <c r="BL1468" s="20" t="s">
        <v>282</v>
      </c>
      <c r="BM1468" s="219" t="s">
        <v>1747</v>
      </c>
    </row>
    <row r="1469" s="13" customFormat="1">
      <c r="A1469" s="13"/>
      <c r="B1469" s="226"/>
      <c r="C1469" s="227"/>
      <c r="D1469" s="228" t="s">
        <v>192</v>
      </c>
      <c r="E1469" s="229" t="s">
        <v>19</v>
      </c>
      <c r="F1469" s="230" t="s">
        <v>659</v>
      </c>
      <c r="G1469" s="227"/>
      <c r="H1469" s="229" t="s">
        <v>19</v>
      </c>
      <c r="I1469" s="231"/>
      <c r="J1469" s="227"/>
      <c r="K1469" s="227"/>
      <c r="L1469" s="232"/>
      <c r="M1469" s="233"/>
      <c r="N1469" s="234"/>
      <c r="O1469" s="234"/>
      <c r="P1469" s="234"/>
      <c r="Q1469" s="234"/>
      <c r="R1469" s="234"/>
      <c r="S1469" s="234"/>
      <c r="T1469" s="235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6" t="s">
        <v>192</v>
      </c>
      <c r="AU1469" s="236" t="s">
        <v>88</v>
      </c>
      <c r="AV1469" s="13" t="s">
        <v>86</v>
      </c>
      <c r="AW1469" s="13" t="s">
        <v>37</v>
      </c>
      <c r="AX1469" s="13" t="s">
        <v>78</v>
      </c>
      <c r="AY1469" s="236" t="s">
        <v>178</v>
      </c>
    </row>
    <row r="1470" s="13" customFormat="1">
      <c r="A1470" s="13"/>
      <c r="B1470" s="226"/>
      <c r="C1470" s="227"/>
      <c r="D1470" s="228" t="s">
        <v>192</v>
      </c>
      <c r="E1470" s="229" t="s">
        <v>19</v>
      </c>
      <c r="F1470" s="230" t="s">
        <v>1332</v>
      </c>
      <c r="G1470" s="227"/>
      <c r="H1470" s="229" t="s">
        <v>19</v>
      </c>
      <c r="I1470" s="231"/>
      <c r="J1470" s="227"/>
      <c r="K1470" s="227"/>
      <c r="L1470" s="232"/>
      <c r="M1470" s="233"/>
      <c r="N1470" s="234"/>
      <c r="O1470" s="234"/>
      <c r="P1470" s="234"/>
      <c r="Q1470" s="234"/>
      <c r="R1470" s="234"/>
      <c r="S1470" s="234"/>
      <c r="T1470" s="235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6" t="s">
        <v>192</v>
      </c>
      <c r="AU1470" s="236" t="s">
        <v>88</v>
      </c>
      <c r="AV1470" s="13" t="s">
        <v>86</v>
      </c>
      <c r="AW1470" s="13" t="s">
        <v>37</v>
      </c>
      <c r="AX1470" s="13" t="s">
        <v>78</v>
      </c>
      <c r="AY1470" s="236" t="s">
        <v>178</v>
      </c>
    </row>
    <row r="1471" s="14" customFormat="1">
      <c r="A1471" s="14"/>
      <c r="B1471" s="237"/>
      <c r="C1471" s="238"/>
      <c r="D1471" s="228" t="s">
        <v>192</v>
      </c>
      <c r="E1471" s="239" t="s">
        <v>19</v>
      </c>
      <c r="F1471" s="240" t="s">
        <v>1748</v>
      </c>
      <c r="G1471" s="238"/>
      <c r="H1471" s="241">
        <v>1</v>
      </c>
      <c r="I1471" s="242"/>
      <c r="J1471" s="238"/>
      <c r="K1471" s="238"/>
      <c r="L1471" s="243"/>
      <c r="M1471" s="244"/>
      <c r="N1471" s="245"/>
      <c r="O1471" s="245"/>
      <c r="P1471" s="245"/>
      <c r="Q1471" s="245"/>
      <c r="R1471" s="245"/>
      <c r="S1471" s="245"/>
      <c r="T1471" s="246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47" t="s">
        <v>192</v>
      </c>
      <c r="AU1471" s="247" t="s">
        <v>88</v>
      </c>
      <c r="AV1471" s="14" t="s">
        <v>88</v>
      </c>
      <c r="AW1471" s="14" t="s">
        <v>37</v>
      </c>
      <c r="AX1471" s="14" t="s">
        <v>78</v>
      </c>
      <c r="AY1471" s="247" t="s">
        <v>178</v>
      </c>
    </row>
    <row r="1472" s="15" customFormat="1">
      <c r="A1472" s="15"/>
      <c r="B1472" s="248"/>
      <c r="C1472" s="249"/>
      <c r="D1472" s="228" t="s">
        <v>192</v>
      </c>
      <c r="E1472" s="250" t="s">
        <v>19</v>
      </c>
      <c r="F1472" s="251" t="s">
        <v>195</v>
      </c>
      <c r="G1472" s="249"/>
      <c r="H1472" s="252">
        <v>1</v>
      </c>
      <c r="I1472" s="253"/>
      <c r="J1472" s="249"/>
      <c r="K1472" s="249"/>
      <c r="L1472" s="254"/>
      <c r="M1472" s="255"/>
      <c r="N1472" s="256"/>
      <c r="O1472" s="256"/>
      <c r="P1472" s="256"/>
      <c r="Q1472" s="256"/>
      <c r="R1472" s="256"/>
      <c r="S1472" s="256"/>
      <c r="T1472" s="257"/>
      <c r="U1472" s="15"/>
      <c r="V1472" s="15"/>
      <c r="W1472" s="15"/>
      <c r="X1472" s="15"/>
      <c r="Y1472" s="15"/>
      <c r="Z1472" s="15"/>
      <c r="AA1472" s="15"/>
      <c r="AB1472" s="15"/>
      <c r="AC1472" s="15"/>
      <c r="AD1472" s="15"/>
      <c r="AE1472" s="15"/>
      <c r="AT1472" s="258" t="s">
        <v>192</v>
      </c>
      <c r="AU1472" s="258" t="s">
        <v>88</v>
      </c>
      <c r="AV1472" s="15" t="s">
        <v>184</v>
      </c>
      <c r="AW1472" s="15" t="s">
        <v>37</v>
      </c>
      <c r="AX1472" s="15" t="s">
        <v>86</v>
      </c>
      <c r="AY1472" s="258" t="s">
        <v>178</v>
      </c>
    </row>
    <row r="1473" s="2" customFormat="1" ht="37.8" customHeight="1">
      <c r="A1473" s="41"/>
      <c r="B1473" s="42"/>
      <c r="C1473" s="259" t="s">
        <v>1749</v>
      </c>
      <c r="D1473" s="259" t="s">
        <v>303</v>
      </c>
      <c r="E1473" s="260" t="s">
        <v>1750</v>
      </c>
      <c r="F1473" s="261" t="s">
        <v>1746</v>
      </c>
      <c r="G1473" s="262" t="s">
        <v>299</v>
      </c>
      <c r="H1473" s="263">
        <v>1</v>
      </c>
      <c r="I1473" s="264"/>
      <c r="J1473" s="265">
        <f>ROUND(I1473*H1473,2)</f>
        <v>0</v>
      </c>
      <c r="K1473" s="261" t="s">
        <v>19</v>
      </c>
      <c r="L1473" s="266"/>
      <c r="M1473" s="267" t="s">
        <v>19</v>
      </c>
      <c r="N1473" s="268" t="s">
        <v>49</v>
      </c>
      <c r="O1473" s="87"/>
      <c r="P1473" s="217">
        <f>O1473*H1473</f>
        <v>0</v>
      </c>
      <c r="Q1473" s="217">
        <v>0.0028999999999999998</v>
      </c>
      <c r="R1473" s="217">
        <f>Q1473*H1473</f>
        <v>0.0028999999999999998</v>
      </c>
      <c r="S1473" s="217">
        <v>0</v>
      </c>
      <c r="T1473" s="218">
        <f>S1473*H1473</f>
        <v>0</v>
      </c>
      <c r="U1473" s="41"/>
      <c r="V1473" s="41"/>
      <c r="W1473" s="41"/>
      <c r="X1473" s="41"/>
      <c r="Y1473" s="41"/>
      <c r="Z1473" s="41"/>
      <c r="AA1473" s="41"/>
      <c r="AB1473" s="41"/>
      <c r="AC1473" s="41"/>
      <c r="AD1473" s="41"/>
      <c r="AE1473" s="41"/>
      <c r="AR1473" s="219" t="s">
        <v>375</v>
      </c>
      <c r="AT1473" s="219" t="s">
        <v>303</v>
      </c>
      <c r="AU1473" s="219" t="s">
        <v>88</v>
      </c>
      <c r="AY1473" s="20" t="s">
        <v>178</v>
      </c>
      <c r="BE1473" s="220">
        <f>IF(N1473="základní",J1473,0)</f>
        <v>0</v>
      </c>
      <c r="BF1473" s="220">
        <f>IF(N1473="snížená",J1473,0)</f>
        <v>0</v>
      </c>
      <c r="BG1473" s="220">
        <f>IF(N1473="zákl. přenesená",J1473,0)</f>
        <v>0</v>
      </c>
      <c r="BH1473" s="220">
        <f>IF(N1473="sníž. přenesená",J1473,0)</f>
        <v>0</v>
      </c>
      <c r="BI1473" s="220">
        <f>IF(N1473="nulová",J1473,0)</f>
        <v>0</v>
      </c>
      <c r="BJ1473" s="20" t="s">
        <v>86</v>
      </c>
      <c r="BK1473" s="220">
        <f>ROUND(I1473*H1473,2)</f>
        <v>0</v>
      </c>
      <c r="BL1473" s="20" t="s">
        <v>282</v>
      </c>
      <c r="BM1473" s="219" t="s">
        <v>1751</v>
      </c>
    </row>
    <row r="1474" s="13" customFormat="1">
      <c r="A1474" s="13"/>
      <c r="B1474" s="226"/>
      <c r="C1474" s="227"/>
      <c r="D1474" s="228" t="s">
        <v>192</v>
      </c>
      <c r="E1474" s="229" t="s">
        <v>19</v>
      </c>
      <c r="F1474" s="230" t="s">
        <v>659</v>
      </c>
      <c r="G1474" s="227"/>
      <c r="H1474" s="229" t="s">
        <v>19</v>
      </c>
      <c r="I1474" s="231"/>
      <c r="J1474" s="227"/>
      <c r="K1474" s="227"/>
      <c r="L1474" s="232"/>
      <c r="M1474" s="233"/>
      <c r="N1474" s="234"/>
      <c r="O1474" s="234"/>
      <c r="P1474" s="234"/>
      <c r="Q1474" s="234"/>
      <c r="R1474" s="234"/>
      <c r="S1474" s="234"/>
      <c r="T1474" s="235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6" t="s">
        <v>192</v>
      </c>
      <c r="AU1474" s="236" t="s">
        <v>88</v>
      </c>
      <c r="AV1474" s="13" t="s">
        <v>86</v>
      </c>
      <c r="AW1474" s="13" t="s">
        <v>37</v>
      </c>
      <c r="AX1474" s="13" t="s">
        <v>78</v>
      </c>
      <c r="AY1474" s="236" t="s">
        <v>178</v>
      </c>
    </row>
    <row r="1475" s="13" customFormat="1">
      <c r="A1475" s="13"/>
      <c r="B1475" s="226"/>
      <c r="C1475" s="227"/>
      <c r="D1475" s="228" t="s">
        <v>192</v>
      </c>
      <c r="E1475" s="229" t="s">
        <v>19</v>
      </c>
      <c r="F1475" s="230" t="s">
        <v>1332</v>
      </c>
      <c r="G1475" s="227"/>
      <c r="H1475" s="229" t="s">
        <v>19</v>
      </c>
      <c r="I1475" s="231"/>
      <c r="J1475" s="227"/>
      <c r="K1475" s="227"/>
      <c r="L1475" s="232"/>
      <c r="M1475" s="233"/>
      <c r="N1475" s="234"/>
      <c r="O1475" s="234"/>
      <c r="P1475" s="234"/>
      <c r="Q1475" s="234"/>
      <c r="R1475" s="234"/>
      <c r="S1475" s="234"/>
      <c r="T1475" s="235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6" t="s">
        <v>192</v>
      </c>
      <c r="AU1475" s="236" t="s">
        <v>88</v>
      </c>
      <c r="AV1475" s="13" t="s">
        <v>86</v>
      </c>
      <c r="AW1475" s="13" t="s">
        <v>37</v>
      </c>
      <c r="AX1475" s="13" t="s">
        <v>78</v>
      </c>
      <c r="AY1475" s="236" t="s">
        <v>178</v>
      </c>
    </row>
    <row r="1476" s="14" customFormat="1">
      <c r="A1476" s="14"/>
      <c r="B1476" s="237"/>
      <c r="C1476" s="238"/>
      <c r="D1476" s="228" t="s">
        <v>192</v>
      </c>
      <c r="E1476" s="239" t="s">
        <v>19</v>
      </c>
      <c r="F1476" s="240" t="s">
        <v>1752</v>
      </c>
      <c r="G1476" s="238"/>
      <c r="H1476" s="241">
        <v>1</v>
      </c>
      <c r="I1476" s="242"/>
      <c r="J1476" s="238"/>
      <c r="K1476" s="238"/>
      <c r="L1476" s="243"/>
      <c r="M1476" s="244"/>
      <c r="N1476" s="245"/>
      <c r="O1476" s="245"/>
      <c r="P1476" s="245"/>
      <c r="Q1476" s="245"/>
      <c r="R1476" s="245"/>
      <c r="S1476" s="245"/>
      <c r="T1476" s="246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47" t="s">
        <v>192</v>
      </c>
      <c r="AU1476" s="247" t="s">
        <v>88</v>
      </c>
      <c r="AV1476" s="14" t="s">
        <v>88</v>
      </c>
      <c r="AW1476" s="14" t="s">
        <v>37</v>
      </c>
      <c r="AX1476" s="14" t="s">
        <v>78</v>
      </c>
      <c r="AY1476" s="247" t="s">
        <v>178</v>
      </c>
    </row>
    <row r="1477" s="15" customFormat="1">
      <c r="A1477" s="15"/>
      <c r="B1477" s="248"/>
      <c r="C1477" s="249"/>
      <c r="D1477" s="228" t="s">
        <v>192</v>
      </c>
      <c r="E1477" s="250" t="s">
        <v>19</v>
      </c>
      <c r="F1477" s="251" t="s">
        <v>195</v>
      </c>
      <c r="G1477" s="249"/>
      <c r="H1477" s="252">
        <v>1</v>
      </c>
      <c r="I1477" s="253"/>
      <c r="J1477" s="249"/>
      <c r="K1477" s="249"/>
      <c r="L1477" s="254"/>
      <c r="M1477" s="255"/>
      <c r="N1477" s="256"/>
      <c r="O1477" s="256"/>
      <c r="P1477" s="256"/>
      <c r="Q1477" s="256"/>
      <c r="R1477" s="256"/>
      <c r="S1477" s="256"/>
      <c r="T1477" s="257"/>
      <c r="U1477" s="15"/>
      <c r="V1477" s="15"/>
      <c r="W1477" s="15"/>
      <c r="X1477" s="15"/>
      <c r="Y1477" s="15"/>
      <c r="Z1477" s="15"/>
      <c r="AA1477" s="15"/>
      <c r="AB1477" s="15"/>
      <c r="AC1477" s="15"/>
      <c r="AD1477" s="15"/>
      <c r="AE1477" s="15"/>
      <c r="AT1477" s="258" t="s">
        <v>192</v>
      </c>
      <c r="AU1477" s="258" t="s">
        <v>88</v>
      </c>
      <c r="AV1477" s="15" t="s">
        <v>184</v>
      </c>
      <c r="AW1477" s="15" t="s">
        <v>37</v>
      </c>
      <c r="AX1477" s="15" t="s">
        <v>86</v>
      </c>
      <c r="AY1477" s="258" t="s">
        <v>178</v>
      </c>
    </row>
    <row r="1478" s="2" customFormat="1" ht="37.8" customHeight="1">
      <c r="A1478" s="41"/>
      <c r="B1478" s="42"/>
      <c r="C1478" s="259" t="s">
        <v>1753</v>
      </c>
      <c r="D1478" s="259" t="s">
        <v>303</v>
      </c>
      <c r="E1478" s="260" t="s">
        <v>1754</v>
      </c>
      <c r="F1478" s="261" t="s">
        <v>1755</v>
      </c>
      <c r="G1478" s="262" t="s">
        <v>299</v>
      </c>
      <c r="H1478" s="263">
        <v>1</v>
      </c>
      <c r="I1478" s="264"/>
      <c r="J1478" s="265">
        <f>ROUND(I1478*H1478,2)</f>
        <v>0</v>
      </c>
      <c r="K1478" s="261" t="s">
        <v>19</v>
      </c>
      <c r="L1478" s="266"/>
      <c r="M1478" s="267" t="s">
        <v>19</v>
      </c>
      <c r="N1478" s="268" t="s">
        <v>49</v>
      </c>
      <c r="O1478" s="87"/>
      <c r="P1478" s="217">
        <f>O1478*H1478</f>
        <v>0</v>
      </c>
      <c r="Q1478" s="217">
        <v>0.0028999999999999998</v>
      </c>
      <c r="R1478" s="217">
        <f>Q1478*H1478</f>
        <v>0.0028999999999999998</v>
      </c>
      <c r="S1478" s="217">
        <v>0</v>
      </c>
      <c r="T1478" s="218">
        <f>S1478*H1478</f>
        <v>0</v>
      </c>
      <c r="U1478" s="41"/>
      <c r="V1478" s="41"/>
      <c r="W1478" s="41"/>
      <c r="X1478" s="41"/>
      <c r="Y1478" s="41"/>
      <c r="Z1478" s="41"/>
      <c r="AA1478" s="41"/>
      <c r="AB1478" s="41"/>
      <c r="AC1478" s="41"/>
      <c r="AD1478" s="41"/>
      <c r="AE1478" s="41"/>
      <c r="AR1478" s="219" t="s">
        <v>375</v>
      </c>
      <c r="AT1478" s="219" t="s">
        <v>303</v>
      </c>
      <c r="AU1478" s="219" t="s">
        <v>88</v>
      </c>
      <c r="AY1478" s="20" t="s">
        <v>178</v>
      </c>
      <c r="BE1478" s="220">
        <f>IF(N1478="základní",J1478,0)</f>
        <v>0</v>
      </c>
      <c r="BF1478" s="220">
        <f>IF(N1478="snížená",J1478,0)</f>
        <v>0</v>
      </c>
      <c r="BG1478" s="220">
        <f>IF(N1478="zákl. přenesená",J1478,0)</f>
        <v>0</v>
      </c>
      <c r="BH1478" s="220">
        <f>IF(N1478="sníž. přenesená",J1478,0)</f>
        <v>0</v>
      </c>
      <c r="BI1478" s="220">
        <f>IF(N1478="nulová",J1478,0)</f>
        <v>0</v>
      </c>
      <c r="BJ1478" s="20" t="s">
        <v>86</v>
      </c>
      <c r="BK1478" s="220">
        <f>ROUND(I1478*H1478,2)</f>
        <v>0</v>
      </c>
      <c r="BL1478" s="20" t="s">
        <v>282</v>
      </c>
      <c r="BM1478" s="219" t="s">
        <v>1756</v>
      </c>
    </row>
    <row r="1479" s="13" customFormat="1">
      <c r="A1479" s="13"/>
      <c r="B1479" s="226"/>
      <c r="C1479" s="227"/>
      <c r="D1479" s="228" t="s">
        <v>192</v>
      </c>
      <c r="E1479" s="229" t="s">
        <v>19</v>
      </c>
      <c r="F1479" s="230" t="s">
        <v>659</v>
      </c>
      <c r="G1479" s="227"/>
      <c r="H1479" s="229" t="s">
        <v>19</v>
      </c>
      <c r="I1479" s="231"/>
      <c r="J1479" s="227"/>
      <c r="K1479" s="227"/>
      <c r="L1479" s="232"/>
      <c r="M1479" s="233"/>
      <c r="N1479" s="234"/>
      <c r="O1479" s="234"/>
      <c r="P1479" s="234"/>
      <c r="Q1479" s="234"/>
      <c r="R1479" s="234"/>
      <c r="S1479" s="234"/>
      <c r="T1479" s="235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6" t="s">
        <v>192</v>
      </c>
      <c r="AU1479" s="236" t="s">
        <v>88</v>
      </c>
      <c r="AV1479" s="13" t="s">
        <v>86</v>
      </c>
      <c r="AW1479" s="13" t="s">
        <v>37</v>
      </c>
      <c r="AX1479" s="13" t="s">
        <v>78</v>
      </c>
      <c r="AY1479" s="236" t="s">
        <v>178</v>
      </c>
    </row>
    <row r="1480" s="13" customFormat="1">
      <c r="A1480" s="13"/>
      <c r="B1480" s="226"/>
      <c r="C1480" s="227"/>
      <c r="D1480" s="228" t="s">
        <v>192</v>
      </c>
      <c r="E1480" s="229" t="s">
        <v>19</v>
      </c>
      <c r="F1480" s="230" t="s">
        <v>1332</v>
      </c>
      <c r="G1480" s="227"/>
      <c r="H1480" s="229" t="s">
        <v>19</v>
      </c>
      <c r="I1480" s="231"/>
      <c r="J1480" s="227"/>
      <c r="K1480" s="227"/>
      <c r="L1480" s="232"/>
      <c r="M1480" s="233"/>
      <c r="N1480" s="234"/>
      <c r="O1480" s="234"/>
      <c r="P1480" s="234"/>
      <c r="Q1480" s="234"/>
      <c r="R1480" s="234"/>
      <c r="S1480" s="234"/>
      <c r="T1480" s="235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6" t="s">
        <v>192</v>
      </c>
      <c r="AU1480" s="236" t="s">
        <v>88</v>
      </c>
      <c r="AV1480" s="13" t="s">
        <v>86</v>
      </c>
      <c r="AW1480" s="13" t="s">
        <v>37</v>
      </c>
      <c r="AX1480" s="13" t="s">
        <v>78</v>
      </c>
      <c r="AY1480" s="236" t="s">
        <v>178</v>
      </c>
    </row>
    <row r="1481" s="14" customFormat="1">
      <c r="A1481" s="14"/>
      <c r="B1481" s="237"/>
      <c r="C1481" s="238"/>
      <c r="D1481" s="228" t="s">
        <v>192</v>
      </c>
      <c r="E1481" s="239" t="s">
        <v>19</v>
      </c>
      <c r="F1481" s="240" t="s">
        <v>1757</v>
      </c>
      <c r="G1481" s="238"/>
      <c r="H1481" s="241">
        <v>1</v>
      </c>
      <c r="I1481" s="242"/>
      <c r="J1481" s="238"/>
      <c r="K1481" s="238"/>
      <c r="L1481" s="243"/>
      <c r="M1481" s="244"/>
      <c r="N1481" s="245"/>
      <c r="O1481" s="245"/>
      <c r="P1481" s="245"/>
      <c r="Q1481" s="245"/>
      <c r="R1481" s="245"/>
      <c r="S1481" s="245"/>
      <c r="T1481" s="246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47" t="s">
        <v>192</v>
      </c>
      <c r="AU1481" s="247" t="s">
        <v>88</v>
      </c>
      <c r="AV1481" s="14" t="s">
        <v>88</v>
      </c>
      <c r="AW1481" s="14" t="s">
        <v>37</v>
      </c>
      <c r="AX1481" s="14" t="s">
        <v>78</v>
      </c>
      <c r="AY1481" s="247" t="s">
        <v>178</v>
      </c>
    </row>
    <row r="1482" s="15" customFormat="1">
      <c r="A1482" s="15"/>
      <c r="B1482" s="248"/>
      <c r="C1482" s="249"/>
      <c r="D1482" s="228" t="s">
        <v>192</v>
      </c>
      <c r="E1482" s="250" t="s">
        <v>19</v>
      </c>
      <c r="F1482" s="251" t="s">
        <v>195</v>
      </c>
      <c r="G1482" s="249"/>
      <c r="H1482" s="252">
        <v>1</v>
      </c>
      <c r="I1482" s="253"/>
      <c r="J1482" s="249"/>
      <c r="K1482" s="249"/>
      <c r="L1482" s="254"/>
      <c r="M1482" s="255"/>
      <c r="N1482" s="256"/>
      <c r="O1482" s="256"/>
      <c r="P1482" s="256"/>
      <c r="Q1482" s="256"/>
      <c r="R1482" s="256"/>
      <c r="S1482" s="256"/>
      <c r="T1482" s="257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15"/>
      <c r="AT1482" s="258" t="s">
        <v>192</v>
      </c>
      <c r="AU1482" s="258" t="s">
        <v>88</v>
      </c>
      <c r="AV1482" s="15" t="s">
        <v>184</v>
      </c>
      <c r="AW1482" s="15" t="s">
        <v>37</v>
      </c>
      <c r="AX1482" s="15" t="s">
        <v>86</v>
      </c>
      <c r="AY1482" s="258" t="s">
        <v>178</v>
      </c>
    </row>
    <row r="1483" s="2" customFormat="1" ht="24.15" customHeight="1">
      <c r="A1483" s="41"/>
      <c r="B1483" s="42"/>
      <c r="C1483" s="208" t="s">
        <v>1758</v>
      </c>
      <c r="D1483" s="208" t="s">
        <v>180</v>
      </c>
      <c r="E1483" s="209" t="s">
        <v>1759</v>
      </c>
      <c r="F1483" s="210" t="s">
        <v>1760</v>
      </c>
      <c r="G1483" s="211" t="s">
        <v>114</v>
      </c>
      <c r="H1483" s="212">
        <v>17.100000000000001</v>
      </c>
      <c r="I1483" s="213"/>
      <c r="J1483" s="214">
        <f>ROUND(I1483*H1483,2)</f>
        <v>0</v>
      </c>
      <c r="K1483" s="210" t="s">
        <v>183</v>
      </c>
      <c r="L1483" s="47"/>
      <c r="M1483" s="215" t="s">
        <v>19</v>
      </c>
      <c r="N1483" s="216" t="s">
        <v>49</v>
      </c>
      <c r="O1483" s="87"/>
      <c r="P1483" s="217">
        <f>O1483*H1483</f>
        <v>0</v>
      </c>
      <c r="Q1483" s="217">
        <v>0</v>
      </c>
      <c r="R1483" s="217">
        <f>Q1483*H1483</f>
        <v>0</v>
      </c>
      <c r="S1483" s="217">
        <v>0.029999999999999999</v>
      </c>
      <c r="T1483" s="218">
        <f>S1483*H1483</f>
        <v>0.51300000000000001</v>
      </c>
      <c r="U1483" s="41"/>
      <c r="V1483" s="41"/>
      <c r="W1483" s="41"/>
      <c r="X1483" s="41"/>
      <c r="Y1483" s="41"/>
      <c r="Z1483" s="41"/>
      <c r="AA1483" s="41"/>
      <c r="AB1483" s="41"/>
      <c r="AC1483" s="41"/>
      <c r="AD1483" s="41"/>
      <c r="AE1483" s="41"/>
      <c r="AR1483" s="219" t="s">
        <v>282</v>
      </c>
      <c r="AT1483" s="219" t="s">
        <v>180</v>
      </c>
      <c r="AU1483" s="219" t="s">
        <v>88</v>
      </c>
      <c r="AY1483" s="20" t="s">
        <v>178</v>
      </c>
      <c r="BE1483" s="220">
        <f>IF(N1483="základní",J1483,0)</f>
        <v>0</v>
      </c>
      <c r="BF1483" s="220">
        <f>IF(N1483="snížená",J1483,0)</f>
        <v>0</v>
      </c>
      <c r="BG1483" s="220">
        <f>IF(N1483="zákl. přenesená",J1483,0)</f>
        <v>0</v>
      </c>
      <c r="BH1483" s="220">
        <f>IF(N1483="sníž. přenesená",J1483,0)</f>
        <v>0</v>
      </c>
      <c r="BI1483" s="220">
        <f>IF(N1483="nulová",J1483,0)</f>
        <v>0</v>
      </c>
      <c r="BJ1483" s="20" t="s">
        <v>86</v>
      </c>
      <c r="BK1483" s="220">
        <f>ROUND(I1483*H1483,2)</f>
        <v>0</v>
      </c>
      <c r="BL1483" s="20" t="s">
        <v>282</v>
      </c>
      <c r="BM1483" s="219" t="s">
        <v>1761</v>
      </c>
    </row>
    <row r="1484" s="2" customFormat="1">
      <c r="A1484" s="41"/>
      <c r="B1484" s="42"/>
      <c r="C1484" s="43"/>
      <c r="D1484" s="221" t="s">
        <v>186</v>
      </c>
      <c r="E1484" s="43"/>
      <c r="F1484" s="222" t="s">
        <v>1762</v>
      </c>
      <c r="G1484" s="43"/>
      <c r="H1484" s="43"/>
      <c r="I1484" s="223"/>
      <c r="J1484" s="43"/>
      <c r="K1484" s="43"/>
      <c r="L1484" s="47"/>
      <c r="M1484" s="224"/>
      <c r="N1484" s="225"/>
      <c r="O1484" s="87"/>
      <c r="P1484" s="87"/>
      <c r="Q1484" s="87"/>
      <c r="R1484" s="87"/>
      <c r="S1484" s="87"/>
      <c r="T1484" s="88"/>
      <c r="U1484" s="41"/>
      <c r="V1484" s="41"/>
      <c r="W1484" s="41"/>
      <c r="X1484" s="41"/>
      <c r="Y1484" s="41"/>
      <c r="Z1484" s="41"/>
      <c r="AA1484" s="41"/>
      <c r="AB1484" s="41"/>
      <c r="AC1484" s="41"/>
      <c r="AD1484" s="41"/>
      <c r="AE1484" s="41"/>
      <c r="AT1484" s="20" t="s">
        <v>186</v>
      </c>
      <c r="AU1484" s="20" t="s">
        <v>88</v>
      </c>
    </row>
    <row r="1485" s="13" customFormat="1">
      <c r="A1485" s="13"/>
      <c r="B1485" s="226"/>
      <c r="C1485" s="227"/>
      <c r="D1485" s="228" t="s">
        <v>192</v>
      </c>
      <c r="E1485" s="229" t="s">
        <v>19</v>
      </c>
      <c r="F1485" s="230" t="s">
        <v>659</v>
      </c>
      <c r="G1485" s="227"/>
      <c r="H1485" s="229" t="s">
        <v>19</v>
      </c>
      <c r="I1485" s="231"/>
      <c r="J1485" s="227"/>
      <c r="K1485" s="227"/>
      <c r="L1485" s="232"/>
      <c r="M1485" s="233"/>
      <c r="N1485" s="234"/>
      <c r="O1485" s="234"/>
      <c r="P1485" s="234"/>
      <c r="Q1485" s="234"/>
      <c r="R1485" s="234"/>
      <c r="S1485" s="234"/>
      <c r="T1485" s="235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6" t="s">
        <v>192</v>
      </c>
      <c r="AU1485" s="236" t="s">
        <v>88</v>
      </c>
      <c r="AV1485" s="13" t="s">
        <v>86</v>
      </c>
      <c r="AW1485" s="13" t="s">
        <v>37</v>
      </c>
      <c r="AX1485" s="13" t="s">
        <v>78</v>
      </c>
      <c r="AY1485" s="236" t="s">
        <v>178</v>
      </c>
    </row>
    <row r="1486" s="13" customFormat="1">
      <c r="A1486" s="13"/>
      <c r="B1486" s="226"/>
      <c r="C1486" s="227"/>
      <c r="D1486" s="228" t="s">
        <v>192</v>
      </c>
      <c r="E1486" s="229" t="s">
        <v>19</v>
      </c>
      <c r="F1486" s="230" t="s">
        <v>762</v>
      </c>
      <c r="G1486" s="227"/>
      <c r="H1486" s="229" t="s">
        <v>19</v>
      </c>
      <c r="I1486" s="231"/>
      <c r="J1486" s="227"/>
      <c r="K1486" s="227"/>
      <c r="L1486" s="232"/>
      <c r="M1486" s="233"/>
      <c r="N1486" s="234"/>
      <c r="O1486" s="234"/>
      <c r="P1486" s="234"/>
      <c r="Q1486" s="234"/>
      <c r="R1486" s="234"/>
      <c r="S1486" s="234"/>
      <c r="T1486" s="235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6" t="s">
        <v>192</v>
      </c>
      <c r="AU1486" s="236" t="s">
        <v>88</v>
      </c>
      <c r="AV1486" s="13" t="s">
        <v>86</v>
      </c>
      <c r="AW1486" s="13" t="s">
        <v>37</v>
      </c>
      <c r="AX1486" s="13" t="s">
        <v>78</v>
      </c>
      <c r="AY1486" s="236" t="s">
        <v>178</v>
      </c>
    </row>
    <row r="1487" s="14" customFormat="1">
      <c r="A1487" s="14"/>
      <c r="B1487" s="237"/>
      <c r="C1487" s="238"/>
      <c r="D1487" s="228" t="s">
        <v>192</v>
      </c>
      <c r="E1487" s="239" t="s">
        <v>19</v>
      </c>
      <c r="F1487" s="240" t="s">
        <v>1763</v>
      </c>
      <c r="G1487" s="238"/>
      <c r="H1487" s="241">
        <v>17.100000000000001</v>
      </c>
      <c r="I1487" s="242"/>
      <c r="J1487" s="238"/>
      <c r="K1487" s="238"/>
      <c r="L1487" s="243"/>
      <c r="M1487" s="244"/>
      <c r="N1487" s="245"/>
      <c r="O1487" s="245"/>
      <c r="P1487" s="245"/>
      <c r="Q1487" s="245"/>
      <c r="R1487" s="245"/>
      <c r="S1487" s="245"/>
      <c r="T1487" s="246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47" t="s">
        <v>192</v>
      </c>
      <c r="AU1487" s="247" t="s">
        <v>88</v>
      </c>
      <c r="AV1487" s="14" t="s">
        <v>88</v>
      </c>
      <c r="AW1487" s="14" t="s">
        <v>37</v>
      </c>
      <c r="AX1487" s="14" t="s">
        <v>78</v>
      </c>
      <c r="AY1487" s="247" t="s">
        <v>178</v>
      </c>
    </row>
    <row r="1488" s="15" customFormat="1">
      <c r="A1488" s="15"/>
      <c r="B1488" s="248"/>
      <c r="C1488" s="249"/>
      <c r="D1488" s="228" t="s">
        <v>192</v>
      </c>
      <c r="E1488" s="250" t="s">
        <v>19</v>
      </c>
      <c r="F1488" s="251" t="s">
        <v>195</v>
      </c>
      <c r="G1488" s="249"/>
      <c r="H1488" s="252">
        <v>17.100000000000001</v>
      </c>
      <c r="I1488" s="253"/>
      <c r="J1488" s="249"/>
      <c r="K1488" s="249"/>
      <c r="L1488" s="254"/>
      <c r="M1488" s="255"/>
      <c r="N1488" s="256"/>
      <c r="O1488" s="256"/>
      <c r="P1488" s="256"/>
      <c r="Q1488" s="256"/>
      <c r="R1488" s="256"/>
      <c r="S1488" s="256"/>
      <c r="T1488" s="257"/>
      <c r="U1488" s="15"/>
      <c r="V1488" s="15"/>
      <c r="W1488" s="15"/>
      <c r="X1488" s="15"/>
      <c r="Y1488" s="15"/>
      <c r="Z1488" s="15"/>
      <c r="AA1488" s="15"/>
      <c r="AB1488" s="15"/>
      <c r="AC1488" s="15"/>
      <c r="AD1488" s="15"/>
      <c r="AE1488" s="15"/>
      <c r="AT1488" s="258" t="s">
        <v>192</v>
      </c>
      <c r="AU1488" s="258" t="s">
        <v>88</v>
      </c>
      <c r="AV1488" s="15" t="s">
        <v>184</v>
      </c>
      <c r="AW1488" s="15" t="s">
        <v>37</v>
      </c>
      <c r="AX1488" s="15" t="s">
        <v>86</v>
      </c>
      <c r="AY1488" s="258" t="s">
        <v>178</v>
      </c>
    </row>
    <row r="1489" s="2" customFormat="1" ht="44.25" customHeight="1">
      <c r="A1489" s="41"/>
      <c r="B1489" s="42"/>
      <c r="C1489" s="208" t="s">
        <v>1764</v>
      </c>
      <c r="D1489" s="208" t="s">
        <v>180</v>
      </c>
      <c r="E1489" s="209" t="s">
        <v>1765</v>
      </c>
      <c r="F1489" s="210" t="s">
        <v>1766</v>
      </c>
      <c r="G1489" s="211" t="s">
        <v>299</v>
      </c>
      <c r="H1489" s="212">
        <v>24</v>
      </c>
      <c r="I1489" s="213"/>
      <c r="J1489" s="214">
        <f>ROUND(I1489*H1489,2)</f>
        <v>0</v>
      </c>
      <c r="K1489" s="210" t="s">
        <v>183</v>
      </c>
      <c r="L1489" s="47"/>
      <c r="M1489" s="215" t="s">
        <v>19</v>
      </c>
      <c r="N1489" s="216" t="s">
        <v>49</v>
      </c>
      <c r="O1489" s="87"/>
      <c r="P1489" s="217">
        <f>O1489*H1489</f>
        <v>0</v>
      </c>
      <c r="Q1489" s="217">
        <v>0.00016990000000000001</v>
      </c>
      <c r="R1489" s="217">
        <f>Q1489*H1489</f>
        <v>0.0040776000000000007</v>
      </c>
      <c r="S1489" s="217">
        <v>0</v>
      </c>
      <c r="T1489" s="218">
        <f>S1489*H1489</f>
        <v>0</v>
      </c>
      <c r="U1489" s="41"/>
      <c r="V1489" s="41"/>
      <c r="W1489" s="41"/>
      <c r="X1489" s="41"/>
      <c r="Y1489" s="41"/>
      <c r="Z1489" s="41"/>
      <c r="AA1489" s="41"/>
      <c r="AB1489" s="41"/>
      <c r="AC1489" s="41"/>
      <c r="AD1489" s="41"/>
      <c r="AE1489" s="41"/>
      <c r="AR1489" s="219" t="s">
        <v>282</v>
      </c>
      <c r="AT1489" s="219" t="s">
        <v>180</v>
      </c>
      <c r="AU1489" s="219" t="s">
        <v>88</v>
      </c>
      <c r="AY1489" s="20" t="s">
        <v>178</v>
      </c>
      <c r="BE1489" s="220">
        <f>IF(N1489="základní",J1489,0)</f>
        <v>0</v>
      </c>
      <c r="BF1489" s="220">
        <f>IF(N1489="snížená",J1489,0)</f>
        <v>0</v>
      </c>
      <c r="BG1489" s="220">
        <f>IF(N1489="zákl. přenesená",J1489,0)</f>
        <v>0</v>
      </c>
      <c r="BH1489" s="220">
        <f>IF(N1489="sníž. přenesená",J1489,0)</f>
        <v>0</v>
      </c>
      <c r="BI1489" s="220">
        <f>IF(N1489="nulová",J1489,0)</f>
        <v>0</v>
      </c>
      <c r="BJ1489" s="20" t="s">
        <v>86</v>
      </c>
      <c r="BK1489" s="220">
        <f>ROUND(I1489*H1489,2)</f>
        <v>0</v>
      </c>
      <c r="BL1489" s="20" t="s">
        <v>282</v>
      </c>
      <c r="BM1489" s="219" t="s">
        <v>1767</v>
      </c>
    </row>
    <row r="1490" s="2" customFormat="1">
      <c r="A1490" s="41"/>
      <c r="B1490" s="42"/>
      <c r="C1490" s="43"/>
      <c r="D1490" s="221" t="s">
        <v>186</v>
      </c>
      <c r="E1490" s="43"/>
      <c r="F1490" s="222" t="s">
        <v>1768</v>
      </c>
      <c r="G1490" s="43"/>
      <c r="H1490" s="43"/>
      <c r="I1490" s="223"/>
      <c r="J1490" s="43"/>
      <c r="K1490" s="43"/>
      <c r="L1490" s="47"/>
      <c r="M1490" s="224"/>
      <c r="N1490" s="225"/>
      <c r="O1490" s="87"/>
      <c r="P1490" s="87"/>
      <c r="Q1490" s="87"/>
      <c r="R1490" s="87"/>
      <c r="S1490" s="87"/>
      <c r="T1490" s="88"/>
      <c r="U1490" s="41"/>
      <c r="V1490" s="41"/>
      <c r="W1490" s="41"/>
      <c r="X1490" s="41"/>
      <c r="Y1490" s="41"/>
      <c r="Z1490" s="41"/>
      <c r="AA1490" s="41"/>
      <c r="AB1490" s="41"/>
      <c r="AC1490" s="41"/>
      <c r="AD1490" s="41"/>
      <c r="AE1490" s="41"/>
      <c r="AT1490" s="20" t="s">
        <v>186</v>
      </c>
      <c r="AU1490" s="20" t="s">
        <v>88</v>
      </c>
    </row>
    <row r="1491" s="13" customFormat="1">
      <c r="A1491" s="13"/>
      <c r="B1491" s="226"/>
      <c r="C1491" s="227"/>
      <c r="D1491" s="228" t="s">
        <v>192</v>
      </c>
      <c r="E1491" s="229" t="s">
        <v>19</v>
      </c>
      <c r="F1491" s="230" t="s">
        <v>659</v>
      </c>
      <c r="G1491" s="227"/>
      <c r="H1491" s="229" t="s">
        <v>19</v>
      </c>
      <c r="I1491" s="231"/>
      <c r="J1491" s="227"/>
      <c r="K1491" s="227"/>
      <c r="L1491" s="232"/>
      <c r="M1491" s="233"/>
      <c r="N1491" s="234"/>
      <c r="O1491" s="234"/>
      <c r="P1491" s="234"/>
      <c r="Q1491" s="234"/>
      <c r="R1491" s="234"/>
      <c r="S1491" s="234"/>
      <c r="T1491" s="235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6" t="s">
        <v>192</v>
      </c>
      <c r="AU1491" s="236" t="s">
        <v>88</v>
      </c>
      <c r="AV1491" s="13" t="s">
        <v>86</v>
      </c>
      <c r="AW1491" s="13" t="s">
        <v>37</v>
      </c>
      <c r="AX1491" s="13" t="s">
        <v>78</v>
      </c>
      <c r="AY1491" s="236" t="s">
        <v>178</v>
      </c>
    </row>
    <row r="1492" s="13" customFormat="1">
      <c r="A1492" s="13"/>
      <c r="B1492" s="226"/>
      <c r="C1492" s="227"/>
      <c r="D1492" s="228" t="s">
        <v>192</v>
      </c>
      <c r="E1492" s="229" t="s">
        <v>19</v>
      </c>
      <c r="F1492" s="230" t="s">
        <v>1769</v>
      </c>
      <c r="G1492" s="227"/>
      <c r="H1492" s="229" t="s">
        <v>19</v>
      </c>
      <c r="I1492" s="231"/>
      <c r="J1492" s="227"/>
      <c r="K1492" s="227"/>
      <c r="L1492" s="232"/>
      <c r="M1492" s="233"/>
      <c r="N1492" s="234"/>
      <c r="O1492" s="234"/>
      <c r="P1492" s="234"/>
      <c r="Q1492" s="234"/>
      <c r="R1492" s="234"/>
      <c r="S1492" s="234"/>
      <c r="T1492" s="235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6" t="s">
        <v>192</v>
      </c>
      <c r="AU1492" s="236" t="s">
        <v>88</v>
      </c>
      <c r="AV1492" s="13" t="s">
        <v>86</v>
      </c>
      <c r="AW1492" s="13" t="s">
        <v>37</v>
      </c>
      <c r="AX1492" s="13" t="s">
        <v>78</v>
      </c>
      <c r="AY1492" s="236" t="s">
        <v>178</v>
      </c>
    </row>
    <row r="1493" s="14" customFormat="1">
      <c r="A1493" s="14"/>
      <c r="B1493" s="237"/>
      <c r="C1493" s="238"/>
      <c r="D1493" s="228" t="s">
        <v>192</v>
      </c>
      <c r="E1493" s="239" t="s">
        <v>19</v>
      </c>
      <c r="F1493" s="240" t="s">
        <v>1025</v>
      </c>
      <c r="G1493" s="238"/>
      <c r="H1493" s="241">
        <v>24</v>
      </c>
      <c r="I1493" s="242"/>
      <c r="J1493" s="238"/>
      <c r="K1493" s="238"/>
      <c r="L1493" s="243"/>
      <c r="M1493" s="244"/>
      <c r="N1493" s="245"/>
      <c r="O1493" s="245"/>
      <c r="P1493" s="245"/>
      <c r="Q1493" s="245"/>
      <c r="R1493" s="245"/>
      <c r="S1493" s="245"/>
      <c r="T1493" s="246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47" t="s">
        <v>192</v>
      </c>
      <c r="AU1493" s="247" t="s">
        <v>88</v>
      </c>
      <c r="AV1493" s="14" t="s">
        <v>88</v>
      </c>
      <c r="AW1493" s="14" t="s">
        <v>37</v>
      </c>
      <c r="AX1493" s="14" t="s">
        <v>78</v>
      </c>
      <c r="AY1493" s="247" t="s">
        <v>178</v>
      </c>
    </row>
    <row r="1494" s="15" customFormat="1">
      <c r="A1494" s="15"/>
      <c r="B1494" s="248"/>
      <c r="C1494" s="249"/>
      <c r="D1494" s="228" t="s">
        <v>192</v>
      </c>
      <c r="E1494" s="250" t="s">
        <v>19</v>
      </c>
      <c r="F1494" s="251" t="s">
        <v>195</v>
      </c>
      <c r="G1494" s="249"/>
      <c r="H1494" s="252">
        <v>24</v>
      </c>
      <c r="I1494" s="253"/>
      <c r="J1494" s="249"/>
      <c r="K1494" s="249"/>
      <c r="L1494" s="254"/>
      <c r="M1494" s="255"/>
      <c r="N1494" s="256"/>
      <c r="O1494" s="256"/>
      <c r="P1494" s="256"/>
      <c r="Q1494" s="256"/>
      <c r="R1494" s="256"/>
      <c r="S1494" s="256"/>
      <c r="T1494" s="257"/>
      <c r="U1494" s="15"/>
      <c r="V1494" s="15"/>
      <c r="W1494" s="15"/>
      <c r="X1494" s="15"/>
      <c r="Y1494" s="15"/>
      <c r="Z1494" s="15"/>
      <c r="AA1494" s="15"/>
      <c r="AB1494" s="15"/>
      <c r="AC1494" s="15"/>
      <c r="AD1494" s="15"/>
      <c r="AE1494" s="15"/>
      <c r="AT1494" s="258" t="s">
        <v>192</v>
      </c>
      <c r="AU1494" s="258" t="s">
        <v>88</v>
      </c>
      <c r="AV1494" s="15" t="s">
        <v>184</v>
      </c>
      <c r="AW1494" s="15" t="s">
        <v>37</v>
      </c>
      <c r="AX1494" s="15" t="s">
        <v>86</v>
      </c>
      <c r="AY1494" s="258" t="s">
        <v>178</v>
      </c>
    </row>
    <row r="1495" s="2" customFormat="1" ht="24.15" customHeight="1">
      <c r="A1495" s="41"/>
      <c r="B1495" s="42"/>
      <c r="C1495" s="259" t="s">
        <v>1770</v>
      </c>
      <c r="D1495" s="259" t="s">
        <v>303</v>
      </c>
      <c r="E1495" s="260" t="s">
        <v>1771</v>
      </c>
      <c r="F1495" s="261" t="s">
        <v>1772</v>
      </c>
      <c r="G1495" s="262" t="s">
        <v>299</v>
      </c>
      <c r="H1495" s="263">
        <v>24</v>
      </c>
      <c r="I1495" s="264"/>
      <c r="J1495" s="265">
        <f>ROUND(I1495*H1495,2)</f>
        <v>0</v>
      </c>
      <c r="K1495" s="261" t="s">
        <v>183</v>
      </c>
      <c r="L1495" s="266"/>
      <c r="M1495" s="267" t="s">
        <v>19</v>
      </c>
      <c r="N1495" s="268" t="s">
        <v>49</v>
      </c>
      <c r="O1495" s="87"/>
      <c r="P1495" s="217">
        <f>O1495*H1495</f>
        <v>0</v>
      </c>
      <c r="Q1495" s="217">
        <v>0.0025999999999999999</v>
      </c>
      <c r="R1495" s="217">
        <f>Q1495*H1495</f>
        <v>0.062399999999999997</v>
      </c>
      <c r="S1495" s="217">
        <v>0</v>
      </c>
      <c r="T1495" s="218">
        <f>S1495*H1495</f>
        <v>0</v>
      </c>
      <c r="U1495" s="41"/>
      <c r="V1495" s="41"/>
      <c r="W1495" s="41"/>
      <c r="X1495" s="41"/>
      <c r="Y1495" s="41"/>
      <c r="Z1495" s="41"/>
      <c r="AA1495" s="41"/>
      <c r="AB1495" s="41"/>
      <c r="AC1495" s="41"/>
      <c r="AD1495" s="41"/>
      <c r="AE1495" s="41"/>
      <c r="AR1495" s="219" t="s">
        <v>375</v>
      </c>
      <c r="AT1495" s="219" t="s">
        <v>303</v>
      </c>
      <c r="AU1495" s="219" t="s">
        <v>88</v>
      </c>
      <c r="AY1495" s="20" t="s">
        <v>178</v>
      </c>
      <c r="BE1495" s="220">
        <f>IF(N1495="základní",J1495,0)</f>
        <v>0</v>
      </c>
      <c r="BF1495" s="220">
        <f>IF(N1495="snížená",J1495,0)</f>
        <v>0</v>
      </c>
      <c r="BG1495" s="220">
        <f>IF(N1495="zákl. přenesená",J1495,0)</f>
        <v>0</v>
      </c>
      <c r="BH1495" s="220">
        <f>IF(N1495="sníž. přenesená",J1495,0)</f>
        <v>0</v>
      </c>
      <c r="BI1495" s="220">
        <f>IF(N1495="nulová",J1495,0)</f>
        <v>0</v>
      </c>
      <c r="BJ1495" s="20" t="s">
        <v>86</v>
      </c>
      <c r="BK1495" s="220">
        <f>ROUND(I1495*H1495,2)</f>
        <v>0</v>
      </c>
      <c r="BL1495" s="20" t="s">
        <v>282</v>
      </c>
      <c r="BM1495" s="219" t="s">
        <v>1773</v>
      </c>
    </row>
    <row r="1496" s="2" customFormat="1" ht="55.5" customHeight="1">
      <c r="A1496" s="41"/>
      <c r="B1496" s="42"/>
      <c r="C1496" s="208" t="s">
        <v>1774</v>
      </c>
      <c r="D1496" s="208" t="s">
        <v>180</v>
      </c>
      <c r="E1496" s="209" t="s">
        <v>1775</v>
      </c>
      <c r="F1496" s="210" t="s">
        <v>1776</v>
      </c>
      <c r="G1496" s="211" t="s">
        <v>299</v>
      </c>
      <c r="H1496" s="212">
        <v>13</v>
      </c>
      <c r="I1496" s="213"/>
      <c r="J1496" s="214">
        <f>ROUND(I1496*H1496,2)</f>
        <v>0</v>
      </c>
      <c r="K1496" s="210" t="s">
        <v>183</v>
      </c>
      <c r="L1496" s="47"/>
      <c r="M1496" s="215" t="s">
        <v>19</v>
      </c>
      <c r="N1496" s="216" t="s">
        <v>49</v>
      </c>
      <c r="O1496" s="87"/>
      <c r="P1496" s="217">
        <f>O1496*H1496</f>
        <v>0</v>
      </c>
      <c r="Q1496" s="217">
        <v>0</v>
      </c>
      <c r="R1496" s="217">
        <f>Q1496*H1496</f>
        <v>0</v>
      </c>
      <c r="S1496" s="217">
        <v>0</v>
      </c>
      <c r="T1496" s="218">
        <f>S1496*H1496</f>
        <v>0</v>
      </c>
      <c r="U1496" s="41"/>
      <c r="V1496" s="41"/>
      <c r="W1496" s="41"/>
      <c r="X1496" s="41"/>
      <c r="Y1496" s="41"/>
      <c r="Z1496" s="41"/>
      <c r="AA1496" s="41"/>
      <c r="AB1496" s="41"/>
      <c r="AC1496" s="41"/>
      <c r="AD1496" s="41"/>
      <c r="AE1496" s="41"/>
      <c r="AR1496" s="219" t="s">
        <v>282</v>
      </c>
      <c r="AT1496" s="219" t="s">
        <v>180</v>
      </c>
      <c r="AU1496" s="219" t="s">
        <v>88</v>
      </c>
      <c r="AY1496" s="20" t="s">
        <v>178</v>
      </c>
      <c r="BE1496" s="220">
        <f>IF(N1496="základní",J1496,0)</f>
        <v>0</v>
      </c>
      <c r="BF1496" s="220">
        <f>IF(N1496="snížená",J1496,0)</f>
        <v>0</v>
      </c>
      <c r="BG1496" s="220">
        <f>IF(N1496="zákl. přenesená",J1496,0)</f>
        <v>0</v>
      </c>
      <c r="BH1496" s="220">
        <f>IF(N1496="sníž. přenesená",J1496,0)</f>
        <v>0</v>
      </c>
      <c r="BI1496" s="220">
        <f>IF(N1496="nulová",J1496,0)</f>
        <v>0</v>
      </c>
      <c r="BJ1496" s="20" t="s">
        <v>86</v>
      </c>
      <c r="BK1496" s="220">
        <f>ROUND(I1496*H1496,2)</f>
        <v>0</v>
      </c>
      <c r="BL1496" s="20" t="s">
        <v>282</v>
      </c>
      <c r="BM1496" s="219" t="s">
        <v>1777</v>
      </c>
    </row>
    <row r="1497" s="2" customFormat="1">
      <c r="A1497" s="41"/>
      <c r="B1497" s="42"/>
      <c r="C1497" s="43"/>
      <c r="D1497" s="221" t="s">
        <v>186</v>
      </c>
      <c r="E1497" s="43"/>
      <c r="F1497" s="222" t="s">
        <v>1778</v>
      </c>
      <c r="G1497" s="43"/>
      <c r="H1497" s="43"/>
      <c r="I1497" s="223"/>
      <c r="J1497" s="43"/>
      <c r="K1497" s="43"/>
      <c r="L1497" s="47"/>
      <c r="M1497" s="224"/>
      <c r="N1497" s="225"/>
      <c r="O1497" s="87"/>
      <c r="P1497" s="87"/>
      <c r="Q1497" s="87"/>
      <c r="R1497" s="87"/>
      <c r="S1497" s="87"/>
      <c r="T1497" s="88"/>
      <c r="U1497" s="41"/>
      <c r="V1497" s="41"/>
      <c r="W1497" s="41"/>
      <c r="X1497" s="41"/>
      <c r="Y1497" s="41"/>
      <c r="Z1497" s="41"/>
      <c r="AA1497" s="41"/>
      <c r="AB1497" s="41"/>
      <c r="AC1497" s="41"/>
      <c r="AD1497" s="41"/>
      <c r="AE1497" s="41"/>
      <c r="AT1497" s="20" t="s">
        <v>186</v>
      </c>
      <c r="AU1497" s="20" t="s">
        <v>88</v>
      </c>
    </row>
    <row r="1498" s="13" customFormat="1">
      <c r="A1498" s="13"/>
      <c r="B1498" s="226"/>
      <c r="C1498" s="227"/>
      <c r="D1498" s="228" t="s">
        <v>192</v>
      </c>
      <c r="E1498" s="229" t="s">
        <v>19</v>
      </c>
      <c r="F1498" s="230" t="s">
        <v>659</v>
      </c>
      <c r="G1498" s="227"/>
      <c r="H1498" s="229" t="s">
        <v>19</v>
      </c>
      <c r="I1498" s="231"/>
      <c r="J1498" s="227"/>
      <c r="K1498" s="227"/>
      <c r="L1498" s="232"/>
      <c r="M1498" s="233"/>
      <c r="N1498" s="234"/>
      <c r="O1498" s="234"/>
      <c r="P1498" s="234"/>
      <c r="Q1498" s="234"/>
      <c r="R1498" s="234"/>
      <c r="S1498" s="234"/>
      <c r="T1498" s="235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6" t="s">
        <v>192</v>
      </c>
      <c r="AU1498" s="236" t="s">
        <v>88</v>
      </c>
      <c r="AV1498" s="13" t="s">
        <v>86</v>
      </c>
      <c r="AW1498" s="13" t="s">
        <v>37</v>
      </c>
      <c r="AX1498" s="13" t="s">
        <v>78</v>
      </c>
      <c r="AY1498" s="236" t="s">
        <v>178</v>
      </c>
    </row>
    <row r="1499" s="13" customFormat="1">
      <c r="A1499" s="13"/>
      <c r="B1499" s="226"/>
      <c r="C1499" s="227"/>
      <c r="D1499" s="228" t="s">
        <v>192</v>
      </c>
      <c r="E1499" s="229" t="s">
        <v>19</v>
      </c>
      <c r="F1499" s="230" t="s">
        <v>1769</v>
      </c>
      <c r="G1499" s="227"/>
      <c r="H1499" s="229" t="s">
        <v>19</v>
      </c>
      <c r="I1499" s="231"/>
      <c r="J1499" s="227"/>
      <c r="K1499" s="227"/>
      <c r="L1499" s="232"/>
      <c r="M1499" s="233"/>
      <c r="N1499" s="234"/>
      <c r="O1499" s="234"/>
      <c r="P1499" s="234"/>
      <c r="Q1499" s="234"/>
      <c r="R1499" s="234"/>
      <c r="S1499" s="234"/>
      <c r="T1499" s="235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6" t="s">
        <v>192</v>
      </c>
      <c r="AU1499" s="236" t="s">
        <v>88</v>
      </c>
      <c r="AV1499" s="13" t="s">
        <v>86</v>
      </c>
      <c r="AW1499" s="13" t="s">
        <v>37</v>
      </c>
      <c r="AX1499" s="13" t="s">
        <v>78</v>
      </c>
      <c r="AY1499" s="236" t="s">
        <v>178</v>
      </c>
    </row>
    <row r="1500" s="14" customFormat="1">
      <c r="A1500" s="14"/>
      <c r="B1500" s="237"/>
      <c r="C1500" s="238"/>
      <c r="D1500" s="228" t="s">
        <v>192</v>
      </c>
      <c r="E1500" s="239" t="s">
        <v>19</v>
      </c>
      <c r="F1500" s="240" t="s">
        <v>1779</v>
      </c>
      <c r="G1500" s="238"/>
      <c r="H1500" s="241">
        <v>13</v>
      </c>
      <c r="I1500" s="242"/>
      <c r="J1500" s="238"/>
      <c r="K1500" s="238"/>
      <c r="L1500" s="243"/>
      <c r="M1500" s="244"/>
      <c r="N1500" s="245"/>
      <c r="O1500" s="245"/>
      <c r="P1500" s="245"/>
      <c r="Q1500" s="245"/>
      <c r="R1500" s="245"/>
      <c r="S1500" s="245"/>
      <c r="T1500" s="246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47" t="s">
        <v>192</v>
      </c>
      <c r="AU1500" s="247" t="s">
        <v>88</v>
      </c>
      <c r="AV1500" s="14" t="s">
        <v>88</v>
      </c>
      <c r="AW1500" s="14" t="s">
        <v>37</v>
      </c>
      <c r="AX1500" s="14" t="s">
        <v>78</v>
      </c>
      <c r="AY1500" s="247" t="s">
        <v>178</v>
      </c>
    </row>
    <row r="1501" s="15" customFormat="1">
      <c r="A1501" s="15"/>
      <c r="B1501" s="248"/>
      <c r="C1501" s="249"/>
      <c r="D1501" s="228" t="s">
        <v>192</v>
      </c>
      <c r="E1501" s="250" t="s">
        <v>19</v>
      </c>
      <c r="F1501" s="251" t="s">
        <v>195</v>
      </c>
      <c r="G1501" s="249"/>
      <c r="H1501" s="252">
        <v>13</v>
      </c>
      <c r="I1501" s="253"/>
      <c r="J1501" s="249"/>
      <c r="K1501" s="249"/>
      <c r="L1501" s="254"/>
      <c r="M1501" s="255"/>
      <c r="N1501" s="256"/>
      <c r="O1501" s="256"/>
      <c r="P1501" s="256"/>
      <c r="Q1501" s="256"/>
      <c r="R1501" s="256"/>
      <c r="S1501" s="256"/>
      <c r="T1501" s="257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15"/>
      <c r="AT1501" s="258" t="s">
        <v>192</v>
      </c>
      <c r="AU1501" s="258" t="s">
        <v>88</v>
      </c>
      <c r="AV1501" s="15" t="s">
        <v>184</v>
      </c>
      <c r="AW1501" s="15" t="s">
        <v>37</v>
      </c>
      <c r="AX1501" s="15" t="s">
        <v>86</v>
      </c>
      <c r="AY1501" s="258" t="s">
        <v>178</v>
      </c>
    </row>
    <row r="1502" s="2" customFormat="1" ht="24.15" customHeight="1">
      <c r="A1502" s="41"/>
      <c r="B1502" s="42"/>
      <c r="C1502" s="259" t="s">
        <v>1780</v>
      </c>
      <c r="D1502" s="259" t="s">
        <v>303</v>
      </c>
      <c r="E1502" s="260" t="s">
        <v>1781</v>
      </c>
      <c r="F1502" s="261" t="s">
        <v>1782</v>
      </c>
      <c r="G1502" s="262" t="s">
        <v>299</v>
      </c>
      <c r="H1502" s="263">
        <v>13</v>
      </c>
      <c r="I1502" s="264"/>
      <c r="J1502" s="265">
        <f>ROUND(I1502*H1502,2)</f>
        <v>0</v>
      </c>
      <c r="K1502" s="261" t="s">
        <v>183</v>
      </c>
      <c r="L1502" s="266"/>
      <c r="M1502" s="267" t="s">
        <v>19</v>
      </c>
      <c r="N1502" s="268" t="s">
        <v>49</v>
      </c>
      <c r="O1502" s="87"/>
      <c r="P1502" s="217">
        <f>O1502*H1502</f>
        <v>0</v>
      </c>
      <c r="Q1502" s="217">
        <v>0.00264</v>
      </c>
      <c r="R1502" s="217">
        <f>Q1502*H1502</f>
        <v>0.034320000000000003</v>
      </c>
      <c r="S1502" s="217">
        <v>0</v>
      </c>
      <c r="T1502" s="218">
        <f>S1502*H1502</f>
        <v>0</v>
      </c>
      <c r="U1502" s="41"/>
      <c r="V1502" s="41"/>
      <c r="W1502" s="41"/>
      <c r="X1502" s="41"/>
      <c r="Y1502" s="41"/>
      <c r="Z1502" s="41"/>
      <c r="AA1502" s="41"/>
      <c r="AB1502" s="41"/>
      <c r="AC1502" s="41"/>
      <c r="AD1502" s="41"/>
      <c r="AE1502" s="41"/>
      <c r="AR1502" s="219" t="s">
        <v>375</v>
      </c>
      <c r="AT1502" s="219" t="s">
        <v>303</v>
      </c>
      <c r="AU1502" s="219" t="s">
        <v>88</v>
      </c>
      <c r="AY1502" s="20" t="s">
        <v>178</v>
      </c>
      <c r="BE1502" s="220">
        <f>IF(N1502="základní",J1502,0)</f>
        <v>0</v>
      </c>
      <c r="BF1502" s="220">
        <f>IF(N1502="snížená",J1502,0)</f>
        <v>0</v>
      </c>
      <c r="BG1502" s="220">
        <f>IF(N1502="zákl. přenesená",J1502,0)</f>
        <v>0</v>
      </c>
      <c r="BH1502" s="220">
        <f>IF(N1502="sníž. přenesená",J1502,0)</f>
        <v>0</v>
      </c>
      <c r="BI1502" s="220">
        <f>IF(N1502="nulová",J1502,0)</f>
        <v>0</v>
      </c>
      <c r="BJ1502" s="20" t="s">
        <v>86</v>
      </c>
      <c r="BK1502" s="220">
        <f>ROUND(I1502*H1502,2)</f>
        <v>0</v>
      </c>
      <c r="BL1502" s="20" t="s">
        <v>282</v>
      </c>
      <c r="BM1502" s="219" t="s">
        <v>1783</v>
      </c>
    </row>
    <row r="1503" s="2" customFormat="1" ht="49.05" customHeight="1">
      <c r="A1503" s="41"/>
      <c r="B1503" s="42"/>
      <c r="C1503" s="208" t="s">
        <v>1784</v>
      </c>
      <c r="D1503" s="208" t="s">
        <v>180</v>
      </c>
      <c r="E1503" s="209" t="s">
        <v>1785</v>
      </c>
      <c r="F1503" s="210" t="s">
        <v>1786</v>
      </c>
      <c r="G1503" s="211" t="s">
        <v>953</v>
      </c>
      <c r="H1503" s="280"/>
      <c r="I1503" s="213"/>
      <c r="J1503" s="214">
        <f>ROUND(I1503*H1503,2)</f>
        <v>0</v>
      </c>
      <c r="K1503" s="210" t="s">
        <v>183</v>
      </c>
      <c r="L1503" s="47"/>
      <c r="M1503" s="215" t="s">
        <v>19</v>
      </c>
      <c r="N1503" s="216" t="s">
        <v>49</v>
      </c>
      <c r="O1503" s="87"/>
      <c r="P1503" s="217">
        <f>O1503*H1503</f>
        <v>0</v>
      </c>
      <c r="Q1503" s="217">
        <v>0</v>
      </c>
      <c r="R1503" s="217">
        <f>Q1503*H1503</f>
        <v>0</v>
      </c>
      <c r="S1503" s="217">
        <v>0</v>
      </c>
      <c r="T1503" s="218">
        <f>S1503*H1503</f>
        <v>0</v>
      </c>
      <c r="U1503" s="41"/>
      <c r="V1503" s="41"/>
      <c r="W1503" s="41"/>
      <c r="X1503" s="41"/>
      <c r="Y1503" s="41"/>
      <c r="Z1503" s="41"/>
      <c r="AA1503" s="41"/>
      <c r="AB1503" s="41"/>
      <c r="AC1503" s="41"/>
      <c r="AD1503" s="41"/>
      <c r="AE1503" s="41"/>
      <c r="AR1503" s="219" t="s">
        <v>282</v>
      </c>
      <c r="AT1503" s="219" t="s">
        <v>180</v>
      </c>
      <c r="AU1503" s="219" t="s">
        <v>88</v>
      </c>
      <c r="AY1503" s="20" t="s">
        <v>178</v>
      </c>
      <c r="BE1503" s="220">
        <f>IF(N1503="základní",J1503,0)</f>
        <v>0</v>
      </c>
      <c r="BF1503" s="220">
        <f>IF(N1503="snížená",J1503,0)</f>
        <v>0</v>
      </c>
      <c r="BG1503" s="220">
        <f>IF(N1503="zákl. přenesená",J1503,0)</f>
        <v>0</v>
      </c>
      <c r="BH1503" s="220">
        <f>IF(N1503="sníž. přenesená",J1503,0)</f>
        <v>0</v>
      </c>
      <c r="BI1503" s="220">
        <f>IF(N1503="nulová",J1503,0)</f>
        <v>0</v>
      </c>
      <c r="BJ1503" s="20" t="s">
        <v>86</v>
      </c>
      <c r="BK1503" s="220">
        <f>ROUND(I1503*H1503,2)</f>
        <v>0</v>
      </c>
      <c r="BL1503" s="20" t="s">
        <v>282</v>
      </c>
      <c r="BM1503" s="219" t="s">
        <v>1787</v>
      </c>
    </row>
    <row r="1504" s="2" customFormat="1">
      <c r="A1504" s="41"/>
      <c r="B1504" s="42"/>
      <c r="C1504" s="43"/>
      <c r="D1504" s="221" t="s">
        <v>186</v>
      </c>
      <c r="E1504" s="43"/>
      <c r="F1504" s="222" t="s">
        <v>1788</v>
      </c>
      <c r="G1504" s="43"/>
      <c r="H1504" s="43"/>
      <c r="I1504" s="223"/>
      <c r="J1504" s="43"/>
      <c r="K1504" s="43"/>
      <c r="L1504" s="47"/>
      <c r="M1504" s="224"/>
      <c r="N1504" s="225"/>
      <c r="O1504" s="87"/>
      <c r="P1504" s="87"/>
      <c r="Q1504" s="87"/>
      <c r="R1504" s="87"/>
      <c r="S1504" s="87"/>
      <c r="T1504" s="88"/>
      <c r="U1504" s="41"/>
      <c r="V1504" s="41"/>
      <c r="W1504" s="41"/>
      <c r="X1504" s="41"/>
      <c r="Y1504" s="41"/>
      <c r="Z1504" s="41"/>
      <c r="AA1504" s="41"/>
      <c r="AB1504" s="41"/>
      <c r="AC1504" s="41"/>
      <c r="AD1504" s="41"/>
      <c r="AE1504" s="41"/>
      <c r="AT1504" s="20" t="s">
        <v>186</v>
      </c>
      <c r="AU1504" s="20" t="s">
        <v>88</v>
      </c>
    </row>
    <row r="1505" s="12" customFormat="1" ht="22.8" customHeight="1">
      <c r="A1505" s="12"/>
      <c r="B1505" s="192"/>
      <c r="C1505" s="193"/>
      <c r="D1505" s="194" t="s">
        <v>77</v>
      </c>
      <c r="E1505" s="206" t="s">
        <v>1789</v>
      </c>
      <c r="F1505" s="206" t="s">
        <v>1790</v>
      </c>
      <c r="G1505" s="193"/>
      <c r="H1505" s="193"/>
      <c r="I1505" s="196"/>
      <c r="J1505" s="207">
        <f>BK1505</f>
        <v>0</v>
      </c>
      <c r="K1505" s="193"/>
      <c r="L1505" s="198"/>
      <c r="M1505" s="199"/>
      <c r="N1505" s="200"/>
      <c r="O1505" s="200"/>
      <c r="P1505" s="201">
        <f>SUM(P1506:P1516)</f>
        <v>0</v>
      </c>
      <c r="Q1505" s="200"/>
      <c r="R1505" s="201">
        <f>SUM(R1506:R1516)</f>
        <v>0.043582719999999998</v>
      </c>
      <c r="S1505" s="200"/>
      <c r="T1505" s="202">
        <f>SUM(T1506:T1516)</f>
        <v>0</v>
      </c>
      <c r="U1505" s="12"/>
      <c r="V1505" s="12"/>
      <c r="W1505" s="12"/>
      <c r="X1505" s="12"/>
      <c r="Y1505" s="12"/>
      <c r="Z1505" s="12"/>
      <c r="AA1505" s="12"/>
      <c r="AB1505" s="12"/>
      <c r="AC1505" s="12"/>
      <c r="AD1505" s="12"/>
      <c r="AE1505" s="12"/>
      <c r="AR1505" s="203" t="s">
        <v>88</v>
      </c>
      <c r="AT1505" s="204" t="s">
        <v>77</v>
      </c>
      <c r="AU1505" s="204" t="s">
        <v>86</v>
      </c>
      <c r="AY1505" s="203" t="s">
        <v>178</v>
      </c>
      <c r="BK1505" s="205">
        <f>SUM(BK1506:BK1516)</f>
        <v>0</v>
      </c>
    </row>
    <row r="1506" s="2" customFormat="1" ht="33" customHeight="1">
      <c r="A1506" s="41"/>
      <c r="B1506" s="42"/>
      <c r="C1506" s="208" t="s">
        <v>1791</v>
      </c>
      <c r="D1506" s="208" t="s">
        <v>180</v>
      </c>
      <c r="E1506" s="209" t="s">
        <v>1792</v>
      </c>
      <c r="F1506" s="210" t="s">
        <v>1793</v>
      </c>
      <c r="G1506" s="211" t="s">
        <v>107</v>
      </c>
      <c r="H1506" s="212">
        <v>89.951999999999998</v>
      </c>
      <c r="I1506" s="213"/>
      <c r="J1506" s="214">
        <f>ROUND(I1506*H1506,2)</f>
        <v>0</v>
      </c>
      <c r="K1506" s="210" t="s">
        <v>183</v>
      </c>
      <c r="L1506" s="47"/>
      <c r="M1506" s="215" t="s">
        <v>19</v>
      </c>
      <c r="N1506" s="216" t="s">
        <v>49</v>
      </c>
      <c r="O1506" s="87"/>
      <c r="P1506" s="217">
        <f>O1506*H1506</f>
        <v>0</v>
      </c>
      <c r="Q1506" s="217">
        <v>0.00020000000000000001</v>
      </c>
      <c r="R1506" s="217">
        <f>Q1506*H1506</f>
        <v>0.0179904</v>
      </c>
      <c r="S1506" s="217">
        <v>0</v>
      </c>
      <c r="T1506" s="218">
        <f>S1506*H1506</f>
        <v>0</v>
      </c>
      <c r="U1506" s="41"/>
      <c r="V1506" s="41"/>
      <c r="W1506" s="41"/>
      <c r="X1506" s="41"/>
      <c r="Y1506" s="41"/>
      <c r="Z1506" s="41"/>
      <c r="AA1506" s="41"/>
      <c r="AB1506" s="41"/>
      <c r="AC1506" s="41"/>
      <c r="AD1506" s="41"/>
      <c r="AE1506" s="41"/>
      <c r="AR1506" s="219" t="s">
        <v>282</v>
      </c>
      <c r="AT1506" s="219" t="s">
        <v>180</v>
      </c>
      <c r="AU1506" s="219" t="s">
        <v>88</v>
      </c>
      <c r="AY1506" s="20" t="s">
        <v>178</v>
      </c>
      <c r="BE1506" s="220">
        <f>IF(N1506="základní",J1506,0)</f>
        <v>0</v>
      </c>
      <c r="BF1506" s="220">
        <f>IF(N1506="snížená",J1506,0)</f>
        <v>0</v>
      </c>
      <c r="BG1506" s="220">
        <f>IF(N1506="zákl. přenesená",J1506,0)</f>
        <v>0</v>
      </c>
      <c r="BH1506" s="220">
        <f>IF(N1506="sníž. přenesená",J1506,0)</f>
        <v>0</v>
      </c>
      <c r="BI1506" s="220">
        <f>IF(N1506="nulová",J1506,0)</f>
        <v>0</v>
      </c>
      <c r="BJ1506" s="20" t="s">
        <v>86</v>
      </c>
      <c r="BK1506" s="220">
        <f>ROUND(I1506*H1506,2)</f>
        <v>0</v>
      </c>
      <c r="BL1506" s="20" t="s">
        <v>282</v>
      </c>
      <c r="BM1506" s="219" t="s">
        <v>1794</v>
      </c>
    </row>
    <row r="1507" s="2" customFormat="1">
      <c r="A1507" s="41"/>
      <c r="B1507" s="42"/>
      <c r="C1507" s="43"/>
      <c r="D1507" s="221" t="s">
        <v>186</v>
      </c>
      <c r="E1507" s="43"/>
      <c r="F1507" s="222" t="s">
        <v>1795</v>
      </c>
      <c r="G1507" s="43"/>
      <c r="H1507" s="43"/>
      <c r="I1507" s="223"/>
      <c r="J1507" s="43"/>
      <c r="K1507" s="43"/>
      <c r="L1507" s="47"/>
      <c r="M1507" s="224"/>
      <c r="N1507" s="225"/>
      <c r="O1507" s="87"/>
      <c r="P1507" s="87"/>
      <c r="Q1507" s="87"/>
      <c r="R1507" s="87"/>
      <c r="S1507" s="87"/>
      <c r="T1507" s="88"/>
      <c r="U1507" s="41"/>
      <c r="V1507" s="41"/>
      <c r="W1507" s="41"/>
      <c r="X1507" s="41"/>
      <c r="Y1507" s="41"/>
      <c r="Z1507" s="41"/>
      <c r="AA1507" s="41"/>
      <c r="AB1507" s="41"/>
      <c r="AC1507" s="41"/>
      <c r="AD1507" s="41"/>
      <c r="AE1507" s="41"/>
      <c r="AT1507" s="20" t="s">
        <v>186</v>
      </c>
      <c r="AU1507" s="20" t="s">
        <v>88</v>
      </c>
    </row>
    <row r="1508" s="14" customFormat="1">
      <c r="A1508" s="14"/>
      <c r="B1508" s="237"/>
      <c r="C1508" s="238"/>
      <c r="D1508" s="228" t="s">
        <v>192</v>
      </c>
      <c r="E1508" s="239" t="s">
        <v>19</v>
      </c>
      <c r="F1508" s="240" t="s">
        <v>1796</v>
      </c>
      <c r="G1508" s="238"/>
      <c r="H1508" s="241">
        <v>89.951999999999998</v>
      </c>
      <c r="I1508" s="242"/>
      <c r="J1508" s="238"/>
      <c r="K1508" s="238"/>
      <c r="L1508" s="243"/>
      <c r="M1508" s="244"/>
      <c r="N1508" s="245"/>
      <c r="O1508" s="245"/>
      <c r="P1508" s="245"/>
      <c r="Q1508" s="245"/>
      <c r="R1508" s="245"/>
      <c r="S1508" s="245"/>
      <c r="T1508" s="246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47" t="s">
        <v>192</v>
      </c>
      <c r="AU1508" s="247" t="s">
        <v>88</v>
      </c>
      <c r="AV1508" s="14" t="s">
        <v>88</v>
      </c>
      <c r="AW1508" s="14" t="s">
        <v>37</v>
      </c>
      <c r="AX1508" s="14" t="s">
        <v>78</v>
      </c>
      <c r="AY1508" s="247" t="s">
        <v>178</v>
      </c>
    </row>
    <row r="1509" s="15" customFormat="1">
      <c r="A1509" s="15"/>
      <c r="B1509" s="248"/>
      <c r="C1509" s="249"/>
      <c r="D1509" s="228" t="s">
        <v>192</v>
      </c>
      <c r="E1509" s="250" t="s">
        <v>19</v>
      </c>
      <c r="F1509" s="251" t="s">
        <v>195</v>
      </c>
      <c r="G1509" s="249"/>
      <c r="H1509" s="252">
        <v>89.951999999999998</v>
      </c>
      <c r="I1509" s="253"/>
      <c r="J1509" s="249"/>
      <c r="K1509" s="249"/>
      <c r="L1509" s="254"/>
      <c r="M1509" s="255"/>
      <c r="N1509" s="256"/>
      <c r="O1509" s="256"/>
      <c r="P1509" s="256"/>
      <c r="Q1509" s="256"/>
      <c r="R1509" s="256"/>
      <c r="S1509" s="256"/>
      <c r="T1509" s="257"/>
      <c r="U1509" s="15"/>
      <c r="V1509" s="15"/>
      <c r="W1509" s="15"/>
      <c r="X1509" s="15"/>
      <c r="Y1509" s="15"/>
      <c r="Z1509" s="15"/>
      <c r="AA1509" s="15"/>
      <c r="AB1509" s="15"/>
      <c r="AC1509" s="15"/>
      <c r="AD1509" s="15"/>
      <c r="AE1509" s="15"/>
      <c r="AT1509" s="258" t="s">
        <v>192</v>
      </c>
      <c r="AU1509" s="258" t="s">
        <v>88</v>
      </c>
      <c r="AV1509" s="15" t="s">
        <v>184</v>
      </c>
      <c r="AW1509" s="15" t="s">
        <v>37</v>
      </c>
      <c r="AX1509" s="15" t="s">
        <v>86</v>
      </c>
      <c r="AY1509" s="258" t="s">
        <v>178</v>
      </c>
    </row>
    <row r="1510" s="2" customFormat="1" ht="37.8" customHeight="1">
      <c r="A1510" s="41"/>
      <c r="B1510" s="42"/>
      <c r="C1510" s="208" t="s">
        <v>1797</v>
      </c>
      <c r="D1510" s="208" t="s">
        <v>180</v>
      </c>
      <c r="E1510" s="209" t="s">
        <v>1798</v>
      </c>
      <c r="F1510" s="210" t="s">
        <v>1799</v>
      </c>
      <c r="G1510" s="211" t="s">
        <v>107</v>
      </c>
      <c r="H1510" s="212">
        <v>88.191999999999993</v>
      </c>
      <c r="I1510" s="213"/>
      <c r="J1510" s="214">
        <f>ROUND(I1510*H1510,2)</f>
        <v>0</v>
      </c>
      <c r="K1510" s="210" t="s">
        <v>183</v>
      </c>
      <c r="L1510" s="47"/>
      <c r="M1510" s="215" t="s">
        <v>19</v>
      </c>
      <c r="N1510" s="216" t="s">
        <v>49</v>
      </c>
      <c r="O1510" s="87"/>
      <c r="P1510" s="217">
        <f>O1510*H1510</f>
        <v>0</v>
      </c>
      <c r="Q1510" s="217">
        <v>0.00028499999999999999</v>
      </c>
      <c r="R1510" s="217">
        <f>Q1510*H1510</f>
        <v>0.025134719999999996</v>
      </c>
      <c r="S1510" s="217">
        <v>0</v>
      </c>
      <c r="T1510" s="218">
        <f>S1510*H1510</f>
        <v>0</v>
      </c>
      <c r="U1510" s="41"/>
      <c r="V1510" s="41"/>
      <c r="W1510" s="41"/>
      <c r="X1510" s="41"/>
      <c r="Y1510" s="41"/>
      <c r="Z1510" s="41"/>
      <c r="AA1510" s="41"/>
      <c r="AB1510" s="41"/>
      <c r="AC1510" s="41"/>
      <c r="AD1510" s="41"/>
      <c r="AE1510" s="41"/>
      <c r="AR1510" s="219" t="s">
        <v>282</v>
      </c>
      <c r="AT1510" s="219" t="s">
        <v>180</v>
      </c>
      <c r="AU1510" s="219" t="s">
        <v>88</v>
      </c>
      <c r="AY1510" s="20" t="s">
        <v>178</v>
      </c>
      <c r="BE1510" s="220">
        <f>IF(N1510="základní",J1510,0)</f>
        <v>0</v>
      </c>
      <c r="BF1510" s="220">
        <f>IF(N1510="snížená",J1510,0)</f>
        <v>0</v>
      </c>
      <c r="BG1510" s="220">
        <f>IF(N1510="zákl. přenesená",J1510,0)</f>
        <v>0</v>
      </c>
      <c r="BH1510" s="220">
        <f>IF(N1510="sníž. přenesená",J1510,0)</f>
        <v>0</v>
      </c>
      <c r="BI1510" s="220">
        <f>IF(N1510="nulová",J1510,0)</f>
        <v>0</v>
      </c>
      <c r="BJ1510" s="20" t="s">
        <v>86</v>
      </c>
      <c r="BK1510" s="220">
        <f>ROUND(I1510*H1510,2)</f>
        <v>0</v>
      </c>
      <c r="BL1510" s="20" t="s">
        <v>282</v>
      </c>
      <c r="BM1510" s="219" t="s">
        <v>1800</v>
      </c>
    </row>
    <row r="1511" s="2" customFormat="1">
      <c r="A1511" s="41"/>
      <c r="B1511" s="42"/>
      <c r="C1511" s="43"/>
      <c r="D1511" s="221" t="s">
        <v>186</v>
      </c>
      <c r="E1511" s="43"/>
      <c r="F1511" s="222" t="s">
        <v>1801</v>
      </c>
      <c r="G1511" s="43"/>
      <c r="H1511" s="43"/>
      <c r="I1511" s="223"/>
      <c r="J1511" s="43"/>
      <c r="K1511" s="43"/>
      <c r="L1511" s="47"/>
      <c r="M1511" s="224"/>
      <c r="N1511" s="225"/>
      <c r="O1511" s="87"/>
      <c r="P1511" s="87"/>
      <c r="Q1511" s="87"/>
      <c r="R1511" s="87"/>
      <c r="S1511" s="87"/>
      <c r="T1511" s="88"/>
      <c r="U1511" s="41"/>
      <c r="V1511" s="41"/>
      <c r="W1511" s="41"/>
      <c r="X1511" s="41"/>
      <c r="Y1511" s="41"/>
      <c r="Z1511" s="41"/>
      <c r="AA1511" s="41"/>
      <c r="AB1511" s="41"/>
      <c r="AC1511" s="41"/>
      <c r="AD1511" s="41"/>
      <c r="AE1511" s="41"/>
      <c r="AT1511" s="20" t="s">
        <v>186</v>
      </c>
      <c r="AU1511" s="20" t="s">
        <v>88</v>
      </c>
    </row>
    <row r="1512" s="14" customFormat="1">
      <c r="A1512" s="14"/>
      <c r="B1512" s="237"/>
      <c r="C1512" s="238"/>
      <c r="D1512" s="228" t="s">
        <v>192</v>
      </c>
      <c r="E1512" s="239" t="s">
        <v>19</v>
      </c>
      <c r="F1512" s="240" t="s">
        <v>1802</v>
      </c>
      <c r="G1512" s="238"/>
      <c r="H1512" s="241">
        <v>88.191999999999993</v>
      </c>
      <c r="I1512" s="242"/>
      <c r="J1512" s="238"/>
      <c r="K1512" s="238"/>
      <c r="L1512" s="243"/>
      <c r="M1512" s="244"/>
      <c r="N1512" s="245"/>
      <c r="O1512" s="245"/>
      <c r="P1512" s="245"/>
      <c r="Q1512" s="245"/>
      <c r="R1512" s="245"/>
      <c r="S1512" s="245"/>
      <c r="T1512" s="246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47" t="s">
        <v>192</v>
      </c>
      <c r="AU1512" s="247" t="s">
        <v>88</v>
      </c>
      <c r="AV1512" s="14" t="s">
        <v>88</v>
      </c>
      <c r="AW1512" s="14" t="s">
        <v>37</v>
      </c>
      <c r="AX1512" s="14" t="s">
        <v>78</v>
      </c>
      <c r="AY1512" s="247" t="s">
        <v>178</v>
      </c>
    </row>
    <row r="1513" s="15" customFormat="1">
      <c r="A1513" s="15"/>
      <c r="B1513" s="248"/>
      <c r="C1513" s="249"/>
      <c r="D1513" s="228" t="s">
        <v>192</v>
      </c>
      <c r="E1513" s="250" t="s">
        <v>19</v>
      </c>
      <c r="F1513" s="251" t="s">
        <v>195</v>
      </c>
      <c r="G1513" s="249"/>
      <c r="H1513" s="252">
        <v>88.191999999999993</v>
      </c>
      <c r="I1513" s="253"/>
      <c r="J1513" s="249"/>
      <c r="K1513" s="249"/>
      <c r="L1513" s="254"/>
      <c r="M1513" s="255"/>
      <c r="N1513" s="256"/>
      <c r="O1513" s="256"/>
      <c r="P1513" s="256"/>
      <c r="Q1513" s="256"/>
      <c r="R1513" s="256"/>
      <c r="S1513" s="256"/>
      <c r="T1513" s="257"/>
      <c r="U1513" s="15"/>
      <c r="V1513" s="15"/>
      <c r="W1513" s="15"/>
      <c r="X1513" s="15"/>
      <c r="Y1513" s="15"/>
      <c r="Z1513" s="15"/>
      <c r="AA1513" s="15"/>
      <c r="AB1513" s="15"/>
      <c r="AC1513" s="15"/>
      <c r="AD1513" s="15"/>
      <c r="AE1513" s="15"/>
      <c r="AT1513" s="258" t="s">
        <v>192</v>
      </c>
      <c r="AU1513" s="258" t="s">
        <v>88</v>
      </c>
      <c r="AV1513" s="15" t="s">
        <v>184</v>
      </c>
      <c r="AW1513" s="15" t="s">
        <v>37</v>
      </c>
      <c r="AX1513" s="15" t="s">
        <v>86</v>
      </c>
      <c r="AY1513" s="258" t="s">
        <v>178</v>
      </c>
    </row>
    <row r="1514" s="2" customFormat="1" ht="37.8" customHeight="1">
      <c r="A1514" s="41"/>
      <c r="B1514" s="42"/>
      <c r="C1514" s="208" t="s">
        <v>1803</v>
      </c>
      <c r="D1514" s="208" t="s">
        <v>180</v>
      </c>
      <c r="E1514" s="209" t="s">
        <v>1804</v>
      </c>
      <c r="F1514" s="210" t="s">
        <v>1805</v>
      </c>
      <c r="G1514" s="211" t="s">
        <v>107</v>
      </c>
      <c r="H1514" s="212">
        <v>1.76</v>
      </c>
      <c r="I1514" s="213"/>
      <c r="J1514" s="214">
        <f>ROUND(I1514*H1514,2)</f>
        <v>0</v>
      </c>
      <c r="K1514" s="210" t="s">
        <v>19</v>
      </c>
      <c r="L1514" s="47"/>
      <c r="M1514" s="215" t="s">
        <v>19</v>
      </c>
      <c r="N1514" s="216" t="s">
        <v>49</v>
      </c>
      <c r="O1514" s="87"/>
      <c r="P1514" s="217">
        <f>O1514*H1514</f>
        <v>0</v>
      </c>
      <c r="Q1514" s="217">
        <v>0.00025999999999999998</v>
      </c>
      <c r="R1514" s="217">
        <f>Q1514*H1514</f>
        <v>0.00045759999999999996</v>
      </c>
      <c r="S1514" s="217">
        <v>0</v>
      </c>
      <c r="T1514" s="218">
        <f>S1514*H1514</f>
        <v>0</v>
      </c>
      <c r="U1514" s="41"/>
      <c r="V1514" s="41"/>
      <c r="W1514" s="41"/>
      <c r="X1514" s="41"/>
      <c r="Y1514" s="41"/>
      <c r="Z1514" s="41"/>
      <c r="AA1514" s="41"/>
      <c r="AB1514" s="41"/>
      <c r="AC1514" s="41"/>
      <c r="AD1514" s="41"/>
      <c r="AE1514" s="41"/>
      <c r="AR1514" s="219" t="s">
        <v>282</v>
      </c>
      <c r="AT1514" s="219" t="s">
        <v>180</v>
      </c>
      <c r="AU1514" s="219" t="s">
        <v>88</v>
      </c>
      <c r="AY1514" s="20" t="s">
        <v>178</v>
      </c>
      <c r="BE1514" s="220">
        <f>IF(N1514="základní",J1514,0)</f>
        <v>0</v>
      </c>
      <c r="BF1514" s="220">
        <f>IF(N1514="snížená",J1514,0)</f>
        <v>0</v>
      </c>
      <c r="BG1514" s="220">
        <f>IF(N1514="zákl. přenesená",J1514,0)</f>
        <v>0</v>
      </c>
      <c r="BH1514" s="220">
        <f>IF(N1514="sníž. přenesená",J1514,0)</f>
        <v>0</v>
      </c>
      <c r="BI1514" s="220">
        <f>IF(N1514="nulová",J1514,0)</f>
        <v>0</v>
      </c>
      <c r="BJ1514" s="20" t="s">
        <v>86</v>
      </c>
      <c r="BK1514" s="220">
        <f>ROUND(I1514*H1514,2)</f>
        <v>0</v>
      </c>
      <c r="BL1514" s="20" t="s">
        <v>282</v>
      </c>
      <c r="BM1514" s="219" t="s">
        <v>1806</v>
      </c>
    </row>
    <row r="1515" s="14" customFormat="1">
      <c r="A1515" s="14"/>
      <c r="B1515" s="237"/>
      <c r="C1515" s="238"/>
      <c r="D1515" s="228" t="s">
        <v>192</v>
      </c>
      <c r="E1515" s="239" t="s">
        <v>19</v>
      </c>
      <c r="F1515" s="240" t="s">
        <v>1807</v>
      </c>
      <c r="G1515" s="238"/>
      <c r="H1515" s="241">
        <v>1.76</v>
      </c>
      <c r="I1515" s="242"/>
      <c r="J1515" s="238"/>
      <c r="K1515" s="238"/>
      <c r="L1515" s="243"/>
      <c r="M1515" s="244"/>
      <c r="N1515" s="245"/>
      <c r="O1515" s="245"/>
      <c r="P1515" s="245"/>
      <c r="Q1515" s="245"/>
      <c r="R1515" s="245"/>
      <c r="S1515" s="245"/>
      <c r="T1515" s="246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47" t="s">
        <v>192</v>
      </c>
      <c r="AU1515" s="247" t="s">
        <v>88</v>
      </c>
      <c r="AV1515" s="14" t="s">
        <v>88</v>
      </c>
      <c r="AW1515" s="14" t="s">
        <v>37</v>
      </c>
      <c r="AX1515" s="14" t="s">
        <v>78</v>
      </c>
      <c r="AY1515" s="247" t="s">
        <v>178</v>
      </c>
    </row>
    <row r="1516" s="15" customFormat="1">
      <c r="A1516" s="15"/>
      <c r="B1516" s="248"/>
      <c r="C1516" s="249"/>
      <c r="D1516" s="228" t="s">
        <v>192</v>
      </c>
      <c r="E1516" s="250" t="s">
        <v>19</v>
      </c>
      <c r="F1516" s="251" t="s">
        <v>195</v>
      </c>
      <c r="G1516" s="249"/>
      <c r="H1516" s="252">
        <v>1.76</v>
      </c>
      <c r="I1516" s="253"/>
      <c r="J1516" s="249"/>
      <c r="K1516" s="249"/>
      <c r="L1516" s="254"/>
      <c r="M1516" s="255"/>
      <c r="N1516" s="256"/>
      <c r="O1516" s="256"/>
      <c r="P1516" s="256"/>
      <c r="Q1516" s="256"/>
      <c r="R1516" s="256"/>
      <c r="S1516" s="256"/>
      <c r="T1516" s="257"/>
      <c r="U1516" s="15"/>
      <c r="V1516" s="15"/>
      <c r="W1516" s="15"/>
      <c r="X1516" s="15"/>
      <c r="Y1516" s="15"/>
      <c r="Z1516" s="15"/>
      <c r="AA1516" s="15"/>
      <c r="AB1516" s="15"/>
      <c r="AC1516" s="15"/>
      <c r="AD1516" s="15"/>
      <c r="AE1516" s="15"/>
      <c r="AT1516" s="258" t="s">
        <v>192</v>
      </c>
      <c r="AU1516" s="258" t="s">
        <v>88</v>
      </c>
      <c r="AV1516" s="15" t="s">
        <v>184</v>
      </c>
      <c r="AW1516" s="15" t="s">
        <v>37</v>
      </c>
      <c r="AX1516" s="15" t="s">
        <v>86</v>
      </c>
      <c r="AY1516" s="258" t="s">
        <v>178</v>
      </c>
    </row>
    <row r="1517" s="12" customFormat="1" ht="22.8" customHeight="1">
      <c r="A1517" s="12"/>
      <c r="B1517" s="192"/>
      <c r="C1517" s="193"/>
      <c r="D1517" s="194" t="s">
        <v>77</v>
      </c>
      <c r="E1517" s="206" t="s">
        <v>1808</v>
      </c>
      <c r="F1517" s="206" t="s">
        <v>1809</v>
      </c>
      <c r="G1517" s="193"/>
      <c r="H1517" s="193"/>
      <c r="I1517" s="196"/>
      <c r="J1517" s="207">
        <f>BK1517</f>
        <v>0</v>
      </c>
      <c r="K1517" s="193"/>
      <c r="L1517" s="198"/>
      <c r="M1517" s="199"/>
      <c r="N1517" s="200"/>
      <c r="O1517" s="200"/>
      <c r="P1517" s="201">
        <f>SUM(P1518:P1563)</f>
        <v>0</v>
      </c>
      <c r="Q1517" s="200"/>
      <c r="R1517" s="201">
        <f>SUM(R1518:R1563)</f>
        <v>0.020506999999999997</v>
      </c>
      <c r="S1517" s="200"/>
      <c r="T1517" s="202">
        <f>SUM(T1518:T1563)</f>
        <v>0</v>
      </c>
      <c r="U1517" s="12"/>
      <c r="V1517" s="12"/>
      <c r="W1517" s="12"/>
      <c r="X1517" s="12"/>
      <c r="Y1517" s="12"/>
      <c r="Z1517" s="12"/>
      <c r="AA1517" s="12"/>
      <c r="AB1517" s="12"/>
      <c r="AC1517" s="12"/>
      <c r="AD1517" s="12"/>
      <c r="AE1517" s="12"/>
      <c r="AR1517" s="203" t="s">
        <v>88</v>
      </c>
      <c r="AT1517" s="204" t="s">
        <v>77</v>
      </c>
      <c r="AU1517" s="204" t="s">
        <v>86</v>
      </c>
      <c r="AY1517" s="203" t="s">
        <v>178</v>
      </c>
      <c r="BK1517" s="205">
        <f>SUM(BK1518:BK1563)</f>
        <v>0</v>
      </c>
    </row>
    <row r="1518" s="2" customFormat="1" ht="37.8" customHeight="1">
      <c r="A1518" s="41"/>
      <c r="B1518" s="42"/>
      <c r="C1518" s="208" t="s">
        <v>1810</v>
      </c>
      <c r="D1518" s="208" t="s">
        <v>180</v>
      </c>
      <c r="E1518" s="209" t="s">
        <v>1811</v>
      </c>
      <c r="F1518" s="210" t="s">
        <v>1812</v>
      </c>
      <c r="G1518" s="211" t="s">
        <v>299</v>
      </c>
      <c r="H1518" s="212">
        <v>4</v>
      </c>
      <c r="I1518" s="213"/>
      <c r="J1518" s="214">
        <f>ROUND(I1518*H1518,2)</f>
        <v>0</v>
      </c>
      <c r="K1518" s="210" t="s">
        <v>183</v>
      </c>
      <c r="L1518" s="47"/>
      <c r="M1518" s="215" t="s">
        <v>19</v>
      </c>
      <c r="N1518" s="216" t="s">
        <v>49</v>
      </c>
      <c r="O1518" s="87"/>
      <c r="P1518" s="217">
        <f>O1518*H1518</f>
        <v>0</v>
      </c>
      <c r="Q1518" s="217">
        <v>0</v>
      </c>
      <c r="R1518" s="217">
        <f>Q1518*H1518</f>
        <v>0</v>
      </c>
      <c r="S1518" s="217">
        <v>0</v>
      </c>
      <c r="T1518" s="218">
        <f>S1518*H1518</f>
        <v>0</v>
      </c>
      <c r="U1518" s="41"/>
      <c r="V1518" s="41"/>
      <c r="W1518" s="41"/>
      <c r="X1518" s="41"/>
      <c r="Y1518" s="41"/>
      <c r="Z1518" s="41"/>
      <c r="AA1518" s="41"/>
      <c r="AB1518" s="41"/>
      <c r="AC1518" s="41"/>
      <c r="AD1518" s="41"/>
      <c r="AE1518" s="41"/>
      <c r="AR1518" s="219" t="s">
        <v>282</v>
      </c>
      <c r="AT1518" s="219" t="s">
        <v>180</v>
      </c>
      <c r="AU1518" s="219" t="s">
        <v>88</v>
      </c>
      <c r="AY1518" s="20" t="s">
        <v>178</v>
      </c>
      <c r="BE1518" s="220">
        <f>IF(N1518="základní",J1518,0)</f>
        <v>0</v>
      </c>
      <c r="BF1518" s="220">
        <f>IF(N1518="snížená",J1518,0)</f>
        <v>0</v>
      </c>
      <c r="BG1518" s="220">
        <f>IF(N1518="zákl. přenesená",J1518,0)</f>
        <v>0</v>
      </c>
      <c r="BH1518" s="220">
        <f>IF(N1518="sníž. přenesená",J1518,0)</f>
        <v>0</v>
      </c>
      <c r="BI1518" s="220">
        <f>IF(N1518="nulová",J1518,0)</f>
        <v>0</v>
      </c>
      <c r="BJ1518" s="20" t="s">
        <v>86</v>
      </c>
      <c r="BK1518" s="220">
        <f>ROUND(I1518*H1518,2)</f>
        <v>0</v>
      </c>
      <c r="BL1518" s="20" t="s">
        <v>282</v>
      </c>
      <c r="BM1518" s="219" t="s">
        <v>1813</v>
      </c>
    </row>
    <row r="1519" s="2" customFormat="1">
      <c r="A1519" s="41"/>
      <c r="B1519" s="42"/>
      <c r="C1519" s="43"/>
      <c r="D1519" s="221" t="s">
        <v>186</v>
      </c>
      <c r="E1519" s="43"/>
      <c r="F1519" s="222" t="s">
        <v>1814</v>
      </c>
      <c r="G1519" s="43"/>
      <c r="H1519" s="43"/>
      <c r="I1519" s="223"/>
      <c r="J1519" s="43"/>
      <c r="K1519" s="43"/>
      <c r="L1519" s="47"/>
      <c r="M1519" s="224"/>
      <c r="N1519" s="225"/>
      <c r="O1519" s="87"/>
      <c r="P1519" s="87"/>
      <c r="Q1519" s="87"/>
      <c r="R1519" s="87"/>
      <c r="S1519" s="87"/>
      <c r="T1519" s="88"/>
      <c r="U1519" s="41"/>
      <c r="V1519" s="41"/>
      <c r="W1519" s="41"/>
      <c r="X1519" s="41"/>
      <c r="Y1519" s="41"/>
      <c r="Z1519" s="41"/>
      <c r="AA1519" s="41"/>
      <c r="AB1519" s="41"/>
      <c r="AC1519" s="41"/>
      <c r="AD1519" s="41"/>
      <c r="AE1519" s="41"/>
      <c r="AT1519" s="20" t="s">
        <v>186</v>
      </c>
      <c r="AU1519" s="20" t="s">
        <v>88</v>
      </c>
    </row>
    <row r="1520" s="13" customFormat="1">
      <c r="A1520" s="13"/>
      <c r="B1520" s="226"/>
      <c r="C1520" s="227"/>
      <c r="D1520" s="228" t="s">
        <v>192</v>
      </c>
      <c r="E1520" s="229" t="s">
        <v>19</v>
      </c>
      <c r="F1520" s="230" t="s">
        <v>659</v>
      </c>
      <c r="G1520" s="227"/>
      <c r="H1520" s="229" t="s">
        <v>19</v>
      </c>
      <c r="I1520" s="231"/>
      <c r="J1520" s="227"/>
      <c r="K1520" s="227"/>
      <c r="L1520" s="232"/>
      <c r="M1520" s="233"/>
      <c r="N1520" s="234"/>
      <c r="O1520" s="234"/>
      <c r="P1520" s="234"/>
      <c r="Q1520" s="234"/>
      <c r="R1520" s="234"/>
      <c r="S1520" s="234"/>
      <c r="T1520" s="235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6" t="s">
        <v>192</v>
      </c>
      <c r="AU1520" s="236" t="s">
        <v>88</v>
      </c>
      <c r="AV1520" s="13" t="s">
        <v>86</v>
      </c>
      <c r="AW1520" s="13" t="s">
        <v>37</v>
      </c>
      <c r="AX1520" s="13" t="s">
        <v>78</v>
      </c>
      <c r="AY1520" s="236" t="s">
        <v>178</v>
      </c>
    </row>
    <row r="1521" s="13" customFormat="1">
      <c r="A1521" s="13"/>
      <c r="B1521" s="226"/>
      <c r="C1521" s="227"/>
      <c r="D1521" s="228" t="s">
        <v>192</v>
      </c>
      <c r="E1521" s="229" t="s">
        <v>19</v>
      </c>
      <c r="F1521" s="230" t="s">
        <v>1769</v>
      </c>
      <c r="G1521" s="227"/>
      <c r="H1521" s="229" t="s">
        <v>19</v>
      </c>
      <c r="I1521" s="231"/>
      <c r="J1521" s="227"/>
      <c r="K1521" s="227"/>
      <c r="L1521" s="232"/>
      <c r="M1521" s="233"/>
      <c r="N1521" s="234"/>
      <c r="O1521" s="234"/>
      <c r="P1521" s="234"/>
      <c r="Q1521" s="234"/>
      <c r="R1521" s="234"/>
      <c r="S1521" s="234"/>
      <c r="T1521" s="235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6" t="s">
        <v>192</v>
      </c>
      <c r="AU1521" s="236" t="s">
        <v>88</v>
      </c>
      <c r="AV1521" s="13" t="s">
        <v>86</v>
      </c>
      <c r="AW1521" s="13" t="s">
        <v>37</v>
      </c>
      <c r="AX1521" s="13" t="s">
        <v>78</v>
      </c>
      <c r="AY1521" s="236" t="s">
        <v>178</v>
      </c>
    </row>
    <row r="1522" s="14" customFormat="1">
      <c r="A1522" s="14"/>
      <c r="B1522" s="237"/>
      <c r="C1522" s="238"/>
      <c r="D1522" s="228" t="s">
        <v>192</v>
      </c>
      <c r="E1522" s="239" t="s">
        <v>19</v>
      </c>
      <c r="F1522" s="240" t="s">
        <v>1815</v>
      </c>
      <c r="G1522" s="238"/>
      <c r="H1522" s="241">
        <v>3</v>
      </c>
      <c r="I1522" s="242"/>
      <c r="J1522" s="238"/>
      <c r="K1522" s="238"/>
      <c r="L1522" s="243"/>
      <c r="M1522" s="244"/>
      <c r="N1522" s="245"/>
      <c r="O1522" s="245"/>
      <c r="P1522" s="245"/>
      <c r="Q1522" s="245"/>
      <c r="R1522" s="245"/>
      <c r="S1522" s="245"/>
      <c r="T1522" s="246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47" t="s">
        <v>192</v>
      </c>
      <c r="AU1522" s="247" t="s">
        <v>88</v>
      </c>
      <c r="AV1522" s="14" t="s">
        <v>88</v>
      </c>
      <c r="AW1522" s="14" t="s">
        <v>37</v>
      </c>
      <c r="AX1522" s="14" t="s">
        <v>78</v>
      </c>
      <c r="AY1522" s="247" t="s">
        <v>178</v>
      </c>
    </row>
    <row r="1523" s="14" customFormat="1">
      <c r="A1523" s="14"/>
      <c r="B1523" s="237"/>
      <c r="C1523" s="238"/>
      <c r="D1523" s="228" t="s">
        <v>192</v>
      </c>
      <c r="E1523" s="239" t="s">
        <v>19</v>
      </c>
      <c r="F1523" s="240" t="s">
        <v>1816</v>
      </c>
      <c r="G1523" s="238"/>
      <c r="H1523" s="241">
        <v>1</v>
      </c>
      <c r="I1523" s="242"/>
      <c r="J1523" s="238"/>
      <c r="K1523" s="238"/>
      <c r="L1523" s="243"/>
      <c r="M1523" s="244"/>
      <c r="N1523" s="245"/>
      <c r="O1523" s="245"/>
      <c r="P1523" s="245"/>
      <c r="Q1523" s="245"/>
      <c r="R1523" s="245"/>
      <c r="S1523" s="245"/>
      <c r="T1523" s="246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47" t="s">
        <v>192</v>
      </c>
      <c r="AU1523" s="247" t="s">
        <v>88</v>
      </c>
      <c r="AV1523" s="14" t="s">
        <v>88</v>
      </c>
      <c r="AW1523" s="14" t="s">
        <v>37</v>
      </c>
      <c r="AX1523" s="14" t="s">
        <v>78</v>
      </c>
      <c r="AY1523" s="247" t="s">
        <v>178</v>
      </c>
    </row>
    <row r="1524" s="15" customFormat="1">
      <c r="A1524" s="15"/>
      <c r="B1524" s="248"/>
      <c r="C1524" s="249"/>
      <c r="D1524" s="228" t="s">
        <v>192</v>
      </c>
      <c r="E1524" s="250" t="s">
        <v>19</v>
      </c>
      <c r="F1524" s="251" t="s">
        <v>195</v>
      </c>
      <c r="G1524" s="249"/>
      <c r="H1524" s="252">
        <v>4</v>
      </c>
      <c r="I1524" s="253"/>
      <c r="J1524" s="249"/>
      <c r="K1524" s="249"/>
      <c r="L1524" s="254"/>
      <c r="M1524" s="255"/>
      <c r="N1524" s="256"/>
      <c r="O1524" s="256"/>
      <c r="P1524" s="256"/>
      <c r="Q1524" s="256"/>
      <c r="R1524" s="256"/>
      <c r="S1524" s="256"/>
      <c r="T1524" s="257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58" t="s">
        <v>192</v>
      </c>
      <c r="AU1524" s="258" t="s">
        <v>88</v>
      </c>
      <c r="AV1524" s="15" t="s">
        <v>184</v>
      </c>
      <c r="AW1524" s="15" t="s">
        <v>37</v>
      </c>
      <c r="AX1524" s="15" t="s">
        <v>86</v>
      </c>
      <c r="AY1524" s="258" t="s">
        <v>178</v>
      </c>
    </row>
    <row r="1525" s="2" customFormat="1" ht="24.15" customHeight="1">
      <c r="A1525" s="41"/>
      <c r="B1525" s="42"/>
      <c r="C1525" s="259" t="s">
        <v>1817</v>
      </c>
      <c r="D1525" s="259" t="s">
        <v>303</v>
      </c>
      <c r="E1525" s="260" t="s">
        <v>1818</v>
      </c>
      <c r="F1525" s="261" t="s">
        <v>1819</v>
      </c>
      <c r="G1525" s="262" t="s">
        <v>107</v>
      </c>
      <c r="H1525" s="263">
        <v>1.958</v>
      </c>
      <c r="I1525" s="264"/>
      <c r="J1525" s="265">
        <f>ROUND(I1525*H1525,2)</f>
        <v>0</v>
      </c>
      <c r="K1525" s="261" t="s">
        <v>183</v>
      </c>
      <c r="L1525" s="266"/>
      <c r="M1525" s="267" t="s">
        <v>19</v>
      </c>
      <c r="N1525" s="268" t="s">
        <v>49</v>
      </c>
      <c r="O1525" s="87"/>
      <c r="P1525" s="217">
        <f>O1525*H1525</f>
        <v>0</v>
      </c>
      <c r="Q1525" s="217">
        <v>0.001</v>
      </c>
      <c r="R1525" s="217">
        <f>Q1525*H1525</f>
        <v>0.0019580000000000001</v>
      </c>
      <c r="S1525" s="217">
        <v>0</v>
      </c>
      <c r="T1525" s="218">
        <f>S1525*H1525</f>
        <v>0</v>
      </c>
      <c r="U1525" s="41"/>
      <c r="V1525" s="41"/>
      <c r="W1525" s="41"/>
      <c r="X1525" s="41"/>
      <c r="Y1525" s="41"/>
      <c r="Z1525" s="41"/>
      <c r="AA1525" s="41"/>
      <c r="AB1525" s="41"/>
      <c r="AC1525" s="41"/>
      <c r="AD1525" s="41"/>
      <c r="AE1525" s="41"/>
      <c r="AR1525" s="219" t="s">
        <v>375</v>
      </c>
      <c r="AT1525" s="219" t="s">
        <v>303</v>
      </c>
      <c r="AU1525" s="219" t="s">
        <v>88</v>
      </c>
      <c r="AY1525" s="20" t="s">
        <v>178</v>
      </c>
      <c r="BE1525" s="220">
        <f>IF(N1525="základní",J1525,0)</f>
        <v>0</v>
      </c>
      <c r="BF1525" s="220">
        <f>IF(N1525="snížená",J1525,0)</f>
        <v>0</v>
      </c>
      <c r="BG1525" s="220">
        <f>IF(N1525="zákl. přenesená",J1525,0)</f>
        <v>0</v>
      </c>
      <c r="BH1525" s="220">
        <f>IF(N1525="sníž. přenesená",J1525,0)</f>
        <v>0</v>
      </c>
      <c r="BI1525" s="220">
        <f>IF(N1525="nulová",J1525,0)</f>
        <v>0</v>
      </c>
      <c r="BJ1525" s="20" t="s">
        <v>86</v>
      </c>
      <c r="BK1525" s="220">
        <f>ROUND(I1525*H1525,2)</f>
        <v>0</v>
      </c>
      <c r="BL1525" s="20" t="s">
        <v>282</v>
      </c>
      <c r="BM1525" s="219" t="s">
        <v>1820</v>
      </c>
    </row>
    <row r="1526" s="13" customFormat="1">
      <c r="A1526" s="13"/>
      <c r="B1526" s="226"/>
      <c r="C1526" s="227"/>
      <c r="D1526" s="228" t="s">
        <v>192</v>
      </c>
      <c r="E1526" s="229" t="s">
        <v>19</v>
      </c>
      <c r="F1526" s="230" t="s">
        <v>659</v>
      </c>
      <c r="G1526" s="227"/>
      <c r="H1526" s="229" t="s">
        <v>19</v>
      </c>
      <c r="I1526" s="231"/>
      <c r="J1526" s="227"/>
      <c r="K1526" s="227"/>
      <c r="L1526" s="232"/>
      <c r="M1526" s="233"/>
      <c r="N1526" s="234"/>
      <c r="O1526" s="234"/>
      <c r="P1526" s="234"/>
      <c r="Q1526" s="234"/>
      <c r="R1526" s="234"/>
      <c r="S1526" s="234"/>
      <c r="T1526" s="235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6" t="s">
        <v>192</v>
      </c>
      <c r="AU1526" s="236" t="s">
        <v>88</v>
      </c>
      <c r="AV1526" s="13" t="s">
        <v>86</v>
      </c>
      <c r="AW1526" s="13" t="s">
        <v>37</v>
      </c>
      <c r="AX1526" s="13" t="s">
        <v>78</v>
      </c>
      <c r="AY1526" s="236" t="s">
        <v>178</v>
      </c>
    </row>
    <row r="1527" s="13" customFormat="1">
      <c r="A1527" s="13"/>
      <c r="B1527" s="226"/>
      <c r="C1527" s="227"/>
      <c r="D1527" s="228" t="s">
        <v>192</v>
      </c>
      <c r="E1527" s="229" t="s">
        <v>19</v>
      </c>
      <c r="F1527" s="230" t="s">
        <v>1769</v>
      </c>
      <c r="G1527" s="227"/>
      <c r="H1527" s="229" t="s">
        <v>19</v>
      </c>
      <c r="I1527" s="231"/>
      <c r="J1527" s="227"/>
      <c r="K1527" s="227"/>
      <c r="L1527" s="232"/>
      <c r="M1527" s="233"/>
      <c r="N1527" s="234"/>
      <c r="O1527" s="234"/>
      <c r="P1527" s="234"/>
      <c r="Q1527" s="234"/>
      <c r="R1527" s="234"/>
      <c r="S1527" s="234"/>
      <c r="T1527" s="235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6" t="s">
        <v>192</v>
      </c>
      <c r="AU1527" s="236" t="s">
        <v>88</v>
      </c>
      <c r="AV1527" s="13" t="s">
        <v>86</v>
      </c>
      <c r="AW1527" s="13" t="s">
        <v>37</v>
      </c>
      <c r="AX1527" s="13" t="s">
        <v>78</v>
      </c>
      <c r="AY1527" s="236" t="s">
        <v>178</v>
      </c>
    </row>
    <row r="1528" s="14" customFormat="1">
      <c r="A1528" s="14"/>
      <c r="B1528" s="237"/>
      <c r="C1528" s="238"/>
      <c r="D1528" s="228" t="s">
        <v>192</v>
      </c>
      <c r="E1528" s="239" t="s">
        <v>19</v>
      </c>
      <c r="F1528" s="240" t="s">
        <v>1821</v>
      </c>
      <c r="G1528" s="238"/>
      <c r="H1528" s="241">
        <v>1.958</v>
      </c>
      <c r="I1528" s="242"/>
      <c r="J1528" s="238"/>
      <c r="K1528" s="238"/>
      <c r="L1528" s="243"/>
      <c r="M1528" s="244"/>
      <c r="N1528" s="245"/>
      <c r="O1528" s="245"/>
      <c r="P1528" s="245"/>
      <c r="Q1528" s="245"/>
      <c r="R1528" s="245"/>
      <c r="S1528" s="245"/>
      <c r="T1528" s="246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47" t="s">
        <v>192</v>
      </c>
      <c r="AU1528" s="247" t="s">
        <v>88</v>
      </c>
      <c r="AV1528" s="14" t="s">
        <v>88</v>
      </c>
      <c r="AW1528" s="14" t="s">
        <v>37</v>
      </c>
      <c r="AX1528" s="14" t="s">
        <v>78</v>
      </c>
      <c r="AY1528" s="247" t="s">
        <v>178</v>
      </c>
    </row>
    <row r="1529" s="15" customFormat="1">
      <c r="A1529" s="15"/>
      <c r="B1529" s="248"/>
      <c r="C1529" s="249"/>
      <c r="D1529" s="228" t="s">
        <v>192</v>
      </c>
      <c r="E1529" s="250" t="s">
        <v>19</v>
      </c>
      <c r="F1529" s="251" t="s">
        <v>195</v>
      </c>
      <c r="G1529" s="249"/>
      <c r="H1529" s="252">
        <v>1.958</v>
      </c>
      <c r="I1529" s="253"/>
      <c r="J1529" s="249"/>
      <c r="K1529" s="249"/>
      <c r="L1529" s="254"/>
      <c r="M1529" s="255"/>
      <c r="N1529" s="256"/>
      <c r="O1529" s="256"/>
      <c r="P1529" s="256"/>
      <c r="Q1529" s="256"/>
      <c r="R1529" s="256"/>
      <c r="S1529" s="256"/>
      <c r="T1529" s="257"/>
      <c r="U1529" s="15"/>
      <c r="V1529" s="15"/>
      <c r="W1529" s="15"/>
      <c r="X1529" s="15"/>
      <c r="Y1529" s="15"/>
      <c r="Z1529" s="15"/>
      <c r="AA1529" s="15"/>
      <c r="AB1529" s="15"/>
      <c r="AC1529" s="15"/>
      <c r="AD1529" s="15"/>
      <c r="AE1529" s="15"/>
      <c r="AT1529" s="258" t="s">
        <v>192</v>
      </c>
      <c r="AU1529" s="258" t="s">
        <v>88</v>
      </c>
      <c r="AV1529" s="15" t="s">
        <v>184</v>
      </c>
      <c r="AW1529" s="15" t="s">
        <v>37</v>
      </c>
      <c r="AX1529" s="15" t="s">
        <v>86</v>
      </c>
      <c r="AY1529" s="258" t="s">
        <v>178</v>
      </c>
    </row>
    <row r="1530" s="2" customFormat="1" ht="24.15" customHeight="1">
      <c r="A1530" s="41"/>
      <c r="B1530" s="42"/>
      <c r="C1530" s="259" t="s">
        <v>1822</v>
      </c>
      <c r="D1530" s="259" t="s">
        <v>303</v>
      </c>
      <c r="E1530" s="260" t="s">
        <v>1823</v>
      </c>
      <c r="F1530" s="261" t="s">
        <v>1824</v>
      </c>
      <c r="G1530" s="262" t="s">
        <v>107</v>
      </c>
      <c r="H1530" s="263">
        <v>12.388999999999999</v>
      </c>
      <c r="I1530" s="264"/>
      <c r="J1530" s="265">
        <f>ROUND(I1530*H1530,2)</f>
        <v>0</v>
      </c>
      <c r="K1530" s="261" t="s">
        <v>183</v>
      </c>
      <c r="L1530" s="266"/>
      <c r="M1530" s="267" t="s">
        <v>19</v>
      </c>
      <c r="N1530" s="268" t="s">
        <v>49</v>
      </c>
      <c r="O1530" s="87"/>
      <c r="P1530" s="217">
        <f>O1530*H1530</f>
        <v>0</v>
      </c>
      <c r="Q1530" s="217">
        <v>0.001</v>
      </c>
      <c r="R1530" s="217">
        <f>Q1530*H1530</f>
        <v>0.012388999999999999</v>
      </c>
      <c r="S1530" s="217">
        <v>0</v>
      </c>
      <c r="T1530" s="218">
        <f>S1530*H1530</f>
        <v>0</v>
      </c>
      <c r="U1530" s="41"/>
      <c r="V1530" s="41"/>
      <c r="W1530" s="41"/>
      <c r="X1530" s="41"/>
      <c r="Y1530" s="41"/>
      <c r="Z1530" s="41"/>
      <c r="AA1530" s="41"/>
      <c r="AB1530" s="41"/>
      <c r="AC1530" s="41"/>
      <c r="AD1530" s="41"/>
      <c r="AE1530" s="41"/>
      <c r="AR1530" s="219" t="s">
        <v>375</v>
      </c>
      <c r="AT1530" s="219" t="s">
        <v>303</v>
      </c>
      <c r="AU1530" s="219" t="s">
        <v>88</v>
      </c>
      <c r="AY1530" s="20" t="s">
        <v>178</v>
      </c>
      <c r="BE1530" s="220">
        <f>IF(N1530="základní",J1530,0)</f>
        <v>0</v>
      </c>
      <c r="BF1530" s="220">
        <f>IF(N1530="snížená",J1530,0)</f>
        <v>0</v>
      </c>
      <c r="BG1530" s="220">
        <f>IF(N1530="zákl. přenesená",J1530,0)</f>
        <v>0</v>
      </c>
      <c r="BH1530" s="220">
        <f>IF(N1530="sníž. přenesená",J1530,0)</f>
        <v>0</v>
      </c>
      <c r="BI1530" s="220">
        <f>IF(N1530="nulová",J1530,0)</f>
        <v>0</v>
      </c>
      <c r="BJ1530" s="20" t="s">
        <v>86</v>
      </c>
      <c r="BK1530" s="220">
        <f>ROUND(I1530*H1530,2)</f>
        <v>0</v>
      </c>
      <c r="BL1530" s="20" t="s">
        <v>282</v>
      </c>
      <c r="BM1530" s="219" t="s">
        <v>1825</v>
      </c>
    </row>
    <row r="1531" s="13" customFormat="1">
      <c r="A1531" s="13"/>
      <c r="B1531" s="226"/>
      <c r="C1531" s="227"/>
      <c r="D1531" s="228" t="s">
        <v>192</v>
      </c>
      <c r="E1531" s="229" t="s">
        <v>19</v>
      </c>
      <c r="F1531" s="230" t="s">
        <v>659</v>
      </c>
      <c r="G1531" s="227"/>
      <c r="H1531" s="229" t="s">
        <v>19</v>
      </c>
      <c r="I1531" s="231"/>
      <c r="J1531" s="227"/>
      <c r="K1531" s="227"/>
      <c r="L1531" s="232"/>
      <c r="M1531" s="233"/>
      <c r="N1531" s="234"/>
      <c r="O1531" s="234"/>
      <c r="P1531" s="234"/>
      <c r="Q1531" s="234"/>
      <c r="R1531" s="234"/>
      <c r="S1531" s="234"/>
      <c r="T1531" s="235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6" t="s">
        <v>192</v>
      </c>
      <c r="AU1531" s="236" t="s">
        <v>88</v>
      </c>
      <c r="AV1531" s="13" t="s">
        <v>86</v>
      </c>
      <c r="AW1531" s="13" t="s">
        <v>37</v>
      </c>
      <c r="AX1531" s="13" t="s">
        <v>78</v>
      </c>
      <c r="AY1531" s="236" t="s">
        <v>178</v>
      </c>
    </row>
    <row r="1532" s="13" customFormat="1">
      <c r="A1532" s="13"/>
      <c r="B1532" s="226"/>
      <c r="C1532" s="227"/>
      <c r="D1532" s="228" t="s">
        <v>192</v>
      </c>
      <c r="E1532" s="229" t="s">
        <v>19</v>
      </c>
      <c r="F1532" s="230" t="s">
        <v>1769</v>
      </c>
      <c r="G1532" s="227"/>
      <c r="H1532" s="229" t="s">
        <v>19</v>
      </c>
      <c r="I1532" s="231"/>
      <c r="J1532" s="227"/>
      <c r="K1532" s="227"/>
      <c r="L1532" s="232"/>
      <c r="M1532" s="233"/>
      <c r="N1532" s="234"/>
      <c r="O1532" s="234"/>
      <c r="P1532" s="234"/>
      <c r="Q1532" s="234"/>
      <c r="R1532" s="234"/>
      <c r="S1532" s="234"/>
      <c r="T1532" s="235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6" t="s">
        <v>192</v>
      </c>
      <c r="AU1532" s="236" t="s">
        <v>88</v>
      </c>
      <c r="AV1532" s="13" t="s">
        <v>86</v>
      </c>
      <c r="AW1532" s="13" t="s">
        <v>37</v>
      </c>
      <c r="AX1532" s="13" t="s">
        <v>78</v>
      </c>
      <c r="AY1532" s="236" t="s">
        <v>178</v>
      </c>
    </row>
    <row r="1533" s="14" customFormat="1">
      <c r="A1533" s="14"/>
      <c r="B1533" s="237"/>
      <c r="C1533" s="238"/>
      <c r="D1533" s="228" t="s">
        <v>192</v>
      </c>
      <c r="E1533" s="239" t="s">
        <v>19</v>
      </c>
      <c r="F1533" s="240" t="s">
        <v>1826</v>
      </c>
      <c r="G1533" s="238"/>
      <c r="H1533" s="241">
        <v>12.388999999999999</v>
      </c>
      <c r="I1533" s="242"/>
      <c r="J1533" s="238"/>
      <c r="K1533" s="238"/>
      <c r="L1533" s="243"/>
      <c r="M1533" s="244"/>
      <c r="N1533" s="245"/>
      <c r="O1533" s="245"/>
      <c r="P1533" s="245"/>
      <c r="Q1533" s="245"/>
      <c r="R1533" s="245"/>
      <c r="S1533" s="245"/>
      <c r="T1533" s="246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47" t="s">
        <v>192</v>
      </c>
      <c r="AU1533" s="247" t="s">
        <v>88</v>
      </c>
      <c r="AV1533" s="14" t="s">
        <v>88</v>
      </c>
      <c r="AW1533" s="14" t="s">
        <v>37</v>
      </c>
      <c r="AX1533" s="14" t="s">
        <v>78</v>
      </c>
      <c r="AY1533" s="247" t="s">
        <v>178</v>
      </c>
    </row>
    <row r="1534" s="15" customFormat="1">
      <c r="A1534" s="15"/>
      <c r="B1534" s="248"/>
      <c r="C1534" s="249"/>
      <c r="D1534" s="228" t="s">
        <v>192</v>
      </c>
      <c r="E1534" s="250" t="s">
        <v>19</v>
      </c>
      <c r="F1534" s="251" t="s">
        <v>195</v>
      </c>
      <c r="G1534" s="249"/>
      <c r="H1534" s="252">
        <v>12.388999999999999</v>
      </c>
      <c r="I1534" s="253"/>
      <c r="J1534" s="249"/>
      <c r="K1534" s="249"/>
      <c r="L1534" s="254"/>
      <c r="M1534" s="255"/>
      <c r="N1534" s="256"/>
      <c r="O1534" s="256"/>
      <c r="P1534" s="256"/>
      <c r="Q1534" s="256"/>
      <c r="R1534" s="256"/>
      <c r="S1534" s="256"/>
      <c r="T1534" s="257"/>
      <c r="U1534" s="15"/>
      <c r="V1534" s="15"/>
      <c r="W1534" s="15"/>
      <c r="X1534" s="15"/>
      <c r="Y1534" s="15"/>
      <c r="Z1534" s="15"/>
      <c r="AA1534" s="15"/>
      <c r="AB1534" s="15"/>
      <c r="AC1534" s="15"/>
      <c r="AD1534" s="15"/>
      <c r="AE1534" s="15"/>
      <c r="AT1534" s="258" t="s">
        <v>192</v>
      </c>
      <c r="AU1534" s="258" t="s">
        <v>88</v>
      </c>
      <c r="AV1534" s="15" t="s">
        <v>184</v>
      </c>
      <c r="AW1534" s="15" t="s">
        <v>37</v>
      </c>
      <c r="AX1534" s="15" t="s">
        <v>86</v>
      </c>
      <c r="AY1534" s="258" t="s">
        <v>178</v>
      </c>
    </row>
    <row r="1535" s="2" customFormat="1" ht="33" customHeight="1">
      <c r="A1535" s="41"/>
      <c r="B1535" s="42"/>
      <c r="C1535" s="208" t="s">
        <v>1827</v>
      </c>
      <c r="D1535" s="208" t="s">
        <v>180</v>
      </c>
      <c r="E1535" s="209" t="s">
        <v>1828</v>
      </c>
      <c r="F1535" s="210" t="s">
        <v>1829</v>
      </c>
      <c r="G1535" s="211" t="s">
        <v>299</v>
      </c>
      <c r="H1535" s="212">
        <v>1</v>
      </c>
      <c r="I1535" s="213"/>
      <c r="J1535" s="214">
        <f>ROUND(I1535*H1535,2)</f>
        <v>0</v>
      </c>
      <c r="K1535" s="210" t="s">
        <v>183</v>
      </c>
      <c r="L1535" s="47"/>
      <c r="M1535" s="215" t="s">
        <v>19</v>
      </c>
      <c r="N1535" s="216" t="s">
        <v>49</v>
      </c>
      <c r="O1535" s="87"/>
      <c r="P1535" s="217">
        <f>O1535*H1535</f>
        <v>0</v>
      </c>
      <c r="Q1535" s="217">
        <v>0</v>
      </c>
      <c r="R1535" s="217">
        <f>Q1535*H1535</f>
        <v>0</v>
      </c>
      <c r="S1535" s="217">
        <v>0</v>
      </c>
      <c r="T1535" s="218">
        <f>S1535*H1535</f>
        <v>0</v>
      </c>
      <c r="U1535" s="41"/>
      <c r="V1535" s="41"/>
      <c r="W1535" s="41"/>
      <c r="X1535" s="41"/>
      <c r="Y1535" s="41"/>
      <c r="Z1535" s="41"/>
      <c r="AA1535" s="41"/>
      <c r="AB1535" s="41"/>
      <c r="AC1535" s="41"/>
      <c r="AD1535" s="41"/>
      <c r="AE1535" s="41"/>
      <c r="AR1535" s="219" t="s">
        <v>282</v>
      </c>
      <c r="AT1535" s="219" t="s">
        <v>180</v>
      </c>
      <c r="AU1535" s="219" t="s">
        <v>88</v>
      </c>
      <c r="AY1535" s="20" t="s">
        <v>178</v>
      </c>
      <c r="BE1535" s="220">
        <f>IF(N1535="základní",J1535,0)</f>
        <v>0</v>
      </c>
      <c r="BF1535" s="220">
        <f>IF(N1535="snížená",J1535,0)</f>
        <v>0</v>
      </c>
      <c r="BG1535" s="220">
        <f>IF(N1535="zákl. přenesená",J1535,0)</f>
        <v>0</v>
      </c>
      <c r="BH1535" s="220">
        <f>IF(N1535="sníž. přenesená",J1535,0)</f>
        <v>0</v>
      </c>
      <c r="BI1535" s="220">
        <f>IF(N1535="nulová",J1535,0)</f>
        <v>0</v>
      </c>
      <c r="BJ1535" s="20" t="s">
        <v>86</v>
      </c>
      <c r="BK1535" s="220">
        <f>ROUND(I1535*H1535,2)</f>
        <v>0</v>
      </c>
      <c r="BL1535" s="20" t="s">
        <v>282</v>
      </c>
      <c r="BM1535" s="219" t="s">
        <v>1830</v>
      </c>
    </row>
    <row r="1536" s="2" customFormat="1">
      <c r="A1536" s="41"/>
      <c r="B1536" s="42"/>
      <c r="C1536" s="43"/>
      <c r="D1536" s="221" t="s">
        <v>186</v>
      </c>
      <c r="E1536" s="43"/>
      <c r="F1536" s="222" t="s">
        <v>1831</v>
      </c>
      <c r="G1536" s="43"/>
      <c r="H1536" s="43"/>
      <c r="I1536" s="223"/>
      <c r="J1536" s="43"/>
      <c r="K1536" s="43"/>
      <c r="L1536" s="47"/>
      <c r="M1536" s="224"/>
      <c r="N1536" s="225"/>
      <c r="O1536" s="87"/>
      <c r="P1536" s="87"/>
      <c r="Q1536" s="87"/>
      <c r="R1536" s="87"/>
      <c r="S1536" s="87"/>
      <c r="T1536" s="88"/>
      <c r="U1536" s="41"/>
      <c r="V1536" s="41"/>
      <c r="W1536" s="41"/>
      <c r="X1536" s="41"/>
      <c r="Y1536" s="41"/>
      <c r="Z1536" s="41"/>
      <c r="AA1536" s="41"/>
      <c r="AB1536" s="41"/>
      <c r="AC1536" s="41"/>
      <c r="AD1536" s="41"/>
      <c r="AE1536" s="41"/>
      <c r="AT1536" s="20" t="s">
        <v>186</v>
      </c>
      <c r="AU1536" s="20" t="s">
        <v>88</v>
      </c>
    </row>
    <row r="1537" s="13" customFormat="1">
      <c r="A1537" s="13"/>
      <c r="B1537" s="226"/>
      <c r="C1537" s="227"/>
      <c r="D1537" s="228" t="s">
        <v>192</v>
      </c>
      <c r="E1537" s="229" t="s">
        <v>19</v>
      </c>
      <c r="F1537" s="230" t="s">
        <v>659</v>
      </c>
      <c r="G1537" s="227"/>
      <c r="H1537" s="229" t="s">
        <v>19</v>
      </c>
      <c r="I1537" s="231"/>
      <c r="J1537" s="227"/>
      <c r="K1537" s="227"/>
      <c r="L1537" s="232"/>
      <c r="M1537" s="233"/>
      <c r="N1537" s="234"/>
      <c r="O1537" s="234"/>
      <c r="P1537" s="234"/>
      <c r="Q1537" s="234"/>
      <c r="R1537" s="234"/>
      <c r="S1537" s="234"/>
      <c r="T1537" s="235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36" t="s">
        <v>192</v>
      </c>
      <c r="AU1537" s="236" t="s">
        <v>88</v>
      </c>
      <c r="AV1537" s="13" t="s">
        <v>86</v>
      </c>
      <c r="AW1537" s="13" t="s">
        <v>37</v>
      </c>
      <c r="AX1537" s="13" t="s">
        <v>78</v>
      </c>
      <c r="AY1537" s="236" t="s">
        <v>178</v>
      </c>
    </row>
    <row r="1538" s="13" customFormat="1">
      <c r="A1538" s="13"/>
      <c r="B1538" s="226"/>
      <c r="C1538" s="227"/>
      <c r="D1538" s="228" t="s">
        <v>192</v>
      </c>
      <c r="E1538" s="229" t="s">
        <v>19</v>
      </c>
      <c r="F1538" s="230" t="s">
        <v>1769</v>
      </c>
      <c r="G1538" s="227"/>
      <c r="H1538" s="229" t="s">
        <v>19</v>
      </c>
      <c r="I1538" s="231"/>
      <c r="J1538" s="227"/>
      <c r="K1538" s="227"/>
      <c r="L1538" s="232"/>
      <c r="M1538" s="233"/>
      <c r="N1538" s="234"/>
      <c r="O1538" s="234"/>
      <c r="P1538" s="234"/>
      <c r="Q1538" s="234"/>
      <c r="R1538" s="234"/>
      <c r="S1538" s="234"/>
      <c r="T1538" s="235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6" t="s">
        <v>192</v>
      </c>
      <c r="AU1538" s="236" t="s">
        <v>88</v>
      </c>
      <c r="AV1538" s="13" t="s">
        <v>86</v>
      </c>
      <c r="AW1538" s="13" t="s">
        <v>37</v>
      </c>
      <c r="AX1538" s="13" t="s">
        <v>78</v>
      </c>
      <c r="AY1538" s="236" t="s">
        <v>178</v>
      </c>
    </row>
    <row r="1539" s="14" customFormat="1">
      <c r="A1539" s="14"/>
      <c r="B1539" s="237"/>
      <c r="C1539" s="238"/>
      <c r="D1539" s="228" t="s">
        <v>192</v>
      </c>
      <c r="E1539" s="239" t="s">
        <v>19</v>
      </c>
      <c r="F1539" s="240" t="s">
        <v>1816</v>
      </c>
      <c r="G1539" s="238"/>
      <c r="H1539" s="241">
        <v>1</v>
      </c>
      <c r="I1539" s="242"/>
      <c r="J1539" s="238"/>
      <c r="K1539" s="238"/>
      <c r="L1539" s="243"/>
      <c r="M1539" s="244"/>
      <c r="N1539" s="245"/>
      <c r="O1539" s="245"/>
      <c r="P1539" s="245"/>
      <c r="Q1539" s="245"/>
      <c r="R1539" s="245"/>
      <c r="S1539" s="245"/>
      <c r="T1539" s="246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47" t="s">
        <v>192</v>
      </c>
      <c r="AU1539" s="247" t="s">
        <v>88</v>
      </c>
      <c r="AV1539" s="14" t="s">
        <v>88</v>
      </c>
      <c r="AW1539" s="14" t="s">
        <v>37</v>
      </c>
      <c r="AX1539" s="14" t="s">
        <v>78</v>
      </c>
      <c r="AY1539" s="247" t="s">
        <v>178</v>
      </c>
    </row>
    <row r="1540" s="15" customFormat="1">
      <c r="A1540" s="15"/>
      <c r="B1540" s="248"/>
      <c r="C1540" s="249"/>
      <c r="D1540" s="228" t="s">
        <v>192</v>
      </c>
      <c r="E1540" s="250" t="s">
        <v>19</v>
      </c>
      <c r="F1540" s="251" t="s">
        <v>195</v>
      </c>
      <c r="G1540" s="249"/>
      <c r="H1540" s="252">
        <v>1</v>
      </c>
      <c r="I1540" s="253"/>
      <c r="J1540" s="249"/>
      <c r="K1540" s="249"/>
      <c r="L1540" s="254"/>
      <c r="M1540" s="255"/>
      <c r="N1540" s="256"/>
      <c r="O1540" s="256"/>
      <c r="P1540" s="256"/>
      <c r="Q1540" s="256"/>
      <c r="R1540" s="256"/>
      <c r="S1540" s="256"/>
      <c r="T1540" s="257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58" t="s">
        <v>192</v>
      </c>
      <c r="AU1540" s="258" t="s">
        <v>88</v>
      </c>
      <c r="AV1540" s="15" t="s">
        <v>184</v>
      </c>
      <c r="AW1540" s="15" t="s">
        <v>37</v>
      </c>
      <c r="AX1540" s="15" t="s">
        <v>86</v>
      </c>
      <c r="AY1540" s="258" t="s">
        <v>178</v>
      </c>
    </row>
    <row r="1541" s="2" customFormat="1" ht="33" customHeight="1">
      <c r="A1541" s="41"/>
      <c r="B1541" s="42"/>
      <c r="C1541" s="259" t="s">
        <v>1832</v>
      </c>
      <c r="D1541" s="259" t="s">
        <v>303</v>
      </c>
      <c r="E1541" s="260" t="s">
        <v>1833</v>
      </c>
      <c r="F1541" s="261" t="s">
        <v>1834</v>
      </c>
      <c r="G1541" s="262" t="s">
        <v>299</v>
      </c>
      <c r="H1541" s="263">
        <v>1</v>
      </c>
      <c r="I1541" s="264"/>
      <c r="J1541" s="265">
        <f>ROUND(I1541*H1541,2)</f>
        <v>0</v>
      </c>
      <c r="K1541" s="261" t="s">
        <v>183</v>
      </c>
      <c r="L1541" s="266"/>
      <c r="M1541" s="267" t="s">
        <v>19</v>
      </c>
      <c r="N1541" s="268" t="s">
        <v>49</v>
      </c>
      <c r="O1541" s="87"/>
      <c r="P1541" s="217">
        <f>O1541*H1541</f>
        <v>0</v>
      </c>
      <c r="Q1541" s="217">
        <v>0.001</v>
      </c>
      <c r="R1541" s="217">
        <f>Q1541*H1541</f>
        <v>0.001</v>
      </c>
      <c r="S1541" s="217">
        <v>0</v>
      </c>
      <c r="T1541" s="218">
        <f>S1541*H1541</f>
        <v>0</v>
      </c>
      <c r="U1541" s="41"/>
      <c r="V1541" s="41"/>
      <c r="W1541" s="41"/>
      <c r="X1541" s="41"/>
      <c r="Y1541" s="41"/>
      <c r="Z1541" s="41"/>
      <c r="AA1541" s="41"/>
      <c r="AB1541" s="41"/>
      <c r="AC1541" s="41"/>
      <c r="AD1541" s="41"/>
      <c r="AE1541" s="41"/>
      <c r="AR1541" s="219" t="s">
        <v>375</v>
      </c>
      <c r="AT1541" s="219" t="s">
        <v>303</v>
      </c>
      <c r="AU1541" s="219" t="s">
        <v>88</v>
      </c>
      <c r="AY1541" s="20" t="s">
        <v>178</v>
      </c>
      <c r="BE1541" s="220">
        <f>IF(N1541="základní",J1541,0)</f>
        <v>0</v>
      </c>
      <c r="BF1541" s="220">
        <f>IF(N1541="snížená",J1541,0)</f>
        <v>0</v>
      </c>
      <c r="BG1541" s="220">
        <f>IF(N1541="zákl. přenesená",J1541,0)</f>
        <v>0</v>
      </c>
      <c r="BH1541" s="220">
        <f>IF(N1541="sníž. přenesená",J1541,0)</f>
        <v>0</v>
      </c>
      <c r="BI1541" s="220">
        <f>IF(N1541="nulová",J1541,0)</f>
        <v>0</v>
      </c>
      <c r="BJ1541" s="20" t="s">
        <v>86</v>
      </c>
      <c r="BK1541" s="220">
        <f>ROUND(I1541*H1541,2)</f>
        <v>0</v>
      </c>
      <c r="BL1541" s="20" t="s">
        <v>282</v>
      </c>
      <c r="BM1541" s="219" t="s">
        <v>1835</v>
      </c>
    </row>
    <row r="1542" s="13" customFormat="1">
      <c r="A1542" s="13"/>
      <c r="B1542" s="226"/>
      <c r="C1542" s="227"/>
      <c r="D1542" s="228" t="s">
        <v>192</v>
      </c>
      <c r="E1542" s="229" t="s">
        <v>19</v>
      </c>
      <c r="F1542" s="230" t="s">
        <v>659</v>
      </c>
      <c r="G1542" s="227"/>
      <c r="H1542" s="229" t="s">
        <v>19</v>
      </c>
      <c r="I1542" s="231"/>
      <c r="J1542" s="227"/>
      <c r="K1542" s="227"/>
      <c r="L1542" s="232"/>
      <c r="M1542" s="233"/>
      <c r="N1542" s="234"/>
      <c r="O1542" s="234"/>
      <c r="P1542" s="234"/>
      <c r="Q1542" s="234"/>
      <c r="R1542" s="234"/>
      <c r="S1542" s="234"/>
      <c r="T1542" s="235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6" t="s">
        <v>192</v>
      </c>
      <c r="AU1542" s="236" t="s">
        <v>88</v>
      </c>
      <c r="AV1542" s="13" t="s">
        <v>86</v>
      </c>
      <c r="AW1542" s="13" t="s">
        <v>37</v>
      </c>
      <c r="AX1542" s="13" t="s">
        <v>78</v>
      </c>
      <c r="AY1542" s="236" t="s">
        <v>178</v>
      </c>
    </row>
    <row r="1543" s="13" customFormat="1">
      <c r="A1543" s="13"/>
      <c r="B1543" s="226"/>
      <c r="C1543" s="227"/>
      <c r="D1543" s="228" t="s">
        <v>192</v>
      </c>
      <c r="E1543" s="229" t="s">
        <v>19</v>
      </c>
      <c r="F1543" s="230" t="s">
        <v>1769</v>
      </c>
      <c r="G1543" s="227"/>
      <c r="H1543" s="229" t="s">
        <v>19</v>
      </c>
      <c r="I1543" s="231"/>
      <c r="J1543" s="227"/>
      <c r="K1543" s="227"/>
      <c r="L1543" s="232"/>
      <c r="M1543" s="233"/>
      <c r="N1543" s="234"/>
      <c r="O1543" s="234"/>
      <c r="P1543" s="234"/>
      <c r="Q1543" s="234"/>
      <c r="R1543" s="234"/>
      <c r="S1543" s="234"/>
      <c r="T1543" s="235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6" t="s">
        <v>192</v>
      </c>
      <c r="AU1543" s="236" t="s">
        <v>88</v>
      </c>
      <c r="AV1543" s="13" t="s">
        <v>86</v>
      </c>
      <c r="AW1543" s="13" t="s">
        <v>37</v>
      </c>
      <c r="AX1543" s="13" t="s">
        <v>78</v>
      </c>
      <c r="AY1543" s="236" t="s">
        <v>178</v>
      </c>
    </row>
    <row r="1544" s="14" customFormat="1">
      <c r="A1544" s="14"/>
      <c r="B1544" s="237"/>
      <c r="C1544" s="238"/>
      <c r="D1544" s="228" t="s">
        <v>192</v>
      </c>
      <c r="E1544" s="239" t="s">
        <v>19</v>
      </c>
      <c r="F1544" s="240" t="s">
        <v>1816</v>
      </c>
      <c r="G1544" s="238"/>
      <c r="H1544" s="241">
        <v>1</v>
      </c>
      <c r="I1544" s="242"/>
      <c r="J1544" s="238"/>
      <c r="K1544" s="238"/>
      <c r="L1544" s="243"/>
      <c r="M1544" s="244"/>
      <c r="N1544" s="245"/>
      <c r="O1544" s="245"/>
      <c r="P1544" s="245"/>
      <c r="Q1544" s="245"/>
      <c r="R1544" s="245"/>
      <c r="S1544" s="245"/>
      <c r="T1544" s="246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47" t="s">
        <v>192</v>
      </c>
      <c r="AU1544" s="247" t="s">
        <v>88</v>
      </c>
      <c r="AV1544" s="14" t="s">
        <v>88</v>
      </c>
      <c r="AW1544" s="14" t="s">
        <v>37</v>
      </c>
      <c r="AX1544" s="14" t="s">
        <v>78</v>
      </c>
      <c r="AY1544" s="247" t="s">
        <v>178</v>
      </c>
    </row>
    <row r="1545" s="15" customFormat="1">
      <c r="A1545" s="15"/>
      <c r="B1545" s="248"/>
      <c r="C1545" s="249"/>
      <c r="D1545" s="228" t="s">
        <v>192</v>
      </c>
      <c r="E1545" s="250" t="s">
        <v>19</v>
      </c>
      <c r="F1545" s="251" t="s">
        <v>195</v>
      </c>
      <c r="G1545" s="249"/>
      <c r="H1545" s="252">
        <v>1</v>
      </c>
      <c r="I1545" s="253"/>
      <c r="J1545" s="249"/>
      <c r="K1545" s="249"/>
      <c r="L1545" s="254"/>
      <c r="M1545" s="255"/>
      <c r="N1545" s="256"/>
      <c r="O1545" s="256"/>
      <c r="P1545" s="256"/>
      <c r="Q1545" s="256"/>
      <c r="R1545" s="256"/>
      <c r="S1545" s="256"/>
      <c r="T1545" s="257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15"/>
      <c r="AT1545" s="258" t="s">
        <v>192</v>
      </c>
      <c r="AU1545" s="258" t="s">
        <v>88</v>
      </c>
      <c r="AV1545" s="15" t="s">
        <v>184</v>
      </c>
      <c r="AW1545" s="15" t="s">
        <v>37</v>
      </c>
      <c r="AX1545" s="15" t="s">
        <v>86</v>
      </c>
      <c r="AY1545" s="258" t="s">
        <v>178</v>
      </c>
    </row>
    <row r="1546" s="2" customFormat="1" ht="37.8" customHeight="1">
      <c r="A1546" s="41"/>
      <c r="B1546" s="42"/>
      <c r="C1546" s="208" t="s">
        <v>1836</v>
      </c>
      <c r="D1546" s="208" t="s">
        <v>180</v>
      </c>
      <c r="E1546" s="209" t="s">
        <v>1837</v>
      </c>
      <c r="F1546" s="210" t="s">
        <v>1838</v>
      </c>
      <c r="G1546" s="211" t="s">
        <v>299</v>
      </c>
      <c r="H1546" s="212">
        <v>3</v>
      </c>
      <c r="I1546" s="213"/>
      <c r="J1546" s="214">
        <f>ROUND(I1546*H1546,2)</f>
        <v>0</v>
      </c>
      <c r="K1546" s="210" t="s">
        <v>183</v>
      </c>
      <c r="L1546" s="47"/>
      <c r="M1546" s="215" t="s">
        <v>19</v>
      </c>
      <c r="N1546" s="216" t="s">
        <v>49</v>
      </c>
      <c r="O1546" s="87"/>
      <c r="P1546" s="217">
        <f>O1546*H1546</f>
        <v>0</v>
      </c>
      <c r="Q1546" s="217">
        <v>0</v>
      </c>
      <c r="R1546" s="217">
        <f>Q1546*H1546</f>
        <v>0</v>
      </c>
      <c r="S1546" s="217">
        <v>0</v>
      </c>
      <c r="T1546" s="218">
        <f>S1546*H1546</f>
        <v>0</v>
      </c>
      <c r="U1546" s="41"/>
      <c r="V1546" s="41"/>
      <c r="W1546" s="41"/>
      <c r="X1546" s="41"/>
      <c r="Y1546" s="41"/>
      <c r="Z1546" s="41"/>
      <c r="AA1546" s="41"/>
      <c r="AB1546" s="41"/>
      <c r="AC1546" s="41"/>
      <c r="AD1546" s="41"/>
      <c r="AE1546" s="41"/>
      <c r="AR1546" s="219" t="s">
        <v>282</v>
      </c>
      <c r="AT1546" s="219" t="s">
        <v>180</v>
      </c>
      <c r="AU1546" s="219" t="s">
        <v>88</v>
      </c>
      <c r="AY1546" s="20" t="s">
        <v>178</v>
      </c>
      <c r="BE1546" s="220">
        <f>IF(N1546="základní",J1546,0)</f>
        <v>0</v>
      </c>
      <c r="BF1546" s="220">
        <f>IF(N1546="snížená",J1546,0)</f>
        <v>0</v>
      </c>
      <c r="BG1546" s="220">
        <f>IF(N1546="zákl. přenesená",J1546,0)</f>
        <v>0</v>
      </c>
      <c r="BH1546" s="220">
        <f>IF(N1546="sníž. přenesená",J1546,0)</f>
        <v>0</v>
      </c>
      <c r="BI1546" s="220">
        <f>IF(N1546="nulová",J1546,0)</f>
        <v>0</v>
      </c>
      <c r="BJ1546" s="20" t="s">
        <v>86</v>
      </c>
      <c r="BK1546" s="220">
        <f>ROUND(I1546*H1546,2)</f>
        <v>0</v>
      </c>
      <c r="BL1546" s="20" t="s">
        <v>282</v>
      </c>
      <c r="BM1546" s="219" t="s">
        <v>1839</v>
      </c>
    </row>
    <row r="1547" s="2" customFormat="1">
      <c r="A1547" s="41"/>
      <c r="B1547" s="42"/>
      <c r="C1547" s="43"/>
      <c r="D1547" s="221" t="s">
        <v>186</v>
      </c>
      <c r="E1547" s="43"/>
      <c r="F1547" s="222" t="s">
        <v>1840</v>
      </c>
      <c r="G1547" s="43"/>
      <c r="H1547" s="43"/>
      <c r="I1547" s="223"/>
      <c r="J1547" s="43"/>
      <c r="K1547" s="43"/>
      <c r="L1547" s="47"/>
      <c r="M1547" s="224"/>
      <c r="N1547" s="225"/>
      <c r="O1547" s="87"/>
      <c r="P1547" s="87"/>
      <c r="Q1547" s="87"/>
      <c r="R1547" s="87"/>
      <c r="S1547" s="87"/>
      <c r="T1547" s="88"/>
      <c r="U1547" s="41"/>
      <c r="V1547" s="41"/>
      <c r="W1547" s="41"/>
      <c r="X1547" s="41"/>
      <c r="Y1547" s="41"/>
      <c r="Z1547" s="41"/>
      <c r="AA1547" s="41"/>
      <c r="AB1547" s="41"/>
      <c r="AC1547" s="41"/>
      <c r="AD1547" s="41"/>
      <c r="AE1547" s="41"/>
      <c r="AT1547" s="20" t="s">
        <v>186</v>
      </c>
      <c r="AU1547" s="20" t="s">
        <v>88</v>
      </c>
    </row>
    <row r="1548" s="13" customFormat="1">
      <c r="A1548" s="13"/>
      <c r="B1548" s="226"/>
      <c r="C1548" s="227"/>
      <c r="D1548" s="228" t="s">
        <v>192</v>
      </c>
      <c r="E1548" s="229" t="s">
        <v>19</v>
      </c>
      <c r="F1548" s="230" t="s">
        <v>659</v>
      </c>
      <c r="G1548" s="227"/>
      <c r="H1548" s="229" t="s">
        <v>19</v>
      </c>
      <c r="I1548" s="231"/>
      <c r="J1548" s="227"/>
      <c r="K1548" s="227"/>
      <c r="L1548" s="232"/>
      <c r="M1548" s="233"/>
      <c r="N1548" s="234"/>
      <c r="O1548" s="234"/>
      <c r="P1548" s="234"/>
      <c r="Q1548" s="234"/>
      <c r="R1548" s="234"/>
      <c r="S1548" s="234"/>
      <c r="T1548" s="235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6" t="s">
        <v>192</v>
      </c>
      <c r="AU1548" s="236" t="s">
        <v>88</v>
      </c>
      <c r="AV1548" s="13" t="s">
        <v>86</v>
      </c>
      <c r="AW1548" s="13" t="s">
        <v>37</v>
      </c>
      <c r="AX1548" s="13" t="s">
        <v>78</v>
      </c>
      <c r="AY1548" s="236" t="s">
        <v>178</v>
      </c>
    </row>
    <row r="1549" s="13" customFormat="1">
      <c r="A1549" s="13"/>
      <c r="B1549" s="226"/>
      <c r="C1549" s="227"/>
      <c r="D1549" s="228" t="s">
        <v>192</v>
      </c>
      <c r="E1549" s="229" t="s">
        <v>19</v>
      </c>
      <c r="F1549" s="230" t="s">
        <v>1769</v>
      </c>
      <c r="G1549" s="227"/>
      <c r="H1549" s="229" t="s">
        <v>19</v>
      </c>
      <c r="I1549" s="231"/>
      <c r="J1549" s="227"/>
      <c r="K1549" s="227"/>
      <c r="L1549" s="232"/>
      <c r="M1549" s="233"/>
      <c r="N1549" s="234"/>
      <c r="O1549" s="234"/>
      <c r="P1549" s="234"/>
      <c r="Q1549" s="234"/>
      <c r="R1549" s="234"/>
      <c r="S1549" s="234"/>
      <c r="T1549" s="235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6" t="s">
        <v>192</v>
      </c>
      <c r="AU1549" s="236" t="s">
        <v>88</v>
      </c>
      <c r="AV1549" s="13" t="s">
        <v>86</v>
      </c>
      <c r="AW1549" s="13" t="s">
        <v>37</v>
      </c>
      <c r="AX1549" s="13" t="s">
        <v>78</v>
      </c>
      <c r="AY1549" s="236" t="s">
        <v>178</v>
      </c>
    </row>
    <row r="1550" s="14" customFormat="1">
      <c r="A1550" s="14"/>
      <c r="B1550" s="237"/>
      <c r="C1550" s="238"/>
      <c r="D1550" s="228" t="s">
        <v>192</v>
      </c>
      <c r="E1550" s="239" t="s">
        <v>19</v>
      </c>
      <c r="F1550" s="240" t="s">
        <v>1815</v>
      </c>
      <c r="G1550" s="238"/>
      <c r="H1550" s="241">
        <v>3</v>
      </c>
      <c r="I1550" s="242"/>
      <c r="J1550" s="238"/>
      <c r="K1550" s="238"/>
      <c r="L1550" s="243"/>
      <c r="M1550" s="244"/>
      <c r="N1550" s="245"/>
      <c r="O1550" s="245"/>
      <c r="P1550" s="245"/>
      <c r="Q1550" s="245"/>
      <c r="R1550" s="245"/>
      <c r="S1550" s="245"/>
      <c r="T1550" s="246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47" t="s">
        <v>192</v>
      </c>
      <c r="AU1550" s="247" t="s">
        <v>88</v>
      </c>
      <c r="AV1550" s="14" t="s">
        <v>88</v>
      </c>
      <c r="AW1550" s="14" t="s">
        <v>37</v>
      </c>
      <c r="AX1550" s="14" t="s">
        <v>78</v>
      </c>
      <c r="AY1550" s="247" t="s">
        <v>178</v>
      </c>
    </row>
    <row r="1551" s="15" customFormat="1">
      <c r="A1551" s="15"/>
      <c r="B1551" s="248"/>
      <c r="C1551" s="249"/>
      <c r="D1551" s="228" t="s">
        <v>192</v>
      </c>
      <c r="E1551" s="250" t="s">
        <v>19</v>
      </c>
      <c r="F1551" s="251" t="s">
        <v>195</v>
      </c>
      <c r="G1551" s="249"/>
      <c r="H1551" s="252">
        <v>3</v>
      </c>
      <c r="I1551" s="253"/>
      <c r="J1551" s="249"/>
      <c r="K1551" s="249"/>
      <c r="L1551" s="254"/>
      <c r="M1551" s="255"/>
      <c r="N1551" s="256"/>
      <c r="O1551" s="256"/>
      <c r="P1551" s="256"/>
      <c r="Q1551" s="256"/>
      <c r="R1551" s="256"/>
      <c r="S1551" s="256"/>
      <c r="T1551" s="257"/>
      <c r="U1551" s="15"/>
      <c r="V1551" s="15"/>
      <c r="W1551" s="15"/>
      <c r="X1551" s="15"/>
      <c r="Y1551" s="15"/>
      <c r="Z1551" s="15"/>
      <c r="AA1551" s="15"/>
      <c r="AB1551" s="15"/>
      <c r="AC1551" s="15"/>
      <c r="AD1551" s="15"/>
      <c r="AE1551" s="15"/>
      <c r="AT1551" s="258" t="s">
        <v>192</v>
      </c>
      <c r="AU1551" s="258" t="s">
        <v>88</v>
      </c>
      <c r="AV1551" s="15" t="s">
        <v>184</v>
      </c>
      <c r="AW1551" s="15" t="s">
        <v>37</v>
      </c>
      <c r="AX1551" s="15" t="s">
        <v>86</v>
      </c>
      <c r="AY1551" s="258" t="s">
        <v>178</v>
      </c>
    </row>
    <row r="1552" s="2" customFormat="1" ht="33" customHeight="1">
      <c r="A1552" s="41"/>
      <c r="B1552" s="42"/>
      <c r="C1552" s="259" t="s">
        <v>1841</v>
      </c>
      <c r="D1552" s="259" t="s">
        <v>303</v>
      </c>
      <c r="E1552" s="260" t="s">
        <v>1842</v>
      </c>
      <c r="F1552" s="261" t="s">
        <v>1843</v>
      </c>
      <c r="G1552" s="262" t="s">
        <v>299</v>
      </c>
      <c r="H1552" s="263">
        <v>3</v>
      </c>
      <c r="I1552" s="264"/>
      <c r="J1552" s="265">
        <f>ROUND(I1552*H1552,2)</f>
        <v>0</v>
      </c>
      <c r="K1552" s="261" t="s">
        <v>183</v>
      </c>
      <c r="L1552" s="266"/>
      <c r="M1552" s="267" t="s">
        <v>19</v>
      </c>
      <c r="N1552" s="268" t="s">
        <v>49</v>
      </c>
      <c r="O1552" s="87"/>
      <c r="P1552" s="217">
        <f>O1552*H1552</f>
        <v>0</v>
      </c>
      <c r="Q1552" s="217">
        <v>0.001</v>
      </c>
      <c r="R1552" s="217">
        <f>Q1552*H1552</f>
        <v>0.0030000000000000001</v>
      </c>
      <c r="S1552" s="217">
        <v>0</v>
      </c>
      <c r="T1552" s="218">
        <f>S1552*H1552</f>
        <v>0</v>
      </c>
      <c r="U1552" s="41"/>
      <c r="V1552" s="41"/>
      <c r="W1552" s="41"/>
      <c r="X1552" s="41"/>
      <c r="Y1552" s="41"/>
      <c r="Z1552" s="41"/>
      <c r="AA1552" s="41"/>
      <c r="AB1552" s="41"/>
      <c r="AC1552" s="41"/>
      <c r="AD1552" s="41"/>
      <c r="AE1552" s="41"/>
      <c r="AR1552" s="219" t="s">
        <v>375</v>
      </c>
      <c r="AT1552" s="219" t="s">
        <v>303</v>
      </c>
      <c r="AU1552" s="219" t="s">
        <v>88</v>
      </c>
      <c r="AY1552" s="20" t="s">
        <v>178</v>
      </c>
      <c r="BE1552" s="220">
        <f>IF(N1552="základní",J1552,0)</f>
        <v>0</v>
      </c>
      <c r="BF1552" s="220">
        <f>IF(N1552="snížená",J1552,0)</f>
        <v>0</v>
      </c>
      <c r="BG1552" s="220">
        <f>IF(N1552="zákl. přenesená",J1552,0)</f>
        <v>0</v>
      </c>
      <c r="BH1552" s="220">
        <f>IF(N1552="sníž. přenesená",J1552,0)</f>
        <v>0</v>
      </c>
      <c r="BI1552" s="220">
        <f>IF(N1552="nulová",J1552,0)</f>
        <v>0</v>
      </c>
      <c r="BJ1552" s="20" t="s">
        <v>86</v>
      </c>
      <c r="BK1552" s="220">
        <f>ROUND(I1552*H1552,2)</f>
        <v>0</v>
      </c>
      <c r="BL1552" s="20" t="s">
        <v>282</v>
      </c>
      <c r="BM1552" s="219" t="s">
        <v>1844</v>
      </c>
    </row>
    <row r="1553" s="13" customFormat="1">
      <c r="A1553" s="13"/>
      <c r="B1553" s="226"/>
      <c r="C1553" s="227"/>
      <c r="D1553" s="228" t="s">
        <v>192</v>
      </c>
      <c r="E1553" s="229" t="s">
        <v>19</v>
      </c>
      <c r="F1553" s="230" t="s">
        <v>659</v>
      </c>
      <c r="G1553" s="227"/>
      <c r="H1553" s="229" t="s">
        <v>19</v>
      </c>
      <c r="I1553" s="231"/>
      <c r="J1553" s="227"/>
      <c r="K1553" s="227"/>
      <c r="L1553" s="232"/>
      <c r="M1553" s="233"/>
      <c r="N1553" s="234"/>
      <c r="O1553" s="234"/>
      <c r="P1553" s="234"/>
      <c r="Q1553" s="234"/>
      <c r="R1553" s="234"/>
      <c r="S1553" s="234"/>
      <c r="T1553" s="235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6" t="s">
        <v>192</v>
      </c>
      <c r="AU1553" s="236" t="s">
        <v>88</v>
      </c>
      <c r="AV1553" s="13" t="s">
        <v>86</v>
      </c>
      <c r="AW1553" s="13" t="s">
        <v>37</v>
      </c>
      <c r="AX1553" s="13" t="s">
        <v>78</v>
      </c>
      <c r="AY1553" s="236" t="s">
        <v>178</v>
      </c>
    </row>
    <row r="1554" s="13" customFormat="1">
      <c r="A1554" s="13"/>
      <c r="B1554" s="226"/>
      <c r="C1554" s="227"/>
      <c r="D1554" s="228" t="s">
        <v>192</v>
      </c>
      <c r="E1554" s="229" t="s">
        <v>19</v>
      </c>
      <c r="F1554" s="230" t="s">
        <v>1769</v>
      </c>
      <c r="G1554" s="227"/>
      <c r="H1554" s="229" t="s">
        <v>19</v>
      </c>
      <c r="I1554" s="231"/>
      <c r="J1554" s="227"/>
      <c r="K1554" s="227"/>
      <c r="L1554" s="232"/>
      <c r="M1554" s="233"/>
      <c r="N1554" s="234"/>
      <c r="O1554" s="234"/>
      <c r="P1554" s="234"/>
      <c r="Q1554" s="234"/>
      <c r="R1554" s="234"/>
      <c r="S1554" s="234"/>
      <c r="T1554" s="235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6" t="s">
        <v>192</v>
      </c>
      <c r="AU1554" s="236" t="s">
        <v>88</v>
      </c>
      <c r="AV1554" s="13" t="s">
        <v>86</v>
      </c>
      <c r="AW1554" s="13" t="s">
        <v>37</v>
      </c>
      <c r="AX1554" s="13" t="s">
        <v>78</v>
      </c>
      <c r="AY1554" s="236" t="s">
        <v>178</v>
      </c>
    </row>
    <row r="1555" s="14" customFormat="1">
      <c r="A1555" s="14"/>
      <c r="B1555" s="237"/>
      <c r="C1555" s="238"/>
      <c r="D1555" s="228" t="s">
        <v>192</v>
      </c>
      <c r="E1555" s="239" t="s">
        <v>19</v>
      </c>
      <c r="F1555" s="240" t="s">
        <v>1815</v>
      </c>
      <c r="G1555" s="238"/>
      <c r="H1555" s="241">
        <v>3</v>
      </c>
      <c r="I1555" s="242"/>
      <c r="J1555" s="238"/>
      <c r="K1555" s="238"/>
      <c r="L1555" s="243"/>
      <c r="M1555" s="244"/>
      <c r="N1555" s="245"/>
      <c r="O1555" s="245"/>
      <c r="P1555" s="245"/>
      <c r="Q1555" s="245"/>
      <c r="R1555" s="245"/>
      <c r="S1555" s="245"/>
      <c r="T1555" s="246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47" t="s">
        <v>192</v>
      </c>
      <c r="AU1555" s="247" t="s">
        <v>88</v>
      </c>
      <c r="AV1555" s="14" t="s">
        <v>88</v>
      </c>
      <c r="AW1555" s="14" t="s">
        <v>37</v>
      </c>
      <c r="AX1555" s="14" t="s">
        <v>78</v>
      </c>
      <c r="AY1555" s="247" t="s">
        <v>178</v>
      </c>
    </row>
    <row r="1556" s="15" customFormat="1">
      <c r="A1556" s="15"/>
      <c r="B1556" s="248"/>
      <c r="C1556" s="249"/>
      <c r="D1556" s="228" t="s">
        <v>192</v>
      </c>
      <c r="E1556" s="250" t="s">
        <v>19</v>
      </c>
      <c r="F1556" s="251" t="s">
        <v>195</v>
      </c>
      <c r="G1556" s="249"/>
      <c r="H1556" s="252">
        <v>3</v>
      </c>
      <c r="I1556" s="253"/>
      <c r="J1556" s="249"/>
      <c r="K1556" s="249"/>
      <c r="L1556" s="254"/>
      <c r="M1556" s="255"/>
      <c r="N1556" s="256"/>
      <c r="O1556" s="256"/>
      <c r="P1556" s="256"/>
      <c r="Q1556" s="256"/>
      <c r="R1556" s="256"/>
      <c r="S1556" s="256"/>
      <c r="T1556" s="257"/>
      <c r="U1556" s="15"/>
      <c r="V1556" s="15"/>
      <c r="W1556" s="15"/>
      <c r="X1556" s="15"/>
      <c r="Y1556" s="15"/>
      <c r="Z1556" s="15"/>
      <c r="AA1556" s="15"/>
      <c r="AB1556" s="15"/>
      <c r="AC1556" s="15"/>
      <c r="AD1556" s="15"/>
      <c r="AE1556" s="15"/>
      <c r="AT1556" s="258" t="s">
        <v>192</v>
      </c>
      <c r="AU1556" s="258" t="s">
        <v>88</v>
      </c>
      <c r="AV1556" s="15" t="s">
        <v>184</v>
      </c>
      <c r="AW1556" s="15" t="s">
        <v>37</v>
      </c>
      <c r="AX1556" s="15" t="s">
        <v>86</v>
      </c>
      <c r="AY1556" s="258" t="s">
        <v>178</v>
      </c>
    </row>
    <row r="1557" s="2" customFormat="1" ht="37.8" customHeight="1">
      <c r="A1557" s="41"/>
      <c r="B1557" s="42"/>
      <c r="C1557" s="208" t="s">
        <v>1845</v>
      </c>
      <c r="D1557" s="208" t="s">
        <v>180</v>
      </c>
      <c r="E1557" s="209" t="s">
        <v>1846</v>
      </c>
      <c r="F1557" s="210" t="s">
        <v>1847</v>
      </c>
      <c r="G1557" s="211" t="s">
        <v>299</v>
      </c>
      <c r="H1557" s="212">
        <v>8</v>
      </c>
      <c r="I1557" s="213"/>
      <c r="J1557" s="214">
        <f>ROUND(I1557*H1557,2)</f>
        <v>0</v>
      </c>
      <c r="K1557" s="210" t="s">
        <v>183</v>
      </c>
      <c r="L1557" s="47"/>
      <c r="M1557" s="215" t="s">
        <v>19</v>
      </c>
      <c r="N1557" s="216" t="s">
        <v>49</v>
      </c>
      <c r="O1557" s="87"/>
      <c r="P1557" s="217">
        <f>O1557*H1557</f>
        <v>0</v>
      </c>
      <c r="Q1557" s="217">
        <v>0</v>
      </c>
      <c r="R1557" s="217">
        <f>Q1557*H1557</f>
        <v>0</v>
      </c>
      <c r="S1557" s="217">
        <v>0</v>
      </c>
      <c r="T1557" s="218">
        <f>S1557*H1557</f>
        <v>0</v>
      </c>
      <c r="U1557" s="41"/>
      <c r="V1557" s="41"/>
      <c r="W1557" s="41"/>
      <c r="X1557" s="41"/>
      <c r="Y1557" s="41"/>
      <c r="Z1557" s="41"/>
      <c r="AA1557" s="41"/>
      <c r="AB1557" s="41"/>
      <c r="AC1557" s="41"/>
      <c r="AD1557" s="41"/>
      <c r="AE1557" s="41"/>
      <c r="AR1557" s="219" t="s">
        <v>282</v>
      </c>
      <c r="AT1557" s="219" t="s">
        <v>180</v>
      </c>
      <c r="AU1557" s="219" t="s">
        <v>88</v>
      </c>
      <c r="AY1557" s="20" t="s">
        <v>178</v>
      </c>
      <c r="BE1557" s="220">
        <f>IF(N1557="základní",J1557,0)</f>
        <v>0</v>
      </c>
      <c r="BF1557" s="220">
        <f>IF(N1557="snížená",J1557,0)</f>
        <v>0</v>
      </c>
      <c r="BG1557" s="220">
        <f>IF(N1557="zákl. přenesená",J1557,0)</f>
        <v>0</v>
      </c>
      <c r="BH1557" s="220">
        <f>IF(N1557="sníž. přenesená",J1557,0)</f>
        <v>0</v>
      </c>
      <c r="BI1557" s="220">
        <f>IF(N1557="nulová",J1557,0)</f>
        <v>0</v>
      </c>
      <c r="BJ1557" s="20" t="s">
        <v>86</v>
      </c>
      <c r="BK1557" s="220">
        <f>ROUND(I1557*H1557,2)</f>
        <v>0</v>
      </c>
      <c r="BL1557" s="20" t="s">
        <v>282</v>
      </c>
      <c r="BM1557" s="219" t="s">
        <v>1848</v>
      </c>
    </row>
    <row r="1558" s="2" customFormat="1">
      <c r="A1558" s="41"/>
      <c r="B1558" s="42"/>
      <c r="C1558" s="43"/>
      <c r="D1558" s="221" t="s">
        <v>186</v>
      </c>
      <c r="E1558" s="43"/>
      <c r="F1558" s="222" t="s">
        <v>1849</v>
      </c>
      <c r="G1558" s="43"/>
      <c r="H1558" s="43"/>
      <c r="I1558" s="223"/>
      <c r="J1558" s="43"/>
      <c r="K1558" s="43"/>
      <c r="L1558" s="47"/>
      <c r="M1558" s="224"/>
      <c r="N1558" s="225"/>
      <c r="O1558" s="87"/>
      <c r="P1558" s="87"/>
      <c r="Q1558" s="87"/>
      <c r="R1558" s="87"/>
      <c r="S1558" s="87"/>
      <c r="T1558" s="88"/>
      <c r="U1558" s="41"/>
      <c r="V1558" s="41"/>
      <c r="W1558" s="41"/>
      <c r="X1558" s="41"/>
      <c r="Y1558" s="41"/>
      <c r="Z1558" s="41"/>
      <c r="AA1558" s="41"/>
      <c r="AB1558" s="41"/>
      <c r="AC1558" s="41"/>
      <c r="AD1558" s="41"/>
      <c r="AE1558" s="41"/>
      <c r="AT1558" s="20" t="s">
        <v>186</v>
      </c>
      <c r="AU1558" s="20" t="s">
        <v>88</v>
      </c>
    </row>
    <row r="1559" s="2" customFormat="1" ht="24.15" customHeight="1">
      <c r="A1559" s="41"/>
      <c r="B1559" s="42"/>
      <c r="C1559" s="259" t="s">
        <v>1850</v>
      </c>
      <c r="D1559" s="259" t="s">
        <v>303</v>
      </c>
      <c r="E1559" s="260" t="s">
        <v>1851</v>
      </c>
      <c r="F1559" s="261" t="s">
        <v>1852</v>
      </c>
      <c r="G1559" s="262" t="s">
        <v>114</v>
      </c>
      <c r="H1559" s="263">
        <v>14.4</v>
      </c>
      <c r="I1559" s="264"/>
      <c r="J1559" s="265">
        <f>ROUND(I1559*H1559,2)</f>
        <v>0</v>
      </c>
      <c r="K1559" s="261" t="s">
        <v>183</v>
      </c>
      <c r="L1559" s="266"/>
      <c r="M1559" s="267" t="s">
        <v>19</v>
      </c>
      <c r="N1559" s="268" t="s">
        <v>49</v>
      </c>
      <c r="O1559" s="87"/>
      <c r="P1559" s="217">
        <f>O1559*H1559</f>
        <v>0</v>
      </c>
      <c r="Q1559" s="217">
        <v>0.00014999999999999999</v>
      </c>
      <c r="R1559" s="217">
        <f>Q1559*H1559</f>
        <v>0.00216</v>
      </c>
      <c r="S1559" s="217">
        <v>0</v>
      </c>
      <c r="T1559" s="218">
        <f>S1559*H1559</f>
        <v>0</v>
      </c>
      <c r="U1559" s="41"/>
      <c r="V1559" s="41"/>
      <c r="W1559" s="41"/>
      <c r="X1559" s="41"/>
      <c r="Y1559" s="41"/>
      <c r="Z1559" s="41"/>
      <c r="AA1559" s="41"/>
      <c r="AB1559" s="41"/>
      <c r="AC1559" s="41"/>
      <c r="AD1559" s="41"/>
      <c r="AE1559" s="41"/>
      <c r="AR1559" s="219" t="s">
        <v>375</v>
      </c>
      <c r="AT1559" s="219" t="s">
        <v>303</v>
      </c>
      <c r="AU1559" s="219" t="s">
        <v>88</v>
      </c>
      <c r="AY1559" s="20" t="s">
        <v>178</v>
      </c>
      <c r="BE1559" s="220">
        <f>IF(N1559="základní",J1559,0)</f>
        <v>0</v>
      </c>
      <c r="BF1559" s="220">
        <f>IF(N1559="snížená",J1559,0)</f>
        <v>0</v>
      </c>
      <c r="BG1559" s="220">
        <f>IF(N1559="zákl. přenesená",J1559,0)</f>
        <v>0</v>
      </c>
      <c r="BH1559" s="220">
        <f>IF(N1559="sníž. přenesená",J1559,0)</f>
        <v>0</v>
      </c>
      <c r="BI1559" s="220">
        <f>IF(N1559="nulová",J1559,0)</f>
        <v>0</v>
      </c>
      <c r="BJ1559" s="20" t="s">
        <v>86</v>
      </c>
      <c r="BK1559" s="220">
        <f>ROUND(I1559*H1559,2)</f>
        <v>0</v>
      </c>
      <c r="BL1559" s="20" t="s">
        <v>282</v>
      </c>
      <c r="BM1559" s="219" t="s">
        <v>1853</v>
      </c>
    </row>
    <row r="1560" s="14" customFormat="1">
      <c r="A1560" s="14"/>
      <c r="B1560" s="237"/>
      <c r="C1560" s="238"/>
      <c r="D1560" s="228" t="s">
        <v>192</v>
      </c>
      <c r="E1560" s="239" t="s">
        <v>19</v>
      </c>
      <c r="F1560" s="240" t="s">
        <v>1854</v>
      </c>
      <c r="G1560" s="238"/>
      <c r="H1560" s="241">
        <v>14.4</v>
      </c>
      <c r="I1560" s="242"/>
      <c r="J1560" s="238"/>
      <c r="K1560" s="238"/>
      <c r="L1560" s="243"/>
      <c r="M1560" s="244"/>
      <c r="N1560" s="245"/>
      <c r="O1560" s="245"/>
      <c r="P1560" s="245"/>
      <c r="Q1560" s="245"/>
      <c r="R1560" s="245"/>
      <c r="S1560" s="245"/>
      <c r="T1560" s="246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47" t="s">
        <v>192</v>
      </c>
      <c r="AU1560" s="247" t="s">
        <v>88</v>
      </c>
      <c r="AV1560" s="14" t="s">
        <v>88</v>
      </c>
      <c r="AW1560" s="14" t="s">
        <v>37</v>
      </c>
      <c r="AX1560" s="14" t="s">
        <v>78</v>
      </c>
      <c r="AY1560" s="247" t="s">
        <v>178</v>
      </c>
    </row>
    <row r="1561" s="15" customFormat="1">
      <c r="A1561" s="15"/>
      <c r="B1561" s="248"/>
      <c r="C1561" s="249"/>
      <c r="D1561" s="228" t="s">
        <v>192</v>
      </c>
      <c r="E1561" s="250" t="s">
        <v>19</v>
      </c>
      <c r="F1561" s="251" t="s">
        <v>195</v>
      </c>
      <c r="G1561" s="249"/>
      <c r="H1561" s="252">
        <v>14.4</v>
      </c>
      <c r="I1561" s="253"/>
      <c r="J1561" s="249"/>
      <c r="K1561" s="249"/>
      <c r="L1561" s="254"/>
      <c r="M1561" s="255"/>
      <c r="N1561" s="256"/>
      <c r="O1561" s="256"/>
      <c r="P1561" s="256"/>
      <c r="Q1561" s="256"/>
      <c r="R1561" s="256"/>
      <c r="S1561" s="256"/>
      <c r="T1561" s="257"/>
      <c r="U1561" s="15"/>
      <c r="V1561" s="15"/>
      <c r="W1561" s="15"/>
      <c r="X1561" s="15"/>
      <c r="Y1561" s="15"/>
      <c r="Z1561" s="15"/>
      <c r="AA1561" s="15"/>
      <c r="AB1561" s="15"/>
      <c r="AC1561" s="15"/>
      <c r="AD1561" s="15"/>
      <c r="AE1561" s="15"/>
      <c r="AT1561" s="258" t="s">
        <v>192</v>
      </c>
      <c r="AU1561" s="258" t="s">
        <v>88</v>
      </c>
      <c r="AV1561" s="15" t="s">
        <v>184</v>
      </c>
      <c r="AW1561" s="15" t="s">
        <v>37</v>
      </c>
      <c r="AX1561" s="15" t="s">
        <v>86</v>
      </c>
      <c r="AY1561" s="258" t="s">
        <v>178</v>
      </c>
    </row>
    <row r="1562" s="2" customFormat="1" ht="49.05" customHeight="1">
      <c r="A1562" s="41"/>
      <c r="B1562" s="42"/>
      <c r="C1562" s="208" t="s">
        <v>1855</v>
      </c>
      <c r="D1562" s="208" t="s">
        <v>180</v>
      </c>
      <c r="E1562" s="209" t="s">
        <v>1856</v>
      </c>
      <c r="F1562" s="210" t="s">
        <v>1857</v>
      </c>
      <c r="G1562" s="211" t="s">
        <v>953</v>
      </c>
      <c r="H1562" s="280"/>
      <c r="I1562" s="213"/>
      <c r="J1562" s="214">
        <f>ROUND(I1562*H1562,2)</f>
        <v>0</v>
      </c>
      <c r="K1562" s="210" t="s">
        <v>183</v>
      </c>
      <c r="L1562" s="47"/>
      <c r="M1562" s="215" t="s">
        <v>19</v>
      </c>
      <c r="N1562" s="216" t="s">
        <v>49</v>
      </c>
      <c r="O1562" s="87"/>
      <c r="P1562" s="217">
        <f>O1562*H1562</f>
        <v>0</v>
      </c>
      <c r="Q1562" s="217">
        <v>0</v>
      </c>
      <c r="R1562" s="217">
        <f>Q1562*H1562</f>
        <v>0</v>
      </c>
      <c r="S1562" s="217">
        <v>0</v>
      </c>
      <c r="T1562" s="218">
        <f>S1562*H1562</f>
        <v>0</v>
      </c>
      <c r="U1562" s="41"/>
      <c r="V1562" s="41"/>
      <c r="W1562" s="41"/>
      <c r="X1562" s="41"/>
      <c r="Y1562" s="41"/>
      <c r="Z1562" s="41"/>
      <c r="AA1562" s="41"/>
      <c r="AB1562" s="41"/>
      <c r="AC1562" s="41"/>
      <c r="AD1562" s="41"/>
      <c r="AE1562" s="41"/>
      <c r="AR1562" s="219" t="s">
        <v>282</v>
      </c>
      <c r="AT1562" s="219" t="s">
        <v>180</v>
      </c>
      <c r="AU1562" s="219" t="s">
        <v>88</v>
      </c>
      <c r="AY1562" s="20" t="s">
        <v>178</v>
      </c>
      <c r="BE1562" s="220">
        <f>IF(N1562="základní",J1562,0)</f>
        <v>0</v>
      </c>
      <c r="BF1562" s="220">
        <f>IF(N1562="snížená",J1562,0)</f>
        <v>0</v>
      </c>
      <c r="BG1562" s="220">
        <f>IF(N1562="zákl. přenesená",J1562,0)</f>
        <v>0</v>
      </c>
      <c r="BH1562" s="220">
        <f>IF(N1562="sníž. přenesená",J1562,0)</f>
        <v>0</v>
      </c>
      <c r="BI1562" s="220">
        <f>IF(N1562="nulová",J1562,0)</f>
        <v>0</v>
      </c>
      <c r="BJ1562" s="20" t="s">
        <v>86</v>
      </c>
      <c r="BK1562" s="220">
        <f>ROUND(I1562*H1562,2)</f>
        <v>0</v>
      </c>
      <c r="BL1562" s="20" t="s">
        <v>282</v>
      </c>
      <c r="BM1562" s="219" t="s">
        <v>1858</v>
      </c>
    </row>
    <row r="1563" s="2" customFormat="1">
      <c r="A1563" s="41"/>
      <c r="B1563" s="42"/>
      <c r="C1563" s="43"/>
      <c r="D1563" s="221" t="s">
        <v>186</v>
      </c>
      <c r="E1563" s="43"/>
      <c r="F1563" s="222" t="s">
        <v>1859</v>
      </c>
      <c r="G1563" s="43"/>
      <c r="H1563" s="43"/>
      <c r="I1563" s="223"/>
      <c r="J1563" s="43"/>
      <c r="K1563" s="43"/>
      <c r="L1563" s="47"/>
      <c r="M1563" s="224"/>
      <c r="N1563" s="225"/>
      <c r="O1563" s="87"/>
      <c r="P1563" s="87"/>
      <c r="Q1563" s="87"/>
      <c r="R1563" s="87"/>
      <c r="S1563" s="87"/>
      <c r="T1563" s="88"/>
      <c r="U1563" s="41"/>
      <c r="V1563" s="41"/>
      <c r="W1563" s="41"/>
      <c r="X1563" s="41"/>
      <c r="Y1563" s="41"/>
      <c r="Z1563" s="41"/>
      <c r="AA1563" s="41"/>
      <c r="AB1563" s="41"/>
      <c r="AC1563" s="41"/>
      <c r="AD1563" s="41"/>
      <c r="AE1563" s="41"/>
      <c r="AT1563" s="20" t="s">
        <v>186</v>
      </c>
      <c r="AU1563" s="20" t="s">
        <v>88</v>
      </c>
    </row>
    <row r="1564" s="12" customFormat="1" ht="25.92" customHeight="1">
      <c r="A1564" s="12"/>
      <c r="B1564" s="192"/>
      <c r="C1564" s="193"/>
      <c r="D1564" s="194" t="s">
        <v>77</v>
      </c>
      <c r="E1564" s="195" t="s">
        <v>1860</v>
      </c>
      <c r="F1564" s="195" t="s">
        <v>1861</v>
      </c>
      <c r="G1564" s="193"/>
      <c r="H1564" s="193"/>
      <c r="I1564" s="196"/>
      <c r="J1564" s="197">
        <f>BK1564</f>
        <v>0</v>
      </c>
      <c r="K1564" s="193"/>
      <c r="L1564" s="198"/>
      <c r="M1564" s="199"/>
      <c r="N1564" s="200"/>
      <c r="O1564" s="200"/>
      <c r="P1564" s="201">
        <f>SUM(P1565:P1570)</f>
        <v>0</v>
      </c>
      <c r="Q1564" s="200"/>
      <c r="R1564" s="201">
        <f>SUM(R1565:R1570)</f>
        <v>0</v>
      </c>
      <c r="S1564" s="200"/>
      <c r="T1564" s="202">
        <f>SUM(T1565:T1570)</f>
        <v>0</v>
      </c>
      <c r="U1564" s="12"/>
      <c r="V1564" s="12"/>
      <c r="W1564" s="12"/>
      <c r="X1564" s="12"/>
      <c r="Y1564" s="12"/>
      <c r="Z1564" s="12"/>
      <c r="AA1564" s="12"/>
      <c r="AB1564" s="12"/>
      <c r="AC1564" s="12"/>
      <c r="AD1564" s="12"/>
      <c r="AE1564" s="12"/>
      <c r="AR1564" s="203" t="s">
        <v>184</v>
      </c>
      <c r="AT1564" s="204" t="s">
        <v>77</v>
      </c>
      <c r="AU1564" s="204" t="s">
        <v>78</v>
      </c>
      <c r="AY1564" s="203" t="s">
        <v>178</v>
      </c>
      <c r="BK1564" s="205">
        <f>SUM(BK1565:BK1570)</f>
        <v>0</v>
      </c>
    </row>
    <row r="1565" s="2" customFormat="1" ht="24.15" customHeight="1">
      <c r="A1565" s="41"/>
      <c r="B1565" s="42"/>
      <c r="C1565" s="208" t="s">
        <v>1862</v>
      </c>
      <c r="D1565" s="208" t="s">
        <v>180</v>
      </c>
      <c r="E1565" s="209" t="s">
        <v>1863</v>
      </c>
      <c r="F1565" s="210" t="s">
        <v>1864</v>
      </c>
      <c r="G1565" s="211" t="s">
        <v>1865</v>
      </c>
      <c r="H1565" s="212">
        <v>5</v>
      </c>
      <c r="I1565" s="213"/>
      <c r="J1565" s="214">
        <f>ROUND(I1565*H1565,2)</f>
        <v>0</v>
      </c>
      <c r="K1565" s="210" t="s">
        <v>183</v>
      </c>
      <c r="L1565" s="47"/>
      <c r="M1565" s="215" t="s">
        <v>19</v>
      </c>
      <c r="N1565" s="216" t="s">
        <v>49</v>
      </c>
      <c r="O1565" s="87"/>
      <c r="P1565" s="217">
        <f>O1565*H1565</f>
        <v>0</v>
      </c>
      <c r="Q1565" s="217">
        <v>0</v>
      </c>
      <c r="R1565" s="217">
        <f>Q1565*H1565</f>
        <v>0</v>
      </c>
      <c r="S1565" s="217">
        <v>0</v>
      </c>
      <c r="T1565" s="218">
        <f>S1565*H1565</f>
        <v>0</v>
      </c>
      <c r="U1565" s="41"/>
      <c r="V1565" s="41"/>
      <c r="W1565" s="41"/>
      <c r="X1565" s="41"/>
      <c r="Y1565" s="41"/>
      <c r="Z1565" s="41"/>
      <c r="AA1565" s="41"/>
      <c r="AB1565" s="41"/>
      <c r="AC1565" s="41"/>
      <c r="AD1565" s="41"/>
      <c r="AE1565" s="41"/>
      <c r="AR1565" s="219" t="s">
        <v>1866</v>
      </c>
      <c r="AT1565" s="219" t="s">
        <v>180</v>
      </c>
      <c r="AU1565" s="219" t="s">
        <v>86</v>
      </c>
      <c r="AY1565" s="20" t="s">
        <v>178</v>
      </c>
      <c r="BE1565" s="220">
        <f>IF(N1565="základní",J1565,0)</f>
        <v>0</v>
      </c>
      <c r="BF1565" s="220">
        <f>IF(N1565="snížená",J1565,0)</f>
        <v>0</v>
      </c>
      <c r="BG1565" s="220">
        <f>IF(N1565="zákl. přenesená",J1565,0)</f>
        <v>0</v>
      </c>
      <c r="BH1565" s="220">
        <f>IF(N1565="sníž. přenesená",J1565,0)</f>
        <v>0</v>
      </c>
      <c r="BI1565" s="220">
        <f>IF(N1565="nulová",J1565,0)</f>
        <v>0</v>
      </c>
      <c r="BJ1565" s="20" t="s">
        <v>86</v>
      </c>
      <c r="BK1565" s="220">
        <f>ROUND(I1565*H1565,2)</f>
        <v>0</v>
      </c>
      <c r="BL1565" s="20" t="s">
        <v>1866</v>
      </c>
      <c r="BM1565" s="219" t="s">
        <v>1867</v>
      </c>
    </row>
    <row r="1566" s="2" customFormat="1">
      <c r="A1566" s="41"/>
      <c r="B1566" s="42"/>
      <c r="C1566" s="43"/>
      <c r="D1566" s="221" t="s">
        <v>186</v>
      </c>
      <c r="E1566" s="43"/>
      <c r="F1566" s="222" t="s">
        <v>1868</v>
      </c>
      <c r="G1566" s="43"/>
      <c r="H1566" s="43"/>
      <c r="I1566" s="223"/>
      <c r="J1566" s="43"/>
      <c r="K1566" s="43"/>
      <c r="L1566" s="47"/>
      <c r="M1566" s="224"/>
      <c r="N1566" s="225"/>
      <c r="O1566" s="87"/>
      <c r="P1566" s="87"/>
      <c r="Q1566" s="87"/>
      <c r="R1566" s="87"/>
      <c r="S1566" s="87"/>
      <c r="T1566" s="88"/>
      <c r="U1566" s="41"/>
      <c r="V1566" s="41"/>
      <c r="W1566" s="41"/>
      <c r="X1566" s="41"/>
      <c r="Y1566" s="41"/>
      <c r="Z1566" s="41"/>
      <c r="AA1566" s="41"/>
      <c r="AB1566" s="41"/>
      <c r="AC1566" s="41"/>
      <c r="AD1566" s="41"/>
      <c r="AE1566" s="41"/>
      <c r="AT1566" s="20" t="s">
        <v>186</v>
      </c>
      <c r="AU1566" s="20" t="s">
        <v>86</v>
      </c>
    </row>
    <row r="1567" s="13" customFormat="1">
      <c r="A1567" s="13"/>
      <c r="B1567" s="226"/>
      <c r="C1567" s="227"/>
      <c r="D1567" s="228" t="s">
        <v>192</v>
      </c>
      <c r="E1567" s="229" t="s">
        <v>19</v>
      </c>
      <c r="F1567" s="230" t="s">
        <v>659</v>
      </c>
      <c r="G1567" s="227"/>
      <c r="H1567" s="229" t="s">
        <v>19</v>
      </c>
      <c r="I1567" s="231"/>
      <c r="J1567" s="227"/>
      <c r="K1567" s="227"/>
      <c r="L1567" s="232"/>
      <c r="M1567" s="233"/>
      <c r="N1567" s="234"/>
      <c r="O1567" s="234"/>
      <c r="P1567" s="234"/>
      <c r="Q1567" s="234"/>
      <c r="R1567" s="234"/>
      <c r="S1567" s="234"/>
      <c r="T1567" s="235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6" t="s">
        <v>192</v>
      </c>
      <c r="AU1567" s="236" t="s">
        <v>86</v>
      </c>
      <c r="AV1567" s="13" t="s">
        <v>86</v>
      </c>
      <c r="AW1567" s="13" t="s">
        <v>37</v>
      </c>
      <c r="AX1567" s="13" t="s">
        <v>78</v>
      </c>
      <c r="AY1567" s="236" t="s">
        <v>178</v>
      </c>
    </row>
    <row r="1568" s="13" customFormat="1">
      <c r="A1568" s="13"/>
      <c r="B1568" s="226"/>
      <c r="C1568" s="227"/>
      <c r="D1568" s="228" t="s">
        <v>192</v>
      </c>
      <c r="E1568" s="229" t="s">
        <v>19</v>
      </c>
      <c r="F1568" s="230" t="s">
        <v>269</v>
      </c>
      <c r="G1568" s="227"/>
      <c r="H1568" s="229" t="s">
        <v>19</v>
      </c>
      <c r="I1568" s="231"/>
      <c r="J1568" s="227"/>
      <c r="K1568" s="227"/>
      <c r="L1568" s="232"/>
      <c r="M1568" s="233"/>
      <c r="N1568" s="234"/>
      <c r="O1568" s="234"/>
      <c r="P1568" s="234"/>
      <c r="Q1568" s="234"/>
      <c r="R1568" s="234"/>
      <c r="S1568" s="234"/>
      <c r="T1568" s="235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6" t="s">
        <v>192</v>
      </c>
      <c r="AU1568" s="236" t="s">
        <v>86</v>
      </c>
      <c r="AV1568" s="13" t="s">
        <v>86</v>
      </c>
      <c r="AW1568" s="13" t="s">
        <v>37</v>
      </c>
      <c r="AX1568" s="13" t="s">
        <v>78</v>
      </c>
      <c r="AY1568" s="236" t="s">
        <v>178</v>
      </c>
    </row>
    <row r="1569" s="14" customFormat="1">
      <c r="A1569" s="14"/>
      <c r="B1569" s="237"/>
      <c r="C1569" s="238"/>
      <c r="D1569" s="228" t="s">
        <v>192</v>
      </c>
      <c r="E1569" s="239" t="s">
        <v>19</v>
      </c>
      <c r="F1569" s="240" t="s">
        <v>1869</v>
      </c>
      <c r="G1569" s="238"/>
      <c r="H1569" s="241">
        <v>5</v>
      </c>
      <c r="I1569" s="242"/>
      <c r="J1569" s="238"/>
      <c r="K1569" s="238"/>
      <c r="L1569" s="243"/>
      <c r="M1569" s="244"/>
      <c r="N1569" s="245"/>
      <c r="O1569" s="245"/>
      <c r="P1569" s="245"/>
      <c r="Q1569" s="245"/>
      <c r="R1569" s="245"/>
      <c r="S1569" s="245"/>
      <c r="T1569" s="246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47" t="s">
        <v>192</v>
      </c>
      <c r="AU1569" s="247" t="s">
        <v>86</v>
      </c>
      <c r="AV1569" s="14" t="s">
        <v>88</v>
      </c>
      <c r="AW1569" s="14" t="s">
        <v>37</v>
      </c>
      <c r="AX1569" s="14" t="s">
        <v>78</v>
      </c>
      <c r="AY1569" s="247" t="s">
        <v>178</v>
      </c>
    </row>
    <row r="1570" s="15" customFormat="1">
      <c r="A1570" s="15"/>
      <c r="B1570" s="248"/>
      <c r="C1570" s="249"/>
      <c r="D1570" s="228" t="s">
        <v>192</v>
      </c>
      <c r="E1570" s="250" t="s">
        <v>19</v>
      </c>
      <c r="F1570" s="251" t="s">
        <v>195</v>
      </c>
      <c r="G1570" s="249"/>
      <c r="H1570" s="252">
        <v>5</v>
      </c>
      <c r="I1570" s="253"/>
      <c r="J1570" s="249"/>
      <c r="K1570" s="249"/>
      <c r="L1570" s="254"/>
      <c r="M1570" s="281"/>
      <c r="N1570" s="282"/>
      <c r="O1570" s="282"/>
      <c r="P1570" s="282"/>
      <c r="Q1570" s="282"/>
      <c r="R1570" s="282"/>
      <c r="S1570" s="282"/>
      <c r="T1570" s="283"/>
      <c r="U1570" s="15"/>
      <c r="V1570" s="15"/>
      <c r="W1570" s="15"/>
      <c r="X1570" s="15"/>
      <c r="Y1570" s="15"/>
      <c r="Z1570" s="15"/>
      <c r="AA1570" s="15"/>
      <c r="AB1570" s="15"/>
      <c r="AC1570" s="15"/>
      <c r="AD1570" s="15"/>
      <c r="AE1570" s="15"/>
      <c r="AT1570" s="258" t="s">
        <v>192</v>
      </c>
      <c r="AU1570" s="258" t="s">
        <v>86</v>
      </c>
      <c r="AV1570" s="15" t="s">
        <v>184</v>
      </c>
      <c r="AW1570" s="15" t="s">
        <v>37</v>
      </c>
      <c r="AX1570" s="15" t="s">
        <v>86</v>
      </c>
      <c r="AY1570" s="258" t="s">
        <v>178</v>
      </c>
    </row>
    <row r="1571" s="2" customFormat="1" ht="6.96" customHeight="1">
      <c r="A1571" s="41"/>
      <c r="B1571" s="62"/>
      <c r="C1571" s="63"/>
      <c r="D1571" s="63"/>
      <c r="E1571" s="63"/>
      <c r="F1571" s="63"/>
      <c r="G1571" s="63"/>
      <c r="H1571" s="63"/>
      <c r="I1571" s="63"/>
      <c r="J1571" s="63"/>
      <c r="K1571" s="63"/>
      <c r="L1571" s="47"/>
      <c r="M1571" s="41"/>
      <c r="O1571" s="41"/>
      <c r="P1571" s="41"/>
      <c r="Q1571" s="41"/>
      <c r="R1571" s="41"/>
      <c r="S1571" s="41"/>
      <c r="T1571" s="41"/>
      <c r="U1571" s="41"/>
      <c r="V1571" s="41"/>
      <c r="W1571" s="41"/>
      <c r="X1571" s="41"/>
      <c r="Y1571" s="41"/>
      <c r="Z1571" s="41"/>
      <c r="AA1571" s="41"/>
      <c r="AB1571" s="41"/>
      <c r="AC1571" s="41"/>
      <c r="AD1571" s="41"/>
      <c r="AE1571" s="41"/>
    </row>
  </sheetData>
  <sheetProtection sheet="1" autoFilter="0" formatColumns="0" formatRows="0" objects="1" scenarios="1" spinCount="100000" saltValue="+LEwpsc9Y8Nj/Z2PB2EOzn4BJr9eKm9JXAdiKLJxaNWyL3O8e6LA10VstrQ4N9NUh3Fu9PBenIr/Dc3Oh/vynQ==" hashValue="BXTU+Rvvxw5KyAOkDnF7HPsPKOfA712GQ9q8o0NKvmQXt/JMDdbe9TJCkbS0/MszgldAs0eXq201Uwgf4EFMSw==" algorithmName="SHA-512" password="CC3D"/>
  <autoFilter ref="C103:K1570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hyperlinks>
    <hyperlink ref="F108" r:id="rId1" display="https://podminky.urs.cz/item/CS_URS_2025_02/111211101"/>
    <hyperlink ref="F110" r:id="rId2" display="https://podminky.urs.cz/item/CS_URS_2025_02/113106021"/>
    <hyperlink ref="F115" r:id="rId3" display="https://podminky.urs.cz/item/CS_URS_2025_02/113106023"/>
    <hyperlink ref="F120" r:id="rId4" display="https://podminky.urs.cz/item/CS_URS_2025_02/113106190"/>
    <hyperlink ref="F125" r:id="rId5" display="https://podminky.urs.cz/item/CS_URS_2025_02/113107142"/>
    <hyperlink ref="F130" r:id="rId6" display="https://podminky.urs.cz/item/CS_URS_2025_02/131151343"/>
    <hyperlink ref="F135" r:id="rId7" display="https://podminky.urs.cz/item/CS_URS_2025_02/132151101"/>
    <hyperlink ref="F142" r:id="rId8" display="https://podminky.urs.cz/item/CS_URS_2025_02/162301501"/>
    <hyperlink ref="F144" r:id="rId9" display="https://podminky.urs.cz/item/CS_URS_2025_02/174151101"/>
    <hyperlink ref="F146" r:id="rId10" display="https://podminky.urs.cz/item/CS_URS_2025_02/181911102"/>
    <hyperlink ref="F156" r:id="rId11" display="https://podminky.urs.cz/item/CS_URS_2025_02/271532212"/>
    <hyperlink ref="F165" r:id="rId12" display="https://podminky.urs.cz/item/CS_URS_2025_02/271532213"/>
    <hyperlink ref="F174" r:id="rId13" display="https://podminky.urs.cz/item/CS_URS_2025_02/275313811"/>
    <hyperlink ref="F180" r:id="rId14" display="https://podminky.urs.cz/item/CS_URS_2025_02/275351121"/>
    <hyperlink ref="F186" r:id="rId15" display="https://podminky.urs.cz/item/CS_URS_2025_02/275351122"/>
    <hyperlink ref="F189" r:id="rId16" display="https://podminky.urs.cz/item/CS_URS_2025_02/311272031"/>
    <hyperlink ref="F196" r:id="rId17" display="https://podminky.urs.cz/item/CS_URS_2025_02/311273111"/>
    <hyperlink ref="F201" r:id="rId18" display="https://podminky.urs.cz/item/CS_URS_2025_02/338171113"/>
    <hyperlink ref="F204" r:id="rId19" display="https://podminky.urs.cz/item/CS_URS_2025_02/348101210"/>
    <hyperlink ref="F207" r:id="rId20" display="https://podminky.urs.cz/item/CS_URS_2025_02/348121211"/>
    <hyperlink ref="F210" r:id="rId21" display="https://podminky.urs.cz/item/CS_URS_2025_02/348171143"/>
    <hyperlink ref="F215" r:id="rId22" display="https://podminky.urs.cz/item/CS_URS_2025_02/417321414"/>
    <hyperlink ref="F222" r:id="rId23" display="https://podminky.urs.cz/item/CS_URS_2025_02/417351115"/>
    <hyperlink ref="F229" r:id="rId24" display="https://podminky.urs.cz/item/CS_URS_2025_02/417351116"/>
    <hyperlink ref="F231" r:id="rId25" display="https://podminky.urs.cz/item/CS_URS_2025_02/417361821"/>
    <hyperlink ref="F242" r:id="rId26" display="https://podminky.urs.cz/item/CS_URS_2025_02/564750101"/>
    <hyperlink ref="F249" r:id="rId27" display="https://podminky.urs.cz/item/CS_URS_2025_02/577145111"/>
    <hyperlink ref="F254" r:id="rId28" display="https://podminky.urs.cz/item/CS_URS_2025_02/596211110"/>
    <hyperlink ref="F265" r:id="rId29" display="https://podminky.urs.cz/item/CS_URS_2025_02/612142001"/>
    <hyperlink ref="F272" r:id="rId30" display="https://podminky.urs.cz/item/CS_URS_2025_02/612321141"/>
    <hyperlink ref="F279" r:id="rId31" display="https://podminky.urs.cz/item/CS_URS_2025_02/612325121"/>
    <hyperlink ref="F283" r:id="rId32" display="https://podminky.urs.cz/item/CS_URS_2025_02/619991011"/>
    <hyperlink ref="F285" r:id="rId33" display="https://podminky.urs.cz/item/CS_URS_2025_02/619995001"/>
    <hyperlink ref="F290" r:id="rId34" display="https://podminky.urs.cz/item/CS_URS_2025_02/619996117"/>
    <hyperlink ref="F296" r:id="rId35" display="https://podminky.urs.cz/item/CS_URS_2025_02/619996137"/>
    <hyperlink ref="F302" r:id="rId36" display="https://podminky.urs.cz/item/CS_URS_2025_02/619996145"/>
    <hyperlink ref="F308" r:id="rId37" display="https://podminky.urs.cz/item/CS_URS_2025_02/621131121"/>
    <hyperlink ref="F314" r:id="rId38" display="https://podminky.urs.cz/item/CS_URS_2025_02/621151011"/>
    <hyperlink ref="F320" r:id="rId39" display="https://podminky.urs.cz/item/CS_URS_2025_02/621221031"/>
    <hyperlink ref="F328" r:id="rId40" display="https://podminky.urs.cz/item/CS_URS_2025_02/621251105"/>
    <hyperlink ref="F330" r:id="rId41" display="https://podminky.urs.cz/item/CS_URS_2025_02/621521022"/>
    <hyperlink ref="F332" r:id="rId42" display="https://podminky.urs.cz/item/CS_URS_2025_02/622131121"/>
    <hyperlink ref="F337" r:id="rId43" display="https://podminky.urs.cz/item/CS_URS_2025_02/622135002"/>
    <hyperlink ref="F344" r:id="rId44" display="https://podminky.urs.cz/item/CS_URS_2025_02/622142001"/>
    <hyperlink ref="F351" r:id="rId45" display="https://podminky.urs.cz/item/CS_URS_2025_02/622151011"/>
    <hyperlink ref="F356" r:id="rId46" display="https://podminky.urs.cz/item/CS_URS_2025_02/622151021"/>
    <hyperlink ref="F363" r:id="rId47" display="https://podminky.urs.cz/item/CS_URS_2025_02/622211041"/>
    <hyperlink ref="F382" r:id="rId48" display="https://podminky.urs.cz/item/CS_URS_2025_02/622212051"/>
    <hyperlink ref="F398" r:id="rId49" display="https://podminky.urs.cz/item/CS_URS_2025_02/622251101"/>
    <hyperlink ref="F402" r:id="rId50" display="https://podminky.urs.cz/item/CS_URS_2025_02/622252001"/>
    <hyperlink ref="F414" r:id="rId51" display="https://podminky.urs.cz/item/CS_URS_2025_02/622252002"/>
    <hyperlink ref="F437" r:id="rId52" display="https://podminky.urs.cz/item/CS_URS_2025_02/622511112"/>
    <hyperlink ref="F444" r:id="rId53" display="https://podminky.urs.cz/item/CS_URS_2025_02/622521022"/>
    <hyperlink ref="F449" r:id="rId54" display="https://podminky.urs.cz/item/CS_URS_2025_02/629991011"/>
    <hyperlink ref="F454" r:id="rId55" display="https://podminky.urs.cz/item/CS_URS_2025_02/631311125"/>
    <hyperlink ref="F459" r:id="rId56" display="https://podminky.urs.cz/item/CS_URS_2025_02/631311135"/>
    <hyperlink ref="F468" r:id="rId57" display="https://podminky.urs.cz/item/CS_URS_2025_02/631319013"/>
    <hyperlink ref="F478" r:id="rId58" display="https://podminky.urs.cz/item/CS_URS_2025_02/631319175"/>
    <hyperlink ref="F480" r:id="rId59" display="https://podminky.urs.cz/item/CS_URS_2025_02/631319197"/>
    <hyperlink ref="F482" r:id="rId60" display="https://podminky.urs.cz/item/CS_URS_2025_02/631351101"/>
    <hyperlink ref="F491" r:id="rId61" display="https://podminky.urs.cz/item/CS_URS_2025_02/631351102"/>
    <hyperlink ref="F493" r:id="rId62" display="https://podminky.urs.cz/item/CS_URS_2025_02/631362021"/>
    <hyperlink ref="F499" r:id="rId63" display="https://podminky.urs.cz/item/CS_URS_2025_02/631362021"/>
    <hyperlink ref="F509" r:id="rId64" display="https://podminky.urs.cz/item/CS_URS_2025_02/642942611"/>
    <hyperlink ref="F515" r:id="rId65" display="https://podminky.urs.cz/item/CS_URS_2025_02/642942831"/>
    <hyperlink ref="F523" r:id="rId66" display="https://podminky.urs.cz/item/CS_URS_2025_02/916331112"/>
    <hyperlink ref="F527" r:id="rId67" display="https://podminky.urs.cz/item/CS_URS_2025_02/919732221"/>
    <hyperlink ref="F531" r:id="rId68" display="https://podminky.urs.cz/item/CS_URS_2025_02/919735112"/>
    <hyperlink ref="F536" r:id="rId69" display="https://podminky.urs.cz/item/CS_URS_2025_02/941111112"/>
    <hyperlink ref="F538" r:id="rId70" display="https://podminky.urs.cz/item/CS_URS_2025_02/941111212"/>
    <hyperlink ref="F542" r:id="rId71" display="https://podminky.urs.cz/item/CS_URS_2025_02/941111322"/>
    <hyperlink ref="F544" r:id="rId72" display="https://podminky.urs.cz/item/CS_URS_2025_02/941111812"/>
    <hyperlink ref="F546" r:id="rId73" display="https://podminky.urs.cz/item/CS_URS_2025_02/944511111"/>
    <hyperlink ref="F548" r:id="rId74" display="https://podminky.urs.cz/item/CS_URS_2025_02/944511211"/>
    <hyperlink ref="F552" r:id="rId75" display="https://podminky.urs.cz/item/CS_URS_2025_02/944511811"/>
    <hyperlink ref="F554" r:id="rId76" display="https://podminky.urs.cz/item/CS_URS_2025_02/946111116"/>
    <hyperlink ref="F556" r:id="rId77" display="https://podminky.urs.cz/item/CS_URS_2025_02/946111216"/>
    <hyperlink ref="F558" r:id="rId78" display="https://podminky.urs.cz/item/CS_URS_2025_02/946111816"/>
    <hyperlink ref="F570" r:id="rId79" display="https://podminky.urs.cz/item/CS_URS_2025_02/953993327"/>
    <hyperlink ref="F576" r:id="rId80" display="https://podminky.urs.cz/item/CS_URS_2025_02/962081141"/>
    <hyperlink ref="F588" r:id="rId81" display="https://podminky.urs.cz/item/CS_URS_2025_02/965042141"/>
    <hyperlink ref="F596" r:id="rId82" display="https://podminky.urs.cz/item/CS_URS_2025_02/965042231"/>
    <hyperlink ref="F603" r:id="rId83" display="https://podminky.urs.cz/item/CS_URS_2025_02/965082923"/>
    <hyperlink ref="F609" r:id="rId84" display="https://podminky.urs.cz/item/CS_URS_2025_02/965082941"/>
    <hyperlink ref="F617" r:id="rId85" display="https://podminky.urs.cz/item/CS_URS_2025_02/966071711"/>
    <hyperlink ref="F619" r:id="rId86" display="https://podminky.urs.cz/item/CS_URS_2025_02/966071822"/>
    <hyperlink ref="F630" r:id="rId87" display="https://podminky.urs.cz/item/CS_URS_2025_02/973031326"/>
    <hyperlink ref="F636" r:id="rId88" display="https://podminky.urs.cz/item/CS_URS_2025_02/974032132"/>
    <hyperlink ref="F640" r:id="rId89" display="https://podminky.urs.cz/item/CS_URS_2025_02/977151113"/>
    <hyperlink ref="F647" r:id="rId90" display="https://podminky.urs.cz/item/CS_URS_2025_02/977151127"/>
    <hyperlink ref="F653" r:id="rId91" display="https://podminky.urs.cz/item/CS_URS_2025_02/977151128"/>
    <hyperlink ref="F659" r:id="rId92" display="https://podminky.urs.cz/item/CS_URS_2025_02/993111111"/>
    <hyperlink ref="F661" r:id="rId93" display="https://podminky.urs.cz/item/CS_URS_2025_02/993111119"/>
    <hyperlink ref="F669" r:id="rId94" display="https://podminky.urs.cz/item/CS_URS_2025_02/997013113"/>
    <hyperlink ref="F671" r:id="rId95" display="https://podminky.urs.cz/item/CS_URS_2025_02/997013509"/>
    <hyperlink ref="F674" r:id="rId96" display="https://podminky.urs.cz/item/CS_URS_2025_02/997013511"/>
    <hyperlink ref="F676" r:id="rId97" display="https://podminky.urs.cz/item/CS_URS_2025_02/997013631"/>
    <hyperlink ref="F678" r:id="rId98" display="https://podminky.urs.cz/item/CS_URS_2025_02/997013645"/>
    <hyperlink ref="F680" r:id="rId99" display="https://podminky.urs.cz/item/CS_URS_2025_02/997013811"/>
    <hyperlink ref="F682" r:id="rId100" display="https://podminky.urs.cz/item/CS_URS_2025_02/997013814"/>
    <hyperlink ref="F688" r:id="rId101" display="https://podminky.urs.cz/item/CS_URS_2025_02/997013861"/>
    <hyperlink ref="F690" r:id="rId102" display="https://podminky.urs.cz/item/CS_URS_2025_02/997013873"/>
    <hyperlink ref="F692" r:id="rId103" display="https://podminky.urs.cz/item/CS_URS_2025_02/997013875"/>
    <hyperlink ref="F695" r:id="rId104" display="https://podminky.urs.cz/item/CS_URS_2025_02/998011009"/>
    <hyperlink ref="F699" r:id="rId105" display="https://podminky.urs.cz/item/CS_URS_2025_02/711112001"/>
    <hyperlink ref="F707" r:id="rId106" display="https://podminky.urs.cz/item/CS_URS_2025_02/711142559"/>
    <hyperlink ref="F715" r:id="rId107" display="https://podminky.urs.cz/item/CS_URS_2025_02/711161221"/>
    <hyperlink ref="F719" r:id="rId108" display="https://podminky.urs.cz/item/CS_URS_2025_02/998711202"/>
    <hyperlink ref="F722" r:id="rId109" display="https://podminky.urs.cz/item/CS_URS_2025_02/712311101"/>
    <hyperlink ref="F747" r:id="rId110" display="https://podminky.urs.cz/item/CS_URS_2025_02/712331111"/>
    <hyperlink ref="F773" r:id="rId111" display="https://podminky.urs.cz/item/CS_URS_2025_02/712340832"/>
    <hyperlink ref="F781" r:id="rId112" display="https://podminky.urs.cz/item/CS_URS_2025_02/712340833"/>
    <hyperlink ref="F787" r:id="rId113" display="https://podminky.urs.cz/item/CS_URS_2025_02/712341715"/>
    <hyperlink ref="F798" r:id="rId114" display="https://podminky.urs.cz/item/CS_URS_2025_02/712361701"/>
    <hyperlink ref="F816" r:id="rId115" display="https://podminky.urs.cz/item/CS_URS_2025_02/712363115"/>
    <hyperlink ref="F833" r:id="rId116" display="https://podminky.urs.cz/item/CS_URS_2025_02/712363352"/>
    <hyperlink ref="F847" r:id="rId117" display="https://podminky.urs.cz/item/CS_URS_2025_02/712391171"/>
    <hyperlink ref="F865" r:id="rId118" display="https://podminky.urs.cz/item/CS_URS_2025_02/712391172"/>
    <hyperlink ref="F876" r:id="rId119" display="https://podminky.urs.cz/item/CS_URS_2025_02/712391382"/>
    <hyperlink ref="F885" r:id="rId120" display="https://podminky.urs.cz/item/CS_URS_2025_02/712391482"/>
    <hyperlink ref="F896" r:id="rId121" display="https://podminky.urs.cz/item/CS_URS_2025_02/712392184"/>
    <hyperlink ref="F898" r:id="rId122" display="https://podminky.urs.cz/item/CS_URS_2025_02/712771255"/>
    <hyperlink ref="F901" r:id="rId123" display="https://podminky.urs.cz/item/CS_URS_2025_02/712771611"/>
    <hyperlink ref="F913" r:id="rId124" display="https://podminky.urs.cz/item/CS_URS_2025_02/712811101"/>
    <hyperlink ref="F925" r:id="rId125" display="https://podminky.urs.cz/item/CS_URS_2025_02/712831101"/>
    <hyperlink ref="F929" r:id="rId126" display="https://podminky.urs.cz/item/CS_URS_2025_02/712841559"/>
    <hyperlink ref="F933" r:id="rId127" display="https://podminky.urs.cz/item/CS_URS_2025_02/712861702"/>
    <hyperlink ref="F937" r:id="rId128" display="https://podminky.urs.cz/item/CS_URS_2025_02/712998001"/>
    <hyperlink ref="F943" r:id="rId129" display="https://podminky.urs.cz/item/CS_URS_2025_02/712998004"/>
    <hyperlink ref="F956" r:id="rId130" display="https://podminky.urs.cz/item/CS_URS_2025_02/712998106"/>
    <hyperlink ref="F967" r:id="rId131" display="https://podminky.urs.cz/item/CS_URS_2025_02/998712202"/>
    <hyperlink ref="F970" r:id="rId132" display="https://podminky.urs.cz/item/CS_URS_2025_02/713114124"/>
    <hyperlink ref="F977" r:id="rId133" display="https://podminky.urs.cz/item/CS_URS_2025_02/713131343"/>
    <hyperlink ref="F985" r:id="rId134" display="https://podminky.urs.cz/item/CS_URS_2025_02/713140813"/>
    <hyperlink ref="F994" r:id="rId135" display="https://podminky.urs.cz/item/CS_URS_2025_02/713140825"/>
    <hyperlink ref="F996" r:id="rId136" display="https://podminky.urs.cz/item/CS_URS_2025_02/713141152"/>
    <hyperlink ref="F1014" r:id="rId137" display="https://podminky.urs.cz/item/CS_URS_2025_02/713141311"/>
    <hyperlink ref="F1032" r:id="rId138" display="https://podminky.urs.cz/item/CS_URS_2025_02/713141356"/>
    <hyperlink ref="F1048" r:id="rId139" display="https://podminky.urs.cz/item/CS_URS_2025_02/713141396"/>
    <hyperlink ref="F1059" r:id="rId140" display="https://podminky.urs.cz/item/CS_URS_2025_02/998713202"/>
    <hyperlink ref="F1062" r:id="rId141" display="https://podminky.urs.cz/item/CS_URS_2025_02/721239114"/>
    <hyperlink ref="F1065" r:id="rId142" display="https://podminky.urs.cz/item/CS_URS_2025_02/721242106"/>
    <hyperlink ref="F1077" r:id="rId143" display="https://podminky.urs.cz/item/CS_URS_2025_02/721242804"/>
    <hyperlink ref="F1090" r:id="rId144" display="https://podminky.urs.cz/item/CS_URS_2025_02/998721202"/>
    <hyperlink ref="F1093" r:id="rId145" display="https://podminky.urs.cz/item/CS_URS_2025_02/741110511"/>
    <hyperlink ref="F1101" r:id="rId146" display="https://podminky.urs.cz/item/CS_URS_2025_02/741371853"/>
    <hyperlink ref="F1108" r:id="rId147" display="https://podminky.urs.cz/item/CS_URS_2025_02/998741202"/>
    <hyperlink ref="F1111" r:id="rId148" display="https://podminky.urs.cz/item/CS_URS_2025_02/751398051"/>
    <hyperlink ref="F1118" r:id="rId149" display="https://podminky.urs.cz/item/CS_URS_2025_02/751398834"/>
    <hyperlink ref="F1124" r:id="rId150" display="https://podminky.urs.cz/item/CS_URS_2025_02/998751201"/>
    <hyperlink ref="F1139" r:id="rId151" display="https://podminky.urs.cz/item/CS_URS_2025_02/998762202"/>
    <hyperlink ref="F1142" r:id="rId152" display="https://podminky.urs.cz/item/CS_URS_2025_02/764002812"/>
    <hyperlink ref="F1144" r:id="rId153" display="https://podminky.urs.cz/item/CS_URS_2025_02/764002841"/>
    <hyperlink ref="F1146" r:id="rId154" display="https://podminky.urs.cz/item/CS_URS_2025_02/764002851"/>
    <hyperlink ref="F1148" r:id="rId155" display="https://podminky.urs.cz/item/CS_URS_2025_02/764004801"/>
    <hyperlink ref="F1150" r:id="rId156" display="https://podminky.urs.cz/item/CS_URS_2025_02/764004861"/>
    <hyperlink ref="F1152" r:id="rId157" display="https://podminky.urs.cz/item/CS_URS_2025_02/764222403"/>
    <hyperlink ref="F1166" r:id="rId158" display="https://podminky.urs.cz/item/CS_URS_2025_02/764225411"/>
    <hyperlink ref="F1172" r:id="rId159" display="https://podminky.urs.cz/item/CS_URS_2025_02/764225446"/>
    <hyperlink ref="F1196" r:id="rId160" display="https://podminky.urs.cz/item/CS_URS_2025_02/764226465"/>
    <hyperlink ref="F1198" r:id="rId161" display="https://podminky.urs.cz/item/CS_URS_2025_02/764226467"/>
    <hyperlink ref="F1200" r:id="rId162" display="https://podminky.urs.cz/item/CS_URS_2025_02/764521404"/>
    <hyperlink ref="F1211" r:id="rId163" display="https://podminky.urs.cz/item/CS_URS_2025_02/764528423"/>
    <hyperlink ref="F1224" r:id="rId164" display="https://podminky.urs.cz/item/CS_URS_2025_02/998764202"/>
    <hyperlink ref="F1230" r:id="rId165" display="https://podminky.urs.cz/item/CS_URS_2025_02/998765202"/>
    <hyperlink ref="F1239" r:id="rId166" display="https://podminky.urs.cz/item/CS_URS_2025_02/766621011"/>
    <hyperlink ref="F1256" r:id="rId167" display="https://podminky.urs.cz/item/CS_URS_2025_02/766629513"/>
    <hyperlink ref="F1266" r:id="rId168" display="https://podminky.urs.cz/item/CS_URS_2025_02/766660451"/>
    <hyperlink ref="F1283" r:id="rId169" display="https://podminky.urs.cz/item/CS_URS_2025_02/766694116"/>
    <hyperlink ref="F1298" r:id="rId170" display="https://podminky.urs.cz/item/CS_URS_2025_02/998766202"/>
    <hyperlink ref="F1311" r:id="rId171" display="https://podminky.urs.cz/item/CS_URS_2025_02/767391207"/>
    <hyperlink ref="F1327" r:id="rId172" display="https://podminky.urs.cz/item/CS_URS_2023_02/767391231"/>
    <hyperlink ref="F1335" r:id="rId173" display="https://podminky.urs.cz/item/CS_URS_2025_02/767392802"/>
    <hyperlink ref="F1339" r:id="rId174" display="https://podminky.urs.cz/item/CS_URS_2025_02/767415122"/>
    <hyperlink ref="F1353" r:id="rId175" display="https://podminky.urs.cz/item/CS_URS_2025_02/767415822"/>
    <hyperlink ref="F1400" r:id="rId176" display="https://podminky.urs.cz/item/CS_URS_2025_02/767492801"/>
    <hyperlink ref="F1407" r:id="rId177" display="https://podminky.urs.cz/item/CS_URS_2025_02/767531121"/>
    <hyperlink ref="F1415" r:id="rId178" display="https://podminky.urs.cz/item/CS_URS_2025_02/767531211"/>
    <hyperlink ref="F1427" r:id="rId179" display="https://podminky.urs.cz/item/CS_URS_2025_02/767584811"/>
    <hyperlink ref="F1434" r:id="rId180" display="https://podminky.urs.cz/item/CS_URS_2025_02/767627306"/>
    <hyperlink ref="F1441" r:id="rId181" display="https://podminky.urs.cz/item/CS_URS_2025_02/767627310"/>
    <hyperlink ref="F1448" r:id="rId182" display="https://podminky.urs.cz/item/CS_URS_2025_02/767640111"/>
    <hyperlink ref="F1454" r:id="rId183" display="https://podminky.urs.cz/item/CS_URS_2025_02/767651220"/>
    <hyperlink ref="F1461" r:id="rId184" display="https://podminky.urs.cz/item/CS_URS_2025_02/767832102"/>
    <hyperlink ref="F1484" r:id="rId185" display="https://podminky.urs.cz/item/CS_URS_2025_02/767832802"/>
    <hyperlink ref="F1490" r:id="rId186" display="https://podminky.urs.cz/item/CS_URS_2025_02/767881112"/>
    <hyperlink ref="F1497" r:id="rId187" display="https://podminky.urs.cz/item/CS_URS_2025_02/767881118"/>
    <hyperlink ref="F1504" r:id="rId188" display="https://podminky.urs.cz/item/CS_URS_2025_02/998767202"/>
    <hyperlink ref="F1507" r:id="rId189" display="https://podminky.urs.cz/item/CS_URS_2025_02/784181121"/>
    <hyperlink ref="F1511" r:id="rId190" display="https://podminky.urs.cz/item/CS_URS_2025_02/784211101"/>
    <hyperlink ref="F1519" r:id="rId191" display="https://podminky.urs.cz/item/CS_URS_2025_02/786623021"/>
    <hyperlink ref="F1536" r:id="rId192" display="https://podminky.urs.cz/item/CS_URS_2025_02/786623039"/>
    <hyperlink ref="F1547" r:id="rId193" display="https://podminky.urs.cz/item/CS_URS_2025_02/786623041"/>
    <hyperlink ref="F1558" r:id="rId194" display="https://podminky.urs.cz/item/CS_URS_2025_02/786623051"/>
    <hyperlink ref="F1563" r:id="rId195" display="https://podminky.urs.cz/item/CS_URS_2025_02/998786202"/>
    <hyperlink ref="F1566" r:id="rId196" display="https://podminky.urs.cz/item/CS_URS_2025_02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1870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14. 10. 2025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1871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1871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ROUND(J80,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ROUND((SUM(BE80:BE95)),  2)</f>
        <v>0</v>
      </c>
      <c r="G33" s="41"/>
      <c r="H33" s="41"/>
      <c r="I33" s="152">
        <v>0.20999999999999999</v>
      </c>
      <c r="J33" s="151">
        <f>ROUND(((SUM(BE80:BE95))*I33),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ROUND((SUM(BF80:BF95)),  2)</f>
        <v>0</v>
      </c>
      <c r="G34" s="41"/>
      <c r="H34" s="41"/>
      <c r="I34" s="152">
        <v>0.14999999999999999</v>
      </c>
      <c r="J34" s="151">
        <f>ROUND(((SUM(BF80:BF95))*I34),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ROUND((SUM(BG80:BG95)),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ROUND((SUM(BH80:BH95)),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ROUND((SUM(BI80:BI95)),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D.1.4.1 - Zdravotně technické instalace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14. 10. 2025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 xml:space="preserve">Ondřej  Zikán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Ondřej  Zikán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1872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163</v>
      </c>
      <c r="D67" s="43"/>
      <c r="E67" s="43"/>
      <c r="F67" s="43"/>
      <c r="G67" s="43"/>
      <c r="H67" s="43"/>
      <c r="I67" s="43"/>
      <c r="J67" s="43"/>
      <c r="K67" s="4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6.25" customHeight="1">
      <c r="A70" s="41"/>
      <c r="B70" s="42"/>
      <c r="C70" s="43"/>
      <c r="D70" s="43"/>
      <c r="E70" s="164" t="str">
        <f>E7</f>
        <v>Snížení energetické náročnosti školní tělocvičny SPŠ EL a IT, Dobruška</v>
      </c>
      <c r="F70" s="35"/>
      <c r="G70" s="35"/>
      <c r="H70" s="35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125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D.1.4.1 - Zdravotně technické instalace</v>
      </c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p.č. 146, Dobruška</v>
      </c>
      <c r="G74" s="43"/>
      <c r="H74" s="43"/>
      <c r="I74" s="35" t="s">
        <v>23</v>
      </c>
      <c r="J74" s="75" t="str">
        <f>IF(J12="","",J12)</f>
        <v>14. 10. 2025</v>
      </c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SPŠ EL a IT, Dobruška</v>
      </c>
      <c r="G76" s="43"/>
      <c r="H76" s="43"/>
      <c r="I76" s="35" t="s">
        <v>33</v>
      </c>
      <c r="J76" s="39" t="str">
        <f>E21</f>
        <v xml:space="preserve">Ondřej  Zikán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 xml:space="preserve">Ondřej  Zikán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1"/>
      <c r="B79" s="182"/>
      <c r="C79" s="183" t="s">
        <v>164</v>
      </c>
      <c r="D79" s="184" t="s">
        <v>63</v>
      </c>
      <c r="E79" s="184" t="s">
        <v>59</v>
      </c>
      <c r="F79" s="184" t="s">
        <v>60</v>
      </c>
      <c r="G79" s="184" t="s">
        <v>165</v>
      </c>
      <c r="H79" s="184" t="s">
        <v>166</v>
      </c>
      <c r="I79" s="184" t="s">
        <v>167</v>
      </c>
      <c r="J79" s="184" t="s">
        <v>136</v>
      </c>
      <c r="K79" s="185" t="s">
        <v>168</v>
      </c>
      <c r="L79" s="186"/>
      <c r="M79" s="95" t="s">
        <v>19</v>
      </c>
      <c r="N79" s="96" t="s">
        <v>48</v>
      </c>
      <c r="O79" s="96" t="s">
        <v>169</v>
      </c>
      <c r="P79" s="96" t="s">
        <v>170</v>
      </c>
      <c r="Q79" s="96" t="s">
        <v>171</v>
      </c>
      <c r="R79" s="96" t="s">
        <v>172</v>
      </c>
      <c r="S79" s="96" t="s">
        <v>173</v>
      </c>
      <c r="T79" s="97" t="s">
        <v>174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1"/>
      <c r="B80" s="42"/>
      <c r="C80" s="102" t="s">
        <v>175</v>
      </c>
      <c r="D80" s="43"/>
      <c r="E80" s="43"/>
      <c r="F80" s="43"/>
      <c r="G80" s="43"/>
      <c r="H80" s="43"/>
      <c r="I80" s="43"/>
      <c r="J80" s="187">
        <f>BK80</f>
        <v>0</v>
      </c>
      <c r="K80" s="43"/>
      <c r="L80" s="47"/>
      <c r="M80" s="98"/>
      <c r="N80" s="188"/>
      <c r="O80" s="99"/>
      <c r="P80" s="189">
        <f>P81</f>
        <v>0</v>
      </c>
      <c r="Q80" s="99"/>
      <c r="R80" s="189">
        <f>R81</f>
        <v>0.0032199999999999998</v>
      </c>
      <c r="S80" s="99"/>
      <c r="T80" s="190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77</v>
      </c>
      <c r="AU80" s="20" t="s">
        <v>137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77</v>
      </c>
      <c r="E81" s="195" t="s">
        <v>1265</v>
      </c>
      <c r="F81" s="195" t="s">
        <v>1266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SUM(P82:P95)</f>
        <v>0</v>
      </c>
      <c r="Q81" s="200"/>
      <c r="R81" s="201">
        <f>SUM(R82:R95)</f>
        <v>0.0032199999999999998</v>
      </c>
      <c r="S81" s="200"/>
      <c r="T81" s="202">
        <f>SUM(T82:T95)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88</v>
      </c>
      <c r="AT81" s="204" t="s">
        <v>77</v>
      </c>
      <c r="AU81" s="204" t="s">
        <v>78</v>
      </c>
      <c r="AY81" s="203" t="s">
        <v>178</v>
      </c>
      <c r="BK81" s="205">
        <f>SUM(BK82:BK95)</f>
        <v>0</v>
      </c>
    </row>
    <row r="82" s="2" customFormat="1" ht="24.15" customHeight="1">
      <c r="A82" s="41"/>
      <c r="B82" s="42"/>
      <c r="C82" s="208" t="s">
        <v>86</v>
      </c>
      <c r="D82" s="208" t="s">
        <v>180</v>
      </c>
      <c r="E82" s="209" t="s">
        <v>1873</v>
      </c>
      <c r="F82" s="210" t="s">
        <v>1874</v>
      </c>
      <c r="G82" s="211" t="s">
        <v>299</v>
      </c>
      <c r="H82" s="212">
        <v>1</v>
      </c>
      <c r="I82" s="213"/>
      <c r="J82" s="214">
        <f>ROUND(I82*H82,2)</f>
        <v>0</v>
      </c>
      <c r="K82" s="210" t="s">
        <v>183</v>
      </c>
      <c r="L82" s="47"/>
      <c r="M82" s="215" t="s">
        <v>19</v>
      </c>
      <c r="N82" s="216" t="s">
        <v>49</v>
      </c>
      <c r="O82" s="87"/>
      <c r="P82" s="217">
        <f>O82*H82</f>
        <v>0</v>
      </c>
      <c r="Q82" s="217">
        <v>0.00042000000000000002</v>
      </c>
      <c r="R82" s="217">
        <f>Q82*H82</f>
        <v>0.00042000000000000002</v>
      </c>
      <c r="S82" s="217">
        <v>0</v>
      </c>
      <c r="T82" s="218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9" t="s">
        <v>282</v>
      </c>
      <c r="AT82" s="219" t="s">
        <v>180</v>
      </c>
      <c r="AU82" s="219" t="s">
        <v>86</v>
      </c>
      <c r="AY82" s="20" t="s">
        <v>178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0" t="s">
        <v>86</v>
      </c>
      <c r="BK82" s="220">
        <f>ROUND(I82*H82,2)</f>
        <v>0</v>
      </c>
      <c r="BL82" s="20" t="s">
        <v>282</v>
      </c>
      <c r="BM82" s="219" t="s">
        <v>1875</v>
      </c>
    </row>
    <row r="83" s="2" customFormat="1">
      <c r="A83" s="41"/>
      <c r="B83" s="42"/>
      <c r="C83" s="43"/>
      <c r="D83" s="221" t="s">
        <v>186</v>
      </c>
      <c r="E83" s="43"/>
      <c r="F83" s="222" t="s">
        <v>1876</v>
      </c>
      <c r="G83" s="43"/>
      <c r="H83" s="43"/>
      <c r="I83" s="223"/>
      <c r="J83" s="43"/>
      <c r="K83" s="43"/>
      <c r="L83" s="47"/>
      <c r="M83" s="224"/>
      <c r="N83" s="225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186</v>
      </c>
      <c r="AU83" s="20" t="s">
        <v>86</v>
      </c>
    </row>
    <row r="84" s="2" customFormat="1" ht="21.75" customHeight="1">
      <c r="A84" s="41"/>
      <c r="B84" s="42"/>
      <c r="C84" s="208" t="s">
        <v>88</v>
      </c>
      <c r="D84" s="208" t="s">
        <v>180</v>
      </c>
      <c r="E84" s="209" t="s">
        <v>1877</v>
      </c>
      <c r="F84" s="210" t="s">
        <v>1878</v>
      </c>
      <c r="G84" s="211" t="s">
        <v>114</v>
      </c>
      <c r="H84" s="212">
        <v>7</v>
      </c>
      <c r="I84" s="213"/>
      <c r="J84" s="214">
        <f>ROUND(I84*H84,2)</f>
        <v>0</v>
      </c>
      <c r="K84" s="210" t="s">
        <v>183</v>
      </c>
      <c r="L84" s="47"/>
      <c r="M84" s="215" t="s">
        <v>19</v>
      </c>
      <c r="N84" s="216" t="s">
        <v>49</v>
      </c>
      <c r="O84" s="87"/>
      <c r="P84" s="217">
        <f>O84*H84</f>
        <v>0</v>
      </c>
      <c r="Q84" s="217">
        <v>0.00040000000000000002</v>
      </c>
      <c r="R84" s="217">
        <f>Q84*H84</f>
        <v>0.0028</v>
      </c>
      <c r="S84" s="217">
        <v>0</v>
      </c>
      <c r="T84" s="218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9" t="s">
        <v>282</v>
      </c>
      <c r="AT84" s="219" t="s">
        <v>180</v>
      </c>
      <c r="AU84" s="219" t="s">
        <v>86</v>
      </c>
      <c r="AY84" s="20" t="s">
        <v>178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86</v>
      </c>
      <c r="BK84" s="220">
        <f>ROUND(I84*H84,2)</f>
        <v>0</v>
      </c>
      <c r="BL84" s="20" t="s">
        <v>282</v>
      </c>
      <c r="BM84" s="219" t="s">
        <v>1879</v>
      </c>
    </row>
    <row r="85" s="2" customFormat="1">
      <c r="A85" s="41"/>
      <c r="B85" s="42"/>
      <c r="C85" s="43"/>
      <c r="D85" s="221" t="s">
        <v>186</v>
      </c>
      <c r="E85" s="43"/>
      <c r="F85" s="222" t="s">
        <v>1880</v>
      </c>
      <c r="G85" s="43"/>
      <c r="H85" s="43"/>
      <c r="I85" s="223"/>
      <c r="J85" s="43"/>
      <c r="K85" s="43"/>
      <c r="L85" s="47"/>
      <c r="M85" s="224"/>
      <c r="N85" s="225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186</v>
      </c>
      <c r="AU85" s="20" t="s">
        <v>86</v>
      </c>
    </row>
    <row r="86" s="2" customFormat="1" ht="24.15" customHeight="1">
      <c r="A86" s="41"/>
      <c r="B86" s="42"/>
      <c r="C86" s="208" t="s">
        <v>196</v>
      </c>
      <c r="D86" s="208" t="s">
        <v>180</v>
      </c>
      <c r="E86" s="209" t="s">
        <v>1881</v>
      </c>
      <c r="F86" s="210" t="s">
        <v>1882</v>
      </c>
      <c r="G86" s="211" t="s">
        <v>299</v>
      </c>
      <c r="H86" s="212">
        <v>1</v>
      </c>
      <c r="I86" s="213"/>
      <c r="J86" s="214">
        <f>ROUND(I86*H86,2)</f>
        <v>0</v>
      </c>
      <c r="K86" s="210" t="s">
        <v>183</v>
      </c>
      <c r="L86" s="47"/>
      <c r="M86" s="215" t="s">
        <v>19</v>
      </c>
      <c r="N86" s="216" t="s">
        <v>49</v>
      </c>
      <c r="O86" s="87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9" t="s">
        <v>282</v>
      </c>
      <c r="AT86" s="219" t="s">
        <v>180</v>
      </c>
      <c r="AU86" s="219" t="s">
        <v>86</v>
      </c>
      <c r="AY86" s="20" t="s">
        <v>178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86</v>
      </c>
      <c r="BK86" s="220">
        <f>ROUND(I86*H86,2)</f>
        <v>0</v>
      </c>
      <c r="BL86" s="20" t="s">
        <v>282</v>
      </c>
      <c r="BM86" s="219" t="s">
        <v>1883</v>
      </c>
    </row>
    <row r="87" s="2" customFormat="1">
      <c r="A87" s="41"/>
      <c r="B87" s="42"/>
      <c r="C87" s="43"/>
      <c r="D87" s="221" t="s">
        <v>186</v>
      </c>
      <c r="E87" s="43"/>
      <c r="F87" s="222" t="s">
        <v>1884</v>
      </c>
      <c r="G87" s="43"/>
      <c r="H87" s="43"/>
      <c r="I87" s="223"/>
      <c r="J87" s="43"/>
      <c r="K87" s="43"/>
      <c r="L87" s="47"/>
      <c r="M87" s="224"/>
      <c r="N87" s="225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186</v>
      </c>
      <c r="AU87" s="20" t="s">
        <v>86</v>
      </c>
    </row>
    <row r="88" s="2" customFormat="1" ht="21.75" customHeight="1">
      <c r="A88" s="41"/>
      <c r="B88" s="42"/>
      <c r="C88" s="208" t="s">
        <v>184</v>
      </c>
      <c r="D88" s="208" t="s">
        <v>180</v>
      </c>
      <c r="E88" s="209" t="s">
        <v>1885</v>
      </c>
      <c r="F88" s="210" t="s">
        <v>1886</v>
      </c>
      <c r="G88" s="211" t="s">
        <v>114</v>
      </c>
      <c r="H88" s="212">
        <v>7</v>
      </c>
      <c r="I88" s="213"/>
      <c r="J88" s="214">
        <f>ROUND(I88*H88,2)</f>
        <v>0</v>
      </c>
      <c r="K88" s="210" t="s">
        <v>183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282</v>
      </c>
      <c r="AT88" s="219" t="s">
        <v>180</v>
      </c>
      <c r="AU88" s="219" t="s">
        <v>86</v>
      </c>
      <c r="AY88" s="20" t="s">
        <v>178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282</v>
      </c>
      <c r="BM88" s="219" t="s">
        <v>1887</v>
      </c>
    </row>
    <row r="89" s="2" customFormat="1">
      <c r="A89" s="41"/>
      <c r="B89" s="42"/>
      <c r="C89" s="43"/>
      <c r="D89" s="221" t="s">
        <v>186</v>
      </c>
      <c r="E89" s="43"/>
      <c r="F89" s="222" t="s">
        <v>1888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186</v>
      </c>
      <c r="AU89" s="20" t="s">
        <v>86</v>
      </c>
    </row>
    <row r="90" s="2" customFormat="1" ht="49.05" customHeight="1">
      <c r="A90" s="41"/>
      <c r="B90" s="42"/>
      <c r="C90" s="259" t="s">
        <v>207</v>
      </c>
      <c r="D90" s="259" t="s">
        <v>303</v>
      </c>
      <c r="E90" s="260" t="s">
        <v>1889</v>
      </c>
      <c r="F90" s="261" t="s">
        <v>1890</v>
      </c>
      <c r="G90" s="262" t="s">
        <v>299</v>
      </c>
      <c r="H90" s="263">
        <v>1</v>
      </c>
      <c r="I90" s="264"/>
      <c r="J90" s="265">
        <f>ROUND(I90*H90,2)</f>
        <v>0</v>
      </c>
      <c r="K90" s="261" t="s">
        <v>1891</v>
      </c>
      <c r="L90" s="266"/>
      <c r="M90" s="267" t="s">
        <v>19</v>
      </c>
      <c r="N90" s="268" t="s">
        <v>49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375</v>
      </c>
      <c r="AT90" s="219" t="s">
        <v>303</v>
      </c>
      <c r="AU90" s="219" t="s">
        <v>86</v>
      </c>
      <c r="AY90" s="20" t="s">
        <v>178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282</v>
      </c>
      <c r="BM90" s="219" t="s">
        <v>1892</v>
      </c>
    </row>
    <row r="91" s="14" customFormat="1">
      <c r="A91" s="14"/>
      <c r="B91" s="237"/>
      <c r="C91" s="238"/>
      <c r="D91" s="228" t="s">
        <v>192</v>
      </c>
      <c r="E91" s="239" t="s">
        <v>19</v>
      </c>
      <c r="F91" s="240" t="s">
        <v>1893</v>
      </c>
      <c r="G91" s="238"/>
      <c r="H91" s="241">
        <v>1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192</v>
      </c>
      <c r="AU91" s="247" t="s">
        <v>86</v>
      </c>
      <c r="AV91" s="14" t="s">
        <v>88</v>
      </c>
      <c r="AW91" s="14" t="s">
        <v>37</v>
      </c>
      <c r="AX91" s="14" t="s">
        <v>86</v>
      </c>
      <c r="AY91" s="247" t="s">
        <v>178</v>
      </c>
    </row>
    <row r="92" s="2" customFormat="1" ht="44.25" customHeight="1">
      <c r="A92" s="41"/>
      <c r="B92" s="42"/>
      <c r="C92" s="208" t="s">
        <v>213</v>
      </c>
      <c r="D92" s="208" t="s">
        <v>180</v>
      </c>
      <c r="E92" s="209" t="s">
        <v>1894</v>
      </c>
      <c r="F92" s="210" t="s">
        <v>1895</v>
      </c>
      <c r="G92" s="211" t="s">
        <v>356</v>
      </c>
      <c r="H92" s="212">
        <v>0.0030000000000000001</v>
      </c>
      <c r="I92" s="213"/>
      <c r="J92" s="214">
        <f>ROUND(I92*H92,2)</f>
        <v>0</v>
      </c>
      <c r="K92" s="210" t="s">
        <v>183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282</v>
      </c>
      <c r="AT92" s="219" t="s">
        <v>180</v>
      </c>
      <c r="AU92" s="219" t="s">
        <v>86</v>
      </c>
      <c r="AY92" s="20" t="s">
        <v>178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282</v>
      </c>
      <c r="BM92" s="219" t="s">
        <v>1896</v>
      </c>
    </row>
    <row r="93" s="2" customFormat="1">
      <c r="A93" s="41"/>
      <c r="B93" s="42"/>
      <c r="C93" s="43"/>
      <c r="D93" s="221" t="s">
        <v>186</v>
      </c>
      <c r="E93" s="43"/>
      <c r="F93" s="222" t="s">
        <v>1897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186</v>
      </c>
      <c r="AU93" s="20" t="s">
        <v>86</v>
      </c>
    </row>
    <row r="94" s="2" customFormat="1" ht="49.05" customHeight="1">
      <c r="A94" s="41"/>
      <c r="B94" s="42"/>
      <c r="C94" s="208" t="s">
        <v>219</v>
      </c>
      <c r="D94" s="208" t="s">
        <v>180</v>
      </c>
      <c r="E94" s="209" t="s">
        <v>1898</v>
      </c>
      <c r="F94" s="210" t="s">
        <v>1899</v>
      </c>
      <c r="G94" s="211" t="s">
        <v>356</v>
      </c>
      <c r="H94" s="212">
        <v>0.0030000000000000001</v>
      </c>
      <c r="I94" s="213"/>
      <c r="J94" s="214">
        <f>ROUND(I94*H94,2)</f>
        <v>0</v>
      </c>
      <c r="K94" s="210" t="s">
        <v>183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282</v>
      </c>
      <c r="AT94" s="219" t="s">
        <v>180</v>
      </c>
      <c r="AU94" s="219" t="s">
        <v>86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282</v>
      </c>
      <c r="BM94" s="219" t="s">
        <v>1900</v>
      </c>
    </row>
    <row r="95" s="2" customFormat="1">
      <c r="A95" s="41"/>
      <c r="B95" s="42"/>
      <c r="C95" s="43"/>
      <c r="D95" s="221" t="s">
        <v>186</v>
      </c>
      <c r="E95" s="43"/>
      <c r="F95" s="222" t="s">
        <v>1901</v>
      </c>
      <c r="G95" s="43"/>
      <c r="H95" s="43"/>
      <c r="I95" s="223"/>
      <c r="J95" s="43"/>
      <c r="K95" s="43"/>
      <c r="L95" s="47"/>
      <c r="M95" s="284"/>
      <c r="N95" s="285"/>
      <c r="O95" s="286"/>
      <c r="P95" s="286"/>
      <c r="Q95" s="286"/>
      <c r="R95" s="286"/>
      <c r="S95" s="286"/>
      <c r="T95" s="287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186</v>
      </c>
      <c r="AU95" s="20" t="s">
        <v>86</v>
      </c>
    </row>
    <row r="96" s="2" customFormat="1" ht="6.96" customHeight="1">
      <c r="A96" s="41"/>
      <c r="B96" s="62"/>
      <c r="C96" s="63"/>
      <c r="D96" s="63"/>
      <c r="E96" s="63"/>
      <c r="F96" s="63"/>
      <c r="G96" s="63"/>
      <c r="H96" s="63"/>
      <c r="I96" s="63"/>
      <c r="J96" s="63"/>
      <c r="K96" s="63"/>
      <c r="L96" s="47"/>
      <c r="M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</sheetData>
  <sheetProtection sheet="1" autoFilter="0" formatColumns="0" formatRows="0" objects="1" scenarios="1" spinCount="100000" saltValue="ILMNJpQUsQ9TFkos1vBPBZ1E3WnlchX9FeeTB18aESJs5B7+Py12K1tmtaLUJh4JDqBQyLx6wRG1oI2QjG2FsA==" hashValue="7Q6tO84QCyfTQURjYfVRlhQcY7K120Whu9ebW+hMiJt5rv5u3IGLLti6rZXmk5bH3iC7lfxOks91yTn4+XHGag==" algorithmName="SHA-512" password="CC3D"/>
  <autoFilter ref="C79:K9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5_02/721171902"/>
    <hyperlink ref="F85" r:id="rId2" display="https://podminky.urs.cz/item/CS_URS_2025_02/721174041"/>
    <hyperlink ref="F87" r:id="rId3" display="https://podminky.urs.cz/item/CS_URS_2025_02/721194103"/>
    <hyperlink ref="F89" r:id="rId4" display="https://podminky.urs.cz/item/CS_URS_2025_02/721290111"/>
    <hyperlink ref="F93" r:id="rId5" display="https://podminky.urs.cz/item/CS_URS_2025_02/998721101"/>
    <hyperlink ref="F95" r:id="rId6" display="https://podminky.urs.cz/item/CS_URS_2025_02/99872119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1902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14. 10. 2025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1871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1871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ROUND(J86,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ROUND((SUM(BE86:BE172)),  2)</f>
        <v>0</v>
      </c>
      <c r="G33" s="41"/>
      <c r="H33" s="41"/>
      <c r="I33" s="152">
        <v>0.20999999999999999</v>
      </c>
      <c r="J33" s="151">
        <f>ROUND(((SUM(BE86:BE172))*I33),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ROUND((SUM(BF86:BF172)),  2)</f>
        <v>0</v>
      </c>
      <c r="G34" s="41"/>
      <c r="H34" s="41"/>
      <c r="I34" s="152">
        <v>0.14999999999999999</v>
      </c>
      <c r="J34" s="151">
        <f>ROUND(((SUM(BF86:BF172))*I34),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ROUND((SUM(BG86:BG172)),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ROUND((SUM(BH86:BH172)),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ROUND((SUM(BI86:BI172)),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D.1.4.2 - Vytápění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14. 10. 2025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 xml:space="preserve">Ondřej  Zikán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Ondřej  Zikán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148</v>
      </c>
      <c r="E60" s="172"/>
      <c r="F60" s="172"/>
      <c r="G60" s="172"/>
      <c r="H60" s="172"/>
      <c r="I60" s="172"/>
      <c r="J60" s="173">
        <f>J87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151</v>
      </c>
      <c r="E61" s="178"/>
      <c r="F61" s="178"/>
      <c r="G61" s="178"/>
      <c r="H61" s="178"/>
      <c r="I61" s="178"/>
      <c r="J61" s="179">
        <f>J88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1903</v>
      </c>
      <c r="E62" s="178"/>
      <c r="F62" s="178"/>
      <c r="G62" s="178"/>
      <c r="H62" s="178"/>
      <c r="I62" s="178"/>
      <c r="J62" s="179">
        <f>J102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1904</v>
      </c>
      <c r="E63" s="178"/>
      <c r="F63" s="178"/>
      <c r="G63" s="178"/>
      <c r="H63" s="178"/>
      <c r="I63" s="178"/>
      <c r="J63" s="179">
        <f>J112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1905</v>
      </c>
      <c r="E64" s="178"/>
      <c r="F64" s="178"/>
      <c r="G64" s="178"/>
      <c r="H64" s="178"/>
      <c r="I64" s="178"/>
      <c r="J64" s="179">
        <f>J134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1906</v>
      </c>
      <c r="E65" s="178"/>
      <c r="F65" s="178"/>
      <c r="G65" s="178"/>
      <c r="H65" s="178"/>
      <c r="I65" s="178"/>
      <c r="J65" s="179">
        <f>J161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1907</v>
      </c>
      <c r="E66" s="178"/>
      <c r="F66" s="178"/>
      <c r="G66" s="178"/>
      <c r="H66" s="178"/>
      <c r="I66" s="178"/>
      <c r="J66" s="179">
        <f>J168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163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6.25" customHeight="1">
      <c r="A76" s="41"/>
      <c r="B76" s="42"/>
      <c r="C76" s="43"/>
      <c r="D76" s="43"/>
      <c r="E76" s="164" t="str">
        <f>E7</f>
        <v>Snížení energetické náročnosti školní tělocvičny SPŠ EL a IT, Dobruška</v>
      </c>
      <c r="F76" s="35"/>
      <c r="G76" s="35"/>
      <c r="H76" s="35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125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D.1.4.2 - Vytápění</v>
      </c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p.č. 146, Dobruška</v>
      </c>
      <c r="G80" s="43"/>
      <c r="H80" s="43"/>
      <c r="I80" s="35" t="s">
        <v>23</v>
      </c>
      <c r="J80" s="75" t="str">
        <f>IF(J12="","",J12)</f>
        <v>14. 10. 2025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E15</f>
        <v>SPŠ EL a IT, Dobruška</v>
      </c>
      <c r="G82" s="43"/>
      <c r="H82" s="43"/>
      <c r="I82" s="35" t="s">
        <v>33</v>
      </c>
      <c r="J82" s="39" t="str">
        <f>E21</f>
        <v xml:space="preserve">Ondřej  Zikán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31</v>
      </c>
      <c r="D83" s="43"/>
      <c r="E83" s="43"/>
      <c r="F83" s="30" t="str">
        <f>IF(E18="","",E18)</f>
        <v>Vyplň údaj</v>
      </c>
      <c r="G83" s="43"/>
      <c r="H83" s="43"/>
      <c r="I83" s="35" t="s">
        <v>38</v>
      </c>
      <c r="J83" s="39" t="str">
        <f>E24</f>
        <v xml:space="preserve">Ondřej  Zikán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1"/>
      <c r="B85" s="182"/>
      <c r="C85" s="183" t="s">
        <v>164</v>
      </c>
      <c r="D85" s="184" t="s">
        <v>63</v>
      </c>
      <c r="E85" s="184" t="s">
        <v>59</v>
      </c>
      <c r="F85" s="184" t="s">
        <v>60</v>
      </c>
      <c r="G85" s="184" t="s">
        <v>165</v>
      </c>
      <c r="H85" s="184" t="s">
        <v>166</v>
      </c>
      <c r="I85" s="184" t="s">
        <v>167</v>
      </c>
      <c r="J85" s="184" t="s">
        <v>136</v>
      </c>
      <c r="K85" s="185" t="s">
        <v>168</v>
      </c>
      <c r="L85" s="186"/>
      <c r="M85" s="95" t="s">
        <v>19</v>
      </c>
      <c r="N85" s="96" t="s">
        <v>48</v>
      </c>
      <c r="O85" s="96" t="s">
        <v>169</v>
      </c>
      <c r="P85" s="96" t="s">
        <v>170</v>
      </c>
      <c r="Q85" s="96" t="s">
        <v>171</v>
      </c>
      <c r="R85" s="96" t="s">
        <v>172</v>
      </c>
      <c r="S85" s="96" t="s">
        <v>173</v>
      </c>
      <c r="T85" s="97" t="s">
        <v>174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41"/>
      <c r="B86" s="42"/>
      <c r="C86" s="102" t="s">
        <v>175</v>
      </c>
      <c r="D86" s="43"/>
      <c r="E86" s="43"/>
      <c r="F86" s="43"/>
      <c r="G86" s="43"/>
      <c r="H86" s="43"/>
      <c r="I86" s="43"/>
      <c r="J86" s="187">
        <f>BK86</f>
        <v>0</v>
      </c>
      <c r="K86" s="43"/>
      <c r="L86" s="47"/>
      <c r="M86" s="98"/>
      <c r="N86" s="188"/>
      <c r="O86" s="99"/>
      <c r="P86" s="189">
        <f>P87</f>
        <v>0</v>
      </c>
      <c r="Q86" s="99"/>
      <c r="R86" s="189">
        <f>R87</f>
        <v>0.19778000000000001</v>
      </c>
      <c r="S86" s="99"/>
      <c r="T86" s="190">
        <f>T87</f>
        <v>0.082189999999999999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77</v>
      </c>
      <c r="AU86" s="20" t="s">
        <v>137</v>
      </c>
      <c r="BK86" s="191">
        <f>BK87</f>
        <v>0</v>
      </c>
    </row>
    <row r="87" s="12" customFormat="1" ht="25.92" customHeight="1">
      <c r="A87" s="12"/>
      <c r="B87" s="192"/>
      <c r="C87" s="193"/>
      <c r="D87" s="194" t="s">
        <v>77</v>
      </c>
      <c r="E87" s="195" t="s">
        <v>920</v>
      </c>
      <c r="F87" s="195" t="s">
        <v>921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P88+P102+P112+P134+P161+P168</f>
        <v>0</v>
      </c>
      <c r="Q87" s="200"/>
      <c r="R87" s="201">
        <f>R88+R102+R112+R134+R161+R168</f>
        <v>0.19778000000000001</v>
      </c>
      <c r="S87" s="200"/>
      <c r="T87" s="202">
        <f>T88+T102+T112+T134+T161+T168</f>
        <v>0.082189999999999999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77</v>
      </c>
      <c r="AU87" s="204" t="s">
        <v>78</v>
      </c>
      <c r="AY87" s="203" t="s">
        <v>178</v>
      </c>
      <c r="BK87" s="205">
        <f>BK88+BK102+BK112+BK134+BK161+BK168</f>
        <v>0</v>
      </c>
    </row>
    <row r="88" s="12" customFormat="1" ht="22.8" customHeight="1">
      <c r="A88" s="12"/>
      <c r="B88" s="192"/>
      <c r="C88" s="193"/>
      <c r="D88" s="194" t="s">
        <v>77</v>
      </c>
      <c r="E88" s="206" t="s">
        <v>1185</v>
      </c>
      <c r="F88" s="206" t="s">
        <v>1186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SUM(P89:P101)</f>
        <v>0</v>
      </c>
      <c r="Q88" s="200"/>
      <c r="R88" s="201">
        <f>SUM(R89:R101)</f>
        <v>0.057819999999999996</v>
      </c>
      <c r="S88" s="200"/>
      <c r="T88" s="202">
        <f>SUM(T89:T101)</f>
        <v>0.0041900000000000001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88</v>
      </c>
      <c r="AT88" s="204" t="s">
        <v>77</v>
      </c>
      <c r="AU88" s="204" t="s">
        <v>86</v>
      </c>
      <c r="AY88" s="203" t="s">
        <v>178</v>
      </c>
      <c r="BK88" s="205">
        <f>SUM(BK89:BK101)</f>
        <v>0</v>
      </c>
    </row>
    <row r="89" s="2" customFormat="1" ht="49.05" customHeight="1">
      <c r="A89" s="41"/>
      <c r="B89" s="42"/>
      <c r="C89" s="208" t="s">
        <v>86</v>
      </c>
      <c r="D89" s="208" t="s">
        <v>180</v>
      </c>
      <c r="E89" s="209" t="s">
        <v>1908</v>
      </c>
      <c r="F89" s="210" t="s">
        <v>1909</v>
      </c>
      <c r="G89" s="211" t="s">
        <v>114</v>
      </c>
      <c r="H89" s="212">
        <v>1</v>
      </c>
      <c r="I89" s="213"/>
      <c r="J89" s="214">
        <f>ROUND(I89*H89,2)</f>
        <v>0</v>
      </c>
      <c r="K89" s="210" t="s">
        <v>183</v>
      </c>
      <c r="L89" s="47"/>
      <c r="M89" s="215" t="s">
        <v>19</v>
      </c>
      <c r="N89" s="216" t="s">
        <v>49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0.0041900000000000001</v>
      </c>
      <c r="T89" s="218">
        <f>S89*H89</f>
        <v>0.0041900000000000001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282</v>
      </c>
      <c r="AT89" s="219" t="s">
        <v>180</v>
      </c>
      <c r="AU89" s="219" t="s">
        <v>88</v>
      </c>
      <c r="AY89" s="20" t="s">
        <v>178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86</v>
      </c>
      <c r="BK89" s="220">
        <f>ROUND(I89*H89,2)</f>
        <v>0</v>
      </c>
      <c r="BL89" s="20" t="s">
        <v>282</v>
      </c>
      <c r="BM89" s="219" t="s">
        <v>1910</v>
      </c>
    </row>
    <row r="90" s="2" customFormat="1">
      <c r="A90" s="41"/>
      <c r="B90" s="42"/>
      <c r="C90" s="43"/>
      <c r="D90" s="221" t="s">
        <v>186</v>
      </c>
      <c r="E90" s="43"/>
      <c r="F90" s="222" t="s">
        <v>1911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186</v>
      </c>
      <c r="AU90" s="20" t="s">
        <v>88</v>
      </c>
    </row>
    <row r="91" s="2" customFormat="1" ht="66.75" customHeight="1">
      <c r="A91" s="41"/>
      <c r="B91" s="42"/>
      <c r="C91" s="208" t="s">
        <v>88</v>
      </c>
      <c r="D91" s="208" t="s">
        <v>180</v>
      </c>
      <c r="E91" s="209" t="s">
        <v>1912</v>
      </c>
      <c r="F91" s="210" t="s">
        <v>1913</v>
      </c>
      <c r="G91" s="211" t="s">
        <v>114</v>
      </c>
      <c r="H91" s="212">
        <v>52</v>
      </c>
      <c r="I91" s="213"/>
      <c r="J91" s="214">
        <f>ROUND(I91*H91,2)</f>
        <v>0</v>
      </c>
      <c r="K91" s="210" t="s">
        <v>183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0.00019000000000000001</v>
      </c>
      <c r="R91" s="217">
        <f>Q91*H91</f>
        <v>0.0098799999999999999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282</v>
      </c>
      <c r="AT91" s="219" t="s">
        <v>180</v>
      </c>
      <c r="AU91" s="219" t="s">
        <v>88</v>
      </c>
      <c r="AY91" s="20" t="s">
        <v>178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282</v>
      </c>
      <c r="BM91" s="219" t="s">
        <v>1914</v>
      </c>
    </row>
    <row r="92" s="2" customFormat="1">
      <c r="A92" s="41"/>
      <c r="B92" s="42"/>
      <c r="C92" s="43"/>
      <c r="D92" s="221" t="s">
        <v>186</v>
      </c>
      <c r="E92" s="43"/>
      <c r="F92" s="222" t="s">
        <v>1915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186</v>
      </c>
      <c r="AU92" s="20" t="s">
        <v>88</v>
      </c>
    </row>
    <row r="93" s="2" customFormat="1" ht="24.15" customHeight="1">
      <c r="A93" s="41"/>
      <c r="B93" s="42"/>
      <c r="C93" s="259" t="s">
        <v>196</v>
      </c>
      <c r="D93" s="259" t="s">
        <v>303</v>
      </c>
      <c r="E93" s="260" t="s">
        <v>1916</v>
      </c>
      <c r="F93" s="261" t="s">
        <v>1917</v>
      </c>
      <c r="G93" s="262" t="s">
        <v>114</v>
      </c>
      <c r="H93" s="263">
        <v>42</v>
      </c>
      <c r="I93" s="264"/>
      <c r="J93" s="265">
        <f>ROUND(I93*H93,2)</f>
        <v>0</v>
      </c>
      <c r="K93" s="261" t="s">
        <v>183</v>
      </c>
      <c r="L93" s="266"/>
      <c r="M93" s="267" t="s">
        <v>19</v>
      </c>
      <c r="N93" s="268" t="s">
        <v>49</v>
      </c>
      <c r="O93" s="87"/>
      <c r="P93" s="217">
        <f>O93*H93</f>
        <v>0</v>
      </c>
      <c r="Q93" s="217">
        <v>0.00084999999999999995</v>
      </c>
      <c r="R93" s="217">
        <f>Q93*H93</f>
        <v>0.035699999999999996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375</v>
      </c>
      <c r="AT93" s="219" t="s">
        <v>303</v>
      </c>
      <c r="AU93" s="219" t="s">
        <v>88</v>
      </c>
      <c r="AY93" s="20" t="s">
        <v>178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282</v>
      </c>
      <c r="BM93" s="219" t="s">
        <v>1918</v>
      </c>
    </row>
    <row r="94" s="2" customFormat="1" ht="24.15" customHeight="1">
      <c r="A94" s="41"/>
      <c r="B94" s="42"/>
      <c r="C94" s="259" t="s">
        <v>184</v>
      </c>
      <c r="D94" s="259" t="s">
        <v>303</v>
      </c>
      <c r="E94" s="260" t="s">
        <v>1919</v>
      </c>
      <c r="F94" s="261" t="s">
        <v>1920</v>
      </c>
      <c r="G94" s="262" t="s">
        <v>114</v>
      </c>
      <c r="H94" s="263">
        <v>10</v>
      </c>
      <c r="I94" s="264"/>
      <c r="J94" s="265">
        <f>ROUND(I94*H94,2)</f>
        <v>0</v>
      </c>
      <c r="K94" s="261" t="s">
        <v>183</v>
      </c>
      <c r="L94" s="266"/>
      <c r="M94" s="267" t="s">
        <v>19</v>
      </c>
      <c r="N94" s="268" t="s">
        <v>49</v>
      </c>
      <c r="O94" s="87"/>
      <c r="P94" s="217">
        <f>O94*H94</f>
        <v>0</v>
      </c>
      <c r="Q94" s="217">
        <v>0.0012099999999999999</v>
      </c>
      <c r="R94" s="217">
        <f>Q94*H94</f>
        <v>0.0121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375</v>
      </c>
      <c r="AT94" s="219" t="s">
        <v>303</v>
      </c>
      <c r="AU94" s="219" t="s">
        <v>88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282</v>
      </c>
      <c r="BM94" s="219" t="s">
        <v>1921</v>
      </c>
    </row>
    <row r="95" s="2" customFormat="1" ht="37.8" customHeight="1">
      <c r="A95" s="41"/>
      <c r="B95" s="42"/>
      <c r="C95" s="208" t="s">
        <v>207</v>
      </c>
      <c r="D95" s="208" t="s">
        <v>180</v>
      </c>
      <c r="E95" s="209" t="s">
        <v>1922</v>
      </c>
      <c r="F95" s="210" t="s">
        <v>1923</v>
      </c>
      <c r="G95" s="211" t="s">
        <v>107</v>
      </c>
      <c r="H95" s="212">
        <v>2</v>
      </c>
      <c r="I95" s="213"/>
      <c r="J95" s="214">
        <f>ROUND(I95*H95,2)</f>
        <v>0</v>
      </c>
      <c r="K95" s="210" t="s">
        <v>183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6.9999999999999994E-05</v>
      </c>
      <c r="R95" s="217">
        <f>Q95*H95</f>
        <v>0.00013999999999999999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282</v>
      </c>
      <c r="AT95" s="219" t="s">
        <v>180</v>
      </c>
      <c r="AU95" s="219" t="s">
        <v>88</v>
      </c>
      <c r="AY95" s="20" t="s">
        <v>178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282</v>
      </c>
      <c r="BM95" s="219" t="s">
        <v>1924</v>
      </c>
    </row>
    <row r="96" s="2" customFormat="1">
      <c r="A96" s="41"/>
      <c r="B96" s="42"/>
      <c r="C96" s="43"/>
      <c r="D96" s="221" t="s">
        <v>186</v>
      </c>
      <c r="E96" s="43"/>
      <c r="F96" s="222" t="s">
        <v>1925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186</v>
      </c>
      <c r="AU96" s="20" t="s">
        <v>88</v>
      </c>
    </row>
    <row r="97" s="14" customFormat="1">
      <c r="A97" s="14"/>
      <c r="B97" s="237"/>
      <c r="C97" s="238"/>
      <c r="D97" s="228" t="s">
        <v>192</v>
      </c>
      <c r="E97" s="239" t="s">
        <v>19</v>
      </c>
      <c r="F97" s="240" t="s">
        <v>1926</v>
      </c>
      <c r="G97" s="238"/>
      <c r="H97" s="241">
        <v>2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192</v>
      </c>
      <c r="AU97" s="247" t="s">
        <v>88</v>
      </c>
      <c r="AV97" s="14" t="s">
        <v>88</v>
      </c>
      <c r="AW97" s="14" t="s">
        <v>37</v>
      </c>
      <c r="AX97" s="14" t="s">
        <v>86</v>
      </c>
      <c r="AY97" s="247" t="s">
        <v>178</v>
      </c>
    </row>
    <row r="98" s="2" customFormat="1" ht="44.25" customHeight="1">
      <c r="A98" s="41"/>
      <c r="B98" s="42"/>
      <c r="C98" s="208" t="s">
        <v>213</v>
      </c>
      <c r="D98" s="208" t="s">
        <v>180</v>
      </c>
      <c r="E98" s="209" t="s">
        <v>1927</v>
      </c>
      <c r="F98" s="210" t="s">
        <v>1928</v>
      </c>
      <c r="G98" s="211" t="s">
        <v>356</v>
      </c>
      <c r="H98" s="212">
        <v>0.058000000000000003</v>
      </c>
      <c r="I98" s="213"/>
      <c r="J98" s="214">
        <f>ROUND(I98*H98,2)</f>
        <v>0</v>
      </c>
      <c r="K98" s="210" t="s">
        <v>183</v>
      </c>
      <c r="L98" s="47"/>
      <c r="M98" s="215" t="s">
        <v>19</v>
      </c>
      <c r="N98" s="216" t="s">
        <v>49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282</v>
      </c>
      <c r="AT98" s="219" t="s">
        <v>180</v>
      </c>
      <c r="AU98" s="219" t="s">
        <v>88</v>
      </c>
      <c r="AY98" s="20" t="s">
        <v>178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282</v>
      </c>
      <c r="BM98" s="219" t="s">
        <v>1929</v>
      </c>
    </row>
    <row r="99" s="2" customFormat="1">
      <c r="A99" s="41"/>
      <c r="B99" s="42"/>
      <c r="C99" s="43"/>
      <c r="D99" s="221" t="s">
        <v>186</v>
      </c>
      <c r="E99" s="43"/>
      <c r="F99" s="222" t="s">
        <v>1930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186</v>
      </c>
      <c r="AU99" s="20" t="s">
        <v>88</v>
      </c>
    </row>
    <row r="100" s="2" customFormat="1" ht="49.05" customHeight="1">
      <c r="A100" s="41"/>
      <c r="B100" s="42"/>
      <c r="C100" s="208" t="s">
        <v>219</v>
      </c>
      <c r="D100" s="208" t="s">
        <v>180</v>
      </c>
      <c r="E100" s="209" t="s">
        <v>1931</v>
      </c>
      <c r="F100" s="210" t="s">
        <v>1932</v>
      </c>
      <c r="G100" s="211" t="s">
        <v>356</v>
      </c>
      <c r="H100" s="212">
        <v>0.058000000000000003</v>
      </c>
      <c r="I100" s="213"/>
      <c r="J100" s="214">
        <f>ROUND(I100*H100,2)</f>
        <v>0</v>
      </c>
      <c r="K100" s="210" t="s">
        <v>183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282</v>
      </c>
      <c r="AT100" s="219" t="s">
        <v>180</v>
      </c>
      <c r="AU100" s="219" t="s">
        <v>88</v>
      </c>
      <c r="AY100" s="20" t="s">
        <v>178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282</v>
      </c>
      <c r="BM100" s="219" t="s">
        <v>1933</v>
      </c>
    </row>
    <row r="101" s="2" customFormat="1">
      <c r="A101" s="41"/>
      <c r="B101" s="42"/>
      <c r="C101" s="43"/>
      <c r="D101" s="221" t="s">
        <v>186</v>
      </c>
      <c r="E101" s="43"/>
      <c r="F101" s="222" t="s">
        <v>1934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186</v>
      </c>
      <c r="AU101" s="20" t="s">
        <v>88</v>
      </c>
    </row>
    <row r="102" s="12" customFormat="1" ht="22.8" customHeight="1">
      <c r="A102" s="12"/>
      <c r="B102" s="192"/>
      <c r="C102" s="193"/>
      <c r="D102" s="194" t="s">
        <v>77</v>
      </c>
      <c r="E102" s="206" t="s">
        <v>1935</v>
      </c>
      <c r="F102" s="206" t="s">
        <v>1936</v>
      </c>
      <c r="G102" s="193"/>
      <c r="H102" s="193"/>
      <c r="I102" s="196"/>
      <c r="J102" s="207">
        <f>BK102</f>
        <v>0</v>
      </c>
      <c r="K102" s="193"/>
      <c r="L102" s="198"/>
      <c r="M102" s="199"/>
      <c r="N102" s="200"/>
      <c r="O102" s="200"/>
      <c r="P102" s="201">
        <f>SUM(P103:P111)</f>
        <v>0</v>
      </c>
      <c r="Q102" s="200"/>
      <c r="R102" s="201">
        <f>SUM(R103:R111)</f>
        <v>0.0066600000000000001</v>
      </c>
      <c r="S102" s="200"/>
      <c r="T102" s="202">
        <f>SUM(T103:T111)</f>
        <v>0.021999999999999999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3" t="s">
        <v>88</v>
      </c>
      <c r="AT102" s="204" t="s">
        <v>77</v>
      </c>
      <c r="AU102" s="204" t="s">
        <v>86</v>
      </c>
      <c r="AY102" s="203" t="s">
        <v>178</v>
      </c>
      <c r="BK102" s="205">
        <f>SUM(BK103:BK111)</f>
        <v>0</v>
      </c>
    </row>
    <row r="103" s="2" customFormat="1" ht="24.15" customHeight="1">
      <c r="A103" s="41"/>
      <c r="B103" s="42"/>
      <c r="C103" s="208" t="s">
        <v>228</v>
      </c>
      <c r="D103" s="208" t="s">
        <v>180</v>
      </c>
      <c r="E103" s="209" t="s">
        <v>1937</v>
      </c>
      <c r="F103" s="210" t="s">
        <v>1938</v>
      </c>
      <c r="G103" s="211" t="s">
        <v>299</v>
      </c>
      <c r="H103" s="212">
        <v>1</v>
      </c>
      <c r="I103" s="213"/>
      <c r="J103" s="214">
        <f>ROUND(I103*H103,2)</f>
        <v>0</v>
      </c>
      <c r="K103" s="210" t="s">
        <v>183</v>
      </c>
      <c r="L103" s="47"/>
      <c r="M103" s="215" t="s">
        <v>19</v>
      </c>
      <c r="N103" s="216" t="s">
        <v>49</v>
      </c>
      <c r="O103" s="87"/>
      <c r="P103" s="217">
        <f>O103*H103</f>
        <v>0</v>
      </c>
      <c r="Q103" s="217">
        <v>6.9999999999999994E-05</v>
      </c>
      <c r="R103" s="217">
        <f>Q103*H103</f>
        <v>6.9999999999999994E-05</v>
      </c>
      <c r="S103" s="217">
        <v>0.021999999999999999</v>
      </c>
      <c r="T103" s="218">
        <f>S103*H103</f>
        <v>0.021999999999999999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282</v>
      </c>
      <c r="AT103" s="219" t="s">
        <v>180</v>
      </c>
      <c r="AU103" s="219" t="s">
        <v>88</v>
      </c>
      <c r="AY103" s="20" t="s">
        <v>178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282</v>
      </c>
      <c r="BM103" s="219" t="s">
        <v>1939</v>
      </c>
    </row>
    <row r="104" s="2" customFormat="1">
      <c r="A104" s="41"/>
      <c r="B104" s="42"/>
      <c r="C104" s="43"/>
      <c r="D104" s="221" t="s">
        <v>186</v>
      </c>
      <c r="E104" s="43"/>
      <c r="F104" s="222" t="s">
        <v>1940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186</v>
      </c>
      <c r="AU104" s="20" t="s">
        <v>88</v>
      </c>
    </row>
    <row r="105" s="2" customFormat="1" ht="55.5" customHeight="1">
      <c r="A105" s="41"/>
      <c r="B105" s="42"/>
      <c r="C105" s="208" t="s">
        <v>233</v>
      </c>
      <c r="D105" s="208" t="s">
        <v>180</v>
      </c>
      <c r="E105" s="209" t="s">
        <v>1941</v>
      </c>
      <c r="F105" s="210" t="s">
        <v>1942</v>
      </c>
      <c r="G105" s="211" t="s">
        <v>1943</v>
      </c>
      <c r="H105" s="212">
        <v>1</v>
      </c>
      <c r="I105" s="213"/>
      <c r="J105" s="214">
        <f>ROUND(I105*H105,2)</f>
        <v>0</v>
      </c>
      <c r="K105" s="210" t="s">
        <v>183</v>
      </c>
      <c r="L105" s="47"/>
      <c r="M105" s="215" t="s">
        <v>19</v>
      </c>
      <c r="N105" s="216" t="s">
        <v>49</v>
      </c>
      <c r="O105" s="87"/>
      <c r="P105" s="217">
        <f>O105*H105</f>
        <v>0</v>
      </c>
      <c r="Q105" s="217">
        <v>0.0065900000000000004</v>
      </c>
      <c r="R105" s="217">
        <f>Q105*H105</f>
        <v>0.0065900000000000004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282</v>
      </c>
      <c r="AT105" s="219" t="s">
        <v>180</v>
      </c>
      <c r="AU105" s="219" t="s">
        <v>88</v>
      </c>
      <c r="AY105" s="20" t="s">
        <v>178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282</v>
      </c>
      <c r="BM105" s="219" t="s">
        <v>1944</v>
      </c>
    </row>
    <row r="106" s="2" customFormat="1">
      <c r="A106" s="41"/>
      <c r="B106" s="42"/>
      <c r="C106" s="43"/>
      <c r="D106" s="221" t="s">
        <v>186</v>
      </c>
      <c r="E106" s="43"/>
      <c r="F106" s="222" t="s">
        <v>1945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186</v>
      </c>
      <c r="AU106" s="20" t="s">
        <v>88</v>
      </c>
    </row>
    <row r="107" s="2" customFormat="1" ht="44.25" customHeight="1">
      <c r="A107" s="41"/>
      <c r="B107" s="42"/>
      <c r="C107" s="259" t="s">
        <v>238</v>
      </c>
      <c r="D107" s="259" t="s">
        <v>303</v>
      </c>
      <c r="E107" s="260" t="s">
        <v>1946</v>
      </c>
      <c r="F107" s="261" t="s">
        <v>1947</v>
      </c>
      <c r="G107" s="262" t="s">
        <v>19</v>
      </c>
      <c r="H107" s="263">
        <v>1</v>
      </c>
      <c r="I107" s="264"/>
      <c r="J107" s="265">
        <f>ROUND(I107*H107,2)</f>
        <v>0</v>
      </c>
      <c r="K107" s="261" t="s">
        <v>1891</v>
      </c>
      <c r="L107" s="266"/>
      <c r="M107" s="267" t="s">
        <v>19</v>
      </c>
      <c r="N107" s="268" t="s">
        <v>49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375</v>
      </c>
      <c r="AT107" s="219" t="s">
        <v>303</v>
      </c>
      <c r="AU107" s="219" t="s">
        <v>88</v>
      </c>
      <c r="AY107" s="20" t="s">
        <v>178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282</v>
      </c>
      <c r="BM107" s="219" t="s">
        <v>1948</v>
      </c>
    </row>
    <row r="108" s="2" customFormat="1" ht="37.8" customHeight="1">
      <c r="A108" s="41"/>
      <c r="B108" s="42"/>
      <c r="C108" s="208" t="s">
        <v>250</v>
      </c>
      <c r="D108" s="208" t="s">
        <v>180</v>
      </c>
      <c r="E108" s="209" t="s">
        <v>1949</v>
      </c>
      <c r="F108" s="210" t="s">
        <v>1950</v>
      </c>
      <c r="G108" s="211" t="s">
        <v>356</v>
      </c>
      <c r="H108" s="212">
        <v>0.0070000000000000001</v>
      </c>
      <c r="I108" s="213"/>
      <c r="J108" s="214">
        <f>ROUND(I108*H108,2)</f>
        <v>0</v>
      </c>
      <c r="K108" s="210" t="s">
        <v>183</v>
      </c>
      <c r="L108" s="47"/>
      <c r="M108" s="215" t="s">
        <v>19</v>
      </c>
      <c r="N108" s="216" t="s">
        <v>49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282</v>
      </c>
      <c r="AT108" s="219" t="s">
        <v>180</v>
      </c>
      <c r="AU108" s="219" t="s">
        <v>88</v>
      </c>
      <c r="AY108" s="20" t="s">
        <v>178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282</v>
      </c>
      <c r="BM108" s="219" t="s">
        <v>1951</v>
      </c>
    </row>
    <row r="109" s="2" customFormat="1">
      <c r="A109" s="41"/>
      <c r="B109" s="42"/>
      <c r="C109" s="43"/>
      <c r="D109" s="221" t="s">
        <v>186</v>
      </c>
      <c r="E109" s="43"/>
      <c r="F109" s="222" t="s">
        <v>1952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186</v>
      </c>
      <c r="AU109" s="20" t="s">
        <v>88</v>
      </c>
    </row>
    <row r="110" s="2" customFormat="1" ht="49.05" customHeight="1">
      <c r="A110" s="41"/>
      <c r="B110" s="42"/>
      <c r="C110" s="208" t="s">
        <v>257</v>
      </c>
      <c r="D110" s="208" t="s">
        <v>180</v>
      </c>
      <c r="E110" s="209" t="s">
        <v>1953</v>
      </c>
      <c r="F110" s="210" t="s">
        <v>1954</v>
      </c>
      <c r="G110" s="211" t="s">
        <v>356</v>
      </c>
      <c r="H110" s="212">
        <v>0.0070000000000000001</v>
      </c>
      <c r="I110" s="213"/>
      <c r="J110" s="214">
        <f>ROUND(I110*H110,2)</f>
        <v>0</v>
      </c>
      <c r="K110" s="210" t="s">
        <v>183</v>
      </c>
      <c r="L110" s="47"/>
      <c r="M110" s="215" t="s">
        <v>19</v>
      </c>
      <c r="N110" s="216" t="s">
        <v>49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282</v>
      </c>
      <c r="AT110" s="219" t="s">
        <v>180</v>
      </c>
      <c r="AU110" s="219" t="s">
        <v>88</v>
      </c>
      <c r="AY110" s="20" t="s">
        <v>178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282</v>
      </c>
      <c r="BM110" s="219" t="s">
        <v>1955</v>
      </c>
    </row>
    <row r="111" s="2" customFormat="1">
      <c r="A111" s="41"/>
      <c r="B111" s="42"/>
      <c r="C111" s="43"/>
      <c r="D111" s="221" t="s">
        <v>186</v>
      </c>
      <c r="E111" s="43"/>
      <c r="F111" s="222" t="s">
        <v>1956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186</v>
      </c>
      <c r="AU111" s="20" t="s">
        <v>88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1957</v>
      </c>
      <c r="F112" s="206" t="s">
        <v>1958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SUM(P113:P133)</f>
        <v>0</v>
      </c>
      <c r="Q112" s="200"/>
      <c r="R112" s="201">
        <f>SUM(R113:R133)</f>
        <v>0.11792</v>
      </c>
      <c r="S112" s="200"/>
      <c r="T112" s="202">
        <f>SUM(T113:T133)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88</v>
      </c>
      <c r="AT112" s="204" t="s">
        <v>77</v>
      </c>
      <c r="AU112" s="204" t="s">
        <v>86</v>
      </c>
      <c r="AY112" s="203" t="s">
        <v>178</v>
      </c>
      <c r="BK112" s="205">
        <f>SUM(BK113:BK133)</f>
        <v>0</v>
      </c>
    </row>
    <row r="113" s="2" customFormat="1" ht="49.05" customHeight="1">
      <c r="A113" s="41"/>
      <c r="B113" s="42"/>
      <c r="C113" s="208" t="s">
        <v>264</v>
      </c>
      <c r="D113" s="208" t="s">
        <v>180</v>
      </c>
      <c r="E113" s="209" t="s">
        <v>1959</v>
      </c>
      <c r="F113" s="210" t="s">
        <v>1960</v>
      </c>
      <c r="G113" s="211" t="s">
        <v>114</v>
      </c>
      <c r="H113" s="212">
        <v>10</v>
      </c>
      <c r="I113" s="213"/>
      <c r="J113" s="214">
        <f>ROUND(I113*H113,2)</f>
        <v>0</v>
      </c>
      <c r="K113" s="210" t="s">
        <v>183</v>
      </c>
      <c r="L113" s="47"/>
      <c r="M113" s="215" t="s">
        <v>19</v>
      </c>
      <c r="N113" s="216" t="s">
        <v>49</v>
      </c>
      <c r="O113" s="87"/>
      <c r="P113" s="217">
        <f>O113*H113</f>
        <v>0</v>
      </c>
      <c r="Q113" s="217">
        <v>0.0062899999999999996</v>
      </c>
      <c r="R113" s="217">
        <f>Q113*H113</f>
        <v>0.062899999999999998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282</v>
      </c>
      <c r="AT113" s="219" t="s">
        <v>180</v>
      </c>
      <c r="AU113" s="219" t="s">
        <v>88</v>
      </c>
      <c r="AY113" s="20" t="s">
        <v>178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282</v>
      </c>
      <c r="BM113" s="219" t="s">
        <v>1961</v>
      </c>
    </row>
    <row r="114" s="2" customFormat="1">
      <c r="A114" s="41"/>
      <c r="B114" s="42"/>
      <c r="C114" s="43"/>
      <c r="D114" s="221" t="s">
        <v>186</v>
      </c>
      <c r="E114" s="43"/>
      <c r="F114" s="222" t="s">
        <v>1962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186</v>
      </c>
      <c r="AU114" s="20" t="s">
        <v>88</v>
      </c>
    </row>
    <row r="115" s="2" customFormat="1" ht="37.8" customHeight="1">
      <c r="A115" s="41"/>
      <c r="B115" s="42"/>
      <c r="C115" s="208" t="s">
        <v>271</v>
      </c>
      <c r="D115" s="208" t="s">
        <v>180</v>
      </c>
      <c r="E115" s="209" t="s">
        <v>1963</v>
      </c>
      <c r="F115" s="210" t="s">
        <v>1964</v>
      </c>
      <c r="G115" s="211" t="s">
        <v>299</v>
      </c>
      <c r="H115" s="212">
        <v>2</v>
      </c>
      <c r="I115" s="213"/>
      <c r="J115" s="214">
        <f>ROUND(I115*H115,2)</f>
        <v>0</v>
      </c>
      <c r="K115" s="210" t="s">
        <v>183</v>
      </c>
      <c r="L115" s="47"/>
      <c r="M115" s="215" t="s">
        <v>19</v>
      </c>
      <c r="N115" s="216" t="s">
        <v>49</v>
      </c>
      <c r="O115" s="87"/>
      <c r="P115" s="217">
        <f>O115*H115</f>
        <v>0</v>
      </c>
      <c r="Q115" s="217">
        <v>0.00069999999999999999</v>
      </c>
      <c r="R115" s="217">
        <f>Q115*H115</f>
        <v>0.0014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282</v>
      </c>
      <c r="AT115" s="219" t="s">
        <v>180</v>
      </c>
      <c r="AU115" s="219" t="s">
        <v>88</v>
      </c>
      <c r="AY115" s="20" t="s">
        <v>178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282</v>
      </c>
      <c r="BM115" s="219" t="s">
        <v>1965</v>
      </c>
    </row>
    <row r="116" s="2" customFormat="1">
      <c r="A116" s="41"/>
      <c r="B116" s="42"/>
      <c r="C116" s="43"/>
      <c r="D116" s="221" t="s">
        <v>186</v>
      </c>
      <c r="E116" s="43"/>
      <c r="F116" s="222" t="s">
        <v>1966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88</v>
      </c>
    </row>
    <row r="117" s="2" customFormat="1" ht="24.15" customHeight="1">
      <c r="A117" s="41"/>
      <c r="B117" s="42"/>
      <c r="C117" s="208" t="s">
        <v>8</v>
      </c>
      <c r="D117" s="208" t="s">
        <v>180</v>
      </c>
      <c r="E117" s="209" t="s">
        <v>1967</v>
      </c>
      <c r="F117" s="210" t="s">
        <v>1968</v>
      </c>
      <c r="G117" s="211" t="s">
        <v>114</v>
      </c>
      <c r="H117" s="212">
        <v>42</v>
      </c>
      <c r="I117" s="213"/>
      <c r="J117" s="214">
        <f>ROUND(I117*H117,2)</f>
        <v>0</v>
      </c>
      <c r="K117" s="210" t="s">
        <v>183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0.0012700000000000001</v>
      </c>
      <c r="R117" s="217">
        <f>Q117*H117</f>
        <v>0.053340000000000005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282</v>
      </c>
      <c r="AT117" s="219" t="s">
        <v>180</v>
      </c>
      <c r="AU117" s="219" t="s">
        <v>88</v>
      </c>
      <c r="AY117" s="20" t="s">
        <v>178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282</v>
      </c>
      <c r="BM117" s="219" t="s">
        <v>1969</v>
      </c>
    </row>
    <row r="118" s="2" customFormat="1">
      <c r="A118" s="41"/>
      <c r="B118" s="42"/>
      <c r="C118" s="43"/>
      <c r="D118" s="221" t="s">
        <v>186</v>
      </c>
      <c r="E118" s="43"/>
      <c r="F118" s="222" t="s">
        <v>1970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186</v>
      </c>
      <c r="AU118" s="20" t="s">
        <v>88</v>
      </c>
    </row>
    <row r="119" s="2" customFormat="1" ht="24.15" customHeight="1">
      <c r="A119" s="41"/>
      <c r="B119" s="42"/>
      <c r="C119" s="208" t="s">
        <v>282</v>
      </c>
      <c r="D119" s="208" t="s">
        <v>180</v>
      </c>
      <c r="E119" s="209" t="s">
        <v>1971</v>
      </c>
      <c r="F119" s="210" t="s">
        <v>1972</v>
      </c>
      <c r="G119" s="211" t="s">
        <v>299</v>
      </c>
      <c r="H119" s="212">
        <v>8</v>
      </c>
      <c r="I119" s="213"/>
      <c r="J119" s="214">
        <f>ROUND(I119*H119,2)</f>
        <v>0</v>
      </c>
      <c r="K119" s="210" t="s">
        <v>183</v>
      </c>
      <c r="L119" s="47"/>
      <c r="M119" s="215" t="s">
        <v>19</v>
      </c>
      <c r="N119" s="216" t="s">
        <v>49</v>
      </c>
      <c r="O119" s="87"/>
      <c r="P119" s="217">
        <f>O119*H119</f>
        <v>0</v>
      </c>
      <c r="Q119" s="217">
        <v>1.0000000000000001E-05</v>
      </c>
      <c r="R119" s="217">
        <f>Q119*H119</f>
        <v>8.0000000000000007E-05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282</v>
      </c>
      <c r="AT119" s="219" t="s">
        <v>180</v>
      </c>
      <c r="AU119" s="219" t="s">
        <v>88</v>
      </c>
      <c r="AY119" s="20" t="s">
        <v>178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282</v>
      </c>
      <c r="BM119" s="219" t="s">
        <v>1973</v>
      </c>
    </row>
    <row r="120" s="2" customFormat="1">
      <c r="A120" s="41"/>
      <c r="B120" s="42"/>
      <c r="C120" s="43"/>
      <c r="D120" s="221" t="s">
        <v>186</v>
      </c>
      <c r="E120" s="43"/>
      <c r="F120" s="222" t="s">
        <v>1974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186</v>
      </c>
      <c r="AU120" s="20" t="s">
        <v>88</v>
      </c>
    </row>
    <row r="121" s="2" customFormat="1" ht="24.15" customHeight="1">
      <c r="A121" s="41"/>
      <c r="B121" s="42"/>
      <c r="C121" s="208" t="s">
        <v>289</v>
      </c>
      <c r="D121" s="208" t="s">
        <v>180</v>
      </c>
      <c r="E121" s="209" t="s">
        <v>1975</v>
      </c>
      <c r="F121" s="210" t="s">
        <v>1976</v>
      </c>
      <c r="G121" s="211" t="s">
        <v>299</v>
      </c>
      <c r="H121" s="212">
        <v>4</v>
      </c>
      <c r="I121" s="213"/>
      <c r="J121" s="214">
        <f>ROUND(I121*H121,2)</f>
        <v>0</v>
      </c>
      <c r="K121" s="210" t="s">
        <v>183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5.0000000000000002E-05</v>
      </c>
      <c r="R121" s="217">
        <f>Q121*H121</f>
        <v>0.00020000000000000001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282</v>
      </c>
      <c r="AT121" s="219" t="s">
        <v>180</v>
      </c>
      <c r="AU121" s="219" t="s">
        <v>88</v>
      </c>
      <c r="AY121" s="20" t="s">
        <v>178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282</v>
      </c>
      <c r="BM121" s="219" t="s">
        <v>1977</v>
      </c>
    </row>
    <row r="122" s="2" customFormat="1">
      <c r="A122" s="41"/>
      <c r="B122" s="42"/>
      <c r="C122" s="43"/>
      <c r="D122" s="221" t="s">
        <v>186</v>
      </c>
      <c r="E122" s="43"/>
      <c r="F122" s="222" t="s">
        <v>1978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88</v>
      </c>
    </row>
    <row r="123" s="2" customFormat="1" ht="24.15" customHeight="1">
      <c r="A123" s="41"/>
      <c r="B123" s="42"/>
      <c r="C123" s="208" t="s">
        <v>296</v>
      </c>
      <c r="D123" s="208" t="s">
        <v>180</v>
      </c>
      <c r="E123" s="209" t="s">
        <v>1979</v>
      </c>
      <c r="F123" s="210" t="s">
        <v>1980</v>
      </c>
      <c r="G123" s="211" t="s">
        <v>114</v>
      </c>
      <c r="H123" s="212">
        <v>42</v>
      </c>
      <c r="I123" s="213"/>
      <c r="J123" s="214">
        <f>ROUND(I123*H123,2)</f>
        <v>0</v>
      </c>
      <c r="K123" s="210" t="s">
        <v>183</v>
      </c>
      <c r="L123" s="47"/>
      <c r="M123" s="215" t="s">
        <v>19</v>
      </c>
      <c r="N123" s="216" t="s">
        <v>49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282</v>
      </c>
      <c r="AT123" s="219" t="s">
        <v>180</v>
      </c>
      <c r="AU123" s="219" t="s">
        <v>88</v>
      </c>
      <c r="AY123" s="20" t="s">
        <v>178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282</v>
      </c>
      <c r="BM123" s="219" t="s">
        <v>1981</v>
      </c>
    </row>
    <row r="124" s="2" customFormat="1">
      <c r="A124" s="41"/>
      <c r="B124" s="42"/>
      <c r="C124" s="43"/>
      <c r="D124" s="221" t="s">
        <v>186</v>
      </c>
      <c r="E124" s="43"/>
      <c r="F124" s="222" t="s">
        <v>1982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88</v>
      </c>
    </row>
    <row r="125" s="2" customFormat="1" ht="16.5" customHeight="1">
      <c r="A125" s="41"/>
      <c r="B125" s="42"/>
      <c r="C125" s="208" t="s">
        <v>302</v>
      </c>
      <c r="D125" s="208" t="s">
        <v>180</v>
      </c>
      <c r="E125" s="209" t="s">
        <v>1983</v>
      </c>
      <c r="F125" s="210" t="s">
        <v>1984</v>
      </c>
      <c r="G125" s="211" t="s">
        <v>299</v>
      </c>
      <c r="H125" s="212">
        <v>6</v>
      </c>
      <c r="I125" s="213"/>
      <c r="J125" s="214">
        <f>ROUND(I125*H125,2)</f>
        <v>0</v>
      </c>
      <c r="K125" s="210" t="s">
        <v>1891</v>
      </c>
      <c r="L125" s="47"/>
      <c r="M125" s="215" t="s">
        <v>19</v>
      </c>
      <c r="N125" s="216" t="s">
        <v>49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282</v>
      </c>
      <c r="AT125" s="219" t="s">
        <v>180</v>
      </c>
      <c r="AU125" s="219" t="s">
        <v>88</v>
      </c>
      <c r="AY125" s="20" t="s">
        <v>178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282</v>
      </c>
      <c r="BM125" s="219" t="s">
        <v>1985</v>
      </c>
    </row>
    <row r="126" s="2" customFormat="1" ht="16.5" customHeight="1">
      <c r="A126" s="41"/>
      <c r="B126" s="42"/>
      <c r="C126" s="208" t="s">
        <v>307</v>
      </c>
      <c r="D126" s="208" t="s">
        <v>180</v>
      </c>
      <c r="E126" s="209" t="s">
        <v>1986</v>
      </c>
      <c r="F126" s="210" t="s">
        <v>1987</v>
      </c>
      <c r="G126" s="211" t="s">
        <v>1988</v>
      </c>
      <c r="H126" s="212">
        <v>24</v>
      </c>
      <c r="I126" s="213"/>
      <c r="J126" s="214">
        <f>ROUND(I126*H126,2)</f>
        <v>0</v>
      </c>
      <c r="K126" s="210" t="s">
        <v>1891</v>
      </c>
      <c r="L126" s="47"/>
      <c r="M126" s="215" t="s">
        <v>19</v>
      </c>
      <c r="N126" s="216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282</v>
      </c>
      <c r="AT126" s="219" t="s">
        <v>180</v>
      </c>
      <c r="AU126" s="219" t="s">
        <v>88</v>
      </c>
      <c r="AY126" s="20" t="s">
        <v>178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282</v>
      </c>
      <c r="BM126" s="219" t="s">
        <v>1989</v>
      </c>
    </row>
    <row r="127" s="2" customFormat="1" ht="21.75" customHeight="1">
      <c r="A127" s="41"/>
      <c r="B127" s="42"/>
      <c r="C127" s="208" t="s">
        <v>7</v>
      </c>
      <c r="D127" s="208" t="s">
        <v>180</v>
      </c>
      <c r="E127" s="209" t="s">
        <v>1990</v>
      </c>
      <c r="F127" s="210" t="s">
        <v>1991</v>
      </c>
      <c r="G127" s="211" t="s">
        <v>1988</v>
      </c>
      <c r="H127" s="212">
        <v>8</v>
      </c>
      <c r="I127" s="213"/>
      <c r="J127" s="214">
        <f>ROUND(I127*H127,2)</f>
        <v>0</v>
      </c>
      <c r="K127" s="210" t="s">
        <v>1891</v>
      </c>
      <c r="L127" s="47"/>
      <c r="M127" s="215" t="s">
        <v>19</v>
      </c>
      <c r="N127" s="216" t="s">
        <v>49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282</v>
      </c>
      <c r="AT127" s="219" t="s">
        <v>180</v>
      </c>
      <c r="AU127" s="219" t="s">
        <v>88</v>
      </c>
      <c r="AY127" s="20" t="s">
        <v>178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86</v>
      </c>
      <c r="BK127" s="220">
        <f>ROUND(I127*H127,2)</f>
        <v>0</v>
      </c>
      <c r="BL127" s="20" t="s">
        <v>282</v>
      </c>
      <c r="BM127" s="219" t="s">
        <v>1992</v>
      </c>
    </row>
    <row r="128" s="2" customFormat="1" ht="16.5" customHeight="1">
      <c r="A128" s="41"/>
      <c r="B128" s="42"/>
      <c r="C128" s="208" t="s">
        <v>315</v>
      </c>
      <c r="D128" s="208" t="s">
        <v>180</v>
      </c>
      <c r="E128" s="209" t="s">
        <v>1993</v>
      </c>
      <c r="F128" s="210" t="s">
        <v>1994</v>
      </c>
      <c r="G128" s="211" t="s">
        <v>299</v>
      </c>
      <c r="H128" s="212">
        <v>1</v>
      </c>
      <c r="I128" s="213"/>
      <c r="J128" s="214">
        <f>ROUND(I128*H128,2)</f>
        <v>0</v>
      </c>
      <c r="K128" s="210" t="s">
        <v>1891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282</v>
      </c>
      <c r="AT128" s="219" t="s">
        <v>180</v>
      </c>
      <c r="AU128" s="219" t="s">
        <v>88</v>
      </c>
      <c r="AY128" s="20" t="s">
        <v>178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282</v>
      </c>
      <c r="BM128" s="219" t="s">
        <v>1995</v>
      </c>
    </row>
    <row r="129" s="2" customFormat="1" ht="21.75" customHeight="1">
      <c r="A129" s="41"/>
      <c r="B129" s="42"/>
      <c r="C129" s="208" t="s">
        <v>320</v>
      </c>
      <c r="D129" s="208" t="s">
        <v>180</v>
      </c>
      <c r="E129" s="209" t="s">
        <v>1996</v>
      </c>
      <c r="F129" s="210" t="s">
        <v>1997</v>
      </c>
      <c r="G129" s="211" t="s">
        <v>299</v>
      </c>
      <c r="H129" s="212">
        <v>2</v>
      </c>
      <c r="I129" s="213"/>
      <c r="J129" s="214">
        <f>ROUND(I129*H129,2)</f>
        <v>0</v>
      </c>
      <c r="K129" s="210" t="s">
        <v>1891</v>
      </c>
      <c r="L129" s="47"/>
      <c r="M129" s="215" t="s">
        <v>19</v>
      </c>
      <c r="N129" s="216" t="s">
        <v>49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282</v>
      </c>
      <c r="AT129" s="219" t="s">
        <v>180</v>
      </c>
      <c r="AU129" s="219" t="s">
        <v>88</v>
      </c>
      <c r="AY129" s="20" t="s">
        <v>178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282</v>
      </c>
      <c r="BM129" s="219" t="s">
        <v>1998</v>
      </c>
    </row>
    <row r="130" s="2" customFormat="1" ht="44.25" customHeight="1">
      <c r="A130" s="41"/>
      <c r="B130" s="42"/>
      <c r="C130" s="208" t="s">
        <v>324</v>
      </c>
      <c r="D130" s="208" t="s">
        <v>180</v>
      </c>
      <c r="E130" s="209" t="s">
        <v>1999</v>
      </c>
      <c r="F130" s="210" t="s">
        <v>2000</v>
      </c>
      <c r="G130" s="211" t="s">
        <v>356</v>
      </c>
      <c r="H130" s="212">
        <v>0.11799999999999999</v>
      </c>
      <c r="I130" s="213"/>
      <c r="J130" s="214">
        <f>ROUND(I130*H130,2)</f>
        <v>0</v>
      </c>
      <c r="K130" s="210" t="s">
        <v>183</v>
      </c>
      <c r="L130" s="47"/>
      <c r="M130" s="215" t="s">
        <v>19</v>
      </c>
      <c r="N130" s="216" t="s">
        <v>49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282</v>
      </c>
      <c r="AT130" s="219" t="s">
        <v>180</v>
      </c>
      <c r="AU130" s="219" t="s">
        <v>88</v>
      </c>
      <c r="AY130" s="20" t="s">
        <v>178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282</v>
      </c>
      <c r="BM130" s="219" t="s">
        <v>2001</v>
      </c>
    </row>
    <row r="131" s="2" customFormat="1">
      <c r="A131" s="41"/>
      <c r="B131" s="42"/>
      <c r="C131" s="43"/>
      <c r="D131" s="221" t="s">
        <v>186</v>
      </c>
      <c r="E131" s="43"/>
      <c r="F131" s="222" t="s">
        <v>2002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186</v>
      </c>
      <c r="AU131" s="20" t="s">
        <v>88</v>
      </c>
    </row>
    <row r="132" s="2" customFormat="1" ht="49.05" customHeight="1">
      <c r="A132" s="41"/>
      <c r="B132" s="42"/>
      <c r="C132" s="208" t="s">
        <v>329</v>
      </c>
      <c r="D132" s="208" t="s">
        <v>180</v>
      </c>
      <c r="E132" s="209" t="s">
        <v>2003</v>
      </c>
      <c r="F132" s="210" t="s">
        <v>2004</v>
      </c>
      <c r="G132" s="211" t="s">
        <v>356</v>
      </c>
      <c r="H132" s="212">
        <v>0.11799999999999999</v>
      </c>
      <c r="I132" s="213"/>
      <c r="J132" s="214">
        <f>ROUND(I132*H132,2)</f>
        <v>0</v>
      </c>
      <c r="K132" s="210" t="s">
        <v>183</v>
      </c>
      <c r="L132" s="47"/>
      <c r="M132" s="215" t="s">
        <v>19</v>
      </c>
      <c r="N132" s="216" t="s">
        <v>49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282</v>
      </c>
      <c r="AT132" s="219" t="s">
        <v>180</v>
      </c>
      <c r="AU132" s="219" t="s">
        <v>88</v>
      </c>
      <c r="AY132" s="20" t="s">
        <v>178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86</v>
      </c>
      <c r="BK132" s="220">
        <f>ROUND(I132*H132,2)</f>
        <v>0</v>
      </c>
      <c r="BL132" s="20" t="s">
        <v>282</v>
      </c>
      <c r="BM132" s="219" t="s">
        <v>2005</v>
      </c>
    </row>
    <row r="133" s="2" customFormat="1">
      <c r="A133" s="41"/>
      <c r="B133" s="42"/>
      <c r="C133" s="43"/>
      <c r="D133" s="221" t="s">
        <v>186</v>
      </c>
      <c r="E133" s="43"/>
      <c r="F133" s="222" t="s">
        <v>2006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186</v>
      </c>
      <c r="AU133" s="20" t="s">
        <v>88</v>
      </c>
    </row>
    <row r="134" s="12" customFormat="1" ht="22.8" customHeight="1">
      <c r="A134" s="12"/>
      <c r="B134" s="192"/>
      <c r="C134" s="193"/>
      <c r="D134" s="194" t="s">
        <v>77</v>
      </c>
      <c r="E134" s="206" t="s">
        <v>2007</v>
      </c>
      <c r="F134" s="206" t="s">
        <v>2008</v>
      </c>
      <c r="G134" s="193"/>
      <c r="H134" s="193"/>
      <c r="I134" s="196"/>
      <c r="J134" s="207">
        <f>BK134</f>
        <v>0</v>
      </c>
      <c r="K134" s="193"/>
      <c r="L134" s="198"/>
      <c r="M134" s="199"/>
      <c r="N134" s="200"/>
      <c r="O134" s="200"/>
      <c r="P134" s="201">
        <f>SUM(P135:P160)</f>
        <v>0</v>
      </c>
      <c r="Q134" s="200"/>
      <c r="R134" s="201">
        <f>SUM(R135:R160)</f>
        <v>0.01498</v>
      </c>
      <c r="S134" s="200"/>
      <c r="T134" s="202">
        <f>SUM(T135:T160)</f>
        <v>0.056000000000000001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88</v>
      </c>
      <c r="AT134" s="204" t="s">
        <v>77</v>
      </c>
      <c r="AU134" s="204" t="s">
        <v>86</v>
      </c>
      <c r="AY134" s="203" t="s">
        <v>178</v>
      </c>
      <c r="BK134" s="205">
        <f>SUM(BK135:BK160)</f>
        <v>0</v>
      </c>
    </row>
    <row r="135" s="2" customFormat="1" ht="24.15" customHeight="1">
      <c r="A135" s="41"/>
      <c r="B135" s="42"/>
      <c r="C135" s="208" t="s">
        <v>335</v>
      </c>
      <c r="D135" s="208" t="s">
        <v>180</v>
      </c>
      <c r="E135" s="209" t="s">
        <v>2009</v>
      </c>
      <c r="F135" s="210" t="s">
        <v>2010</v>
      </c>
      <c r="G135" s="211" t="s">
        <v>299</v>
      </c>
      <c r="H135" s="212">
        <v>4</v>
      </c>
      <c r="I135" s="213"/>
      <c r="J135" s="214">
        <f>ROUND(I135*H135,2)</f>
        <v>0</v>
      </c>
      <c r="K135" s="210" t="s">
        <v>183</v>
      </c>
      <c r="L135" s="47"/>
      <c r="M135" s="215" t="s">
        <v>19</v>
      </c>
      <c r="N135" s="216" t="s">
        <v>49</v>
      </c>
      <c r="O135" s="87"/>
      <c r="P135" s="217">
        <f>O135*H135</f>
        <v>0</v>
      </c>
      <c r="Q135" s="217">
        <v>2.0000000000000002E-05</v>
      </c>
      <c r="R135" s="217">
        <f>Q135*H135</f>
        <v>8.0000000000000007E-05</v>
      </c>
      <c r="S135" s="217">
        <v>0.014</v>
      </c>
      <c r="T135" s="218">
        <f>S135*H135</f>
        <v>0.056000000000000001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282</v>
      </c>
      <c r="AT135" s="219" t="s">
        <v>180</v>
      </c>
      <c r="AU135" s="219" t="s">
        <v>88</v>
      </c>
      <c r="AY135" s="20" t="s">
        <v>178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86</v>
      </c>
      <c r="BK135" s="220">
        <f>ROUND(I135*H135,2)</f>
        <v>0</v>
      </c>
      <c r="BL135" s="20" t="s">
        <v>282</v>
      </c>
      <c r="BM135" s="219" t="s">
        <v>2011</v>
      </c>
    </row>
    <row r="136" s="2" customFormat="1">
      <c r="A136" s="41"/>
      <c r="B136" s="42"/>
      <c r="C136" s="43"/>
      <c r="D136" s="221" t="s">
        <v>186</v>
      </c>
      <c r="E136" s="43"/>
      <c r="F136" s="222" t="s">
        <v>2012</v>
      </c>
      <c r="G136" s="43"/>
      <c r="H136" s="43"/>
      <c r="I136" s="223"/>
      <c r="J136" s="43"/>
      <c r="K136" s="43"/>
      <c r="L136" s="47"/>
      <c r="M136" s="224"/>
      <c r="N136" s="225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186</v>
      </c>
      <c r="AU136" s="20" t="s">
        <v>88</v>
      </c>
    </row>
    <row r="137" s="2" customFormat="1" ht="24.15" customHeight="1">
      <c r="A137" s="41"/>
      <c r="B137" s="42"/>
      <c r="C137" s="208" t="s">
        <v>342</v>
      </c>
      <c r="D137" s="208" t="s">
        <v>180</v>
      </c>
      <c r="E137" s="209" t="s">
        <v>2013</v>
      </c>
      <c r="F137" s="210" t="s">
        <v>2014</v>
      </c>
      <c r="G137" s="211" t="s">
        <v>299</v>
      </c>
      <c r="H137" s="212">
        <v>2</v>
      </c>
      <c r="I137" s="213"/>
      <c r="J137" s="214">
        <f>ROUND(I137*H137,2)</f>
        <v>0</v>
      </c>
      <c r="K137" s="210" t="s">
        <v>183</v>
      </c>
      <c r="L137" s="47"/>
      <c r="M137" s="215" t="s">
        <v>19</v>
      </c>
      <c r="N137" s="216" t="s">
        <v>49</v>
      </c>
      <c r="O137" s="87"/>
      <c r="P137" s="217">
        <f>O137*H137</f>
        <v>0</v>
      </c>
      <c r="Q137" s="217">
        <v>0.00024000000000000001</v>
      </c>
      <c r="R137" s="217">
        <f>Q137*H137</f>
        <v>0.00048000000000000001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282</v>
      </c>
      <c r="AT137" s="219" t="s">
        <v>180</v>
      </c>
      <c r="AU137" s="219" t="s">
        <v>88</v>
      </c>
      <c r="AY137" s="20" t="s">
        <v>178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86</v>
      </c>
      <c r="BK137" s="220">
        <f>ROUND(I137*H137,2)</f>
        <v>0</v>
      </c>
      <c r="BL137" s="20" t="s">
        <v>282</v>
      </c>
      <c r="BM137" s="219" t="s">
        <v>2015</v>
      </c>
    </row>
    <row r="138" s="2" customFormat="1">
      <c r="A138" s="41"/>
      <c r="B138" s="42"/>
      <c r="C138" s="43"/>
      <c r="D138" s="221" t="s">
        <v>186</v>
      </c>
      <c r="E138" s="43"/>
      <c r="F138" s="222" t="s">
        <v>2016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186</v>
      </c>
      <c r="AU138" s="20" t="s">
        <v>88</v>
      </c>
    </row>
    <row r="139" s="2" customFormat="1" ht="24.15" customHeight="1">
      <c r="A139" s="41"/>
      <c r="B139" s="42"/>
      <c r="C139" s="208" t="s">
        <v>348</v>
      </c>
      <c r="D139" s="208" t="s">
        <v>180</v>
      </c>
      <c r="E139" s="209" t="s">
        <v>2017</v>
      </c>
      <c r="F139" s="210" t="s">
        <v>2018</v>
      </c>
      <c r="G139" s="211" t="s">
        <v>299</v>
      </c>
      <c r="H139" s="212">
        <v>1</v>
      </c>
      <c r="I139" s="213"/>
      <c r="J139" s="214">
        <f>ROUND(I139*H139,2)</f>
        <v>0</v>
      </c>
      <c r="K139" s="210" t="s">
        <v>183</v>
      </c>
      <c r="L139" s="47"/>
      <c r="M139" s="215" t="s">
        <v>19</v>
      </c>
      <c r="N139" s="216" t="s">
        <v>49</v>
      </c>
      <c r="O139" s="87"/>
      <c r="P139" s="217">
        <f>O139*H139</f>
        <v>0</v>
      </c>
      <c r="Q139" s="217">
        <v>0.00066</v>
      </c>
      <c r="R139" s="217">
        <f>Q139*H139</f>
        <v>0.00066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282</v>
      </c>
      <c r="AT139" s="219" t="s">
        <v>180</v>
      </c>
      <c r="AU139" s="219" t="s">
        <v>88</v>
      </c>
      <c r="AY139" s="20" t="s">
        <v>178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282</v>
      </c>
      <c r="BM139" s="219" t="s">
        <v>2019</v>
      </c>
    </row>
    <row r="140" s="2" customFormat="1">
      <c r="A140" s="41"/>
      <c r="B140" s="42"/>
      <c r="C140" s="43"/>
      <c r="D140" s="221" t="s">
        <v>186</v>
      </c>
      <c r="E140" s="43"/>
      <c r="F140" s="222" t="s">
        <v>2020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186</v>
      </c>
      <c r="AU140" s="20" t="s">
        <v>88</v>
      </c>
    </row>
    <row r="141" s="2" customFormat="1" ht="24.15" customHeight="1">
      <c r="A141" s="41"/>
      <c r="B141" s="42"/>
      <c r="C141" s="208" t="s">
        <v>353</v>
      </c>
      <c r="D141" s="208" t="s">
        <v>180</v>
      </c>
      <c r="E141" s="209" t="s">
        <v>2021</v>
      </c>
      <c r="F141" s="210" t="s">
        <v>2022</v>
      </c>
      <c r="G141" s="211" t="s">
        <v>299</v>
      </c>
      <c r="H141" s="212">
        <v>1</v>
      </c>
      <c r="I141" s="213"/>
      <c r="J141" s="214">
        <f>ROUND(I141*H141,2)</f>
        <v>0</v>
      </c>
      <c r="K141" s="210" t="s">
        <v>183</v>
      </c>
      <c r="L141" s="47"/>
      <c r="M141" s="215" t="s">
        <v>19</v>
      </c>
      <c r="N141" s="216" t="s">
        <v>49</v>
      </c>
      <c r="O141" s="87"/>
      <c r="P141" s="217">
        <f>O141*H141</f>
        <v>0</v>
      </c>
      <c r="Q141" s="217">
        <v>0.0022799999999999999</v>
      </c>
      <c r="R141" s="217">
        <f>Q141*H141</f>
        <v>0.0022799999999999999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282</v>
      </c>
      <c r="AT141" s="219" t="s">
        <v>180</v>
      </c>
      <c r="AU141" s="219" t="s">
        <v>88</v>
      </c>
      <c r="AY141" s="20" t="s">
        <v>178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282</v>
      </c>
      <c r="BM141" s="219" t="s">
        <v>2023</v>
      </c>
    </row>
    <row r="142" s="2" customFormat="1">
      <c r="A142" s="41"/>
      <c r="B142" s="42"/>
      <c r="C142" s="43"/>
      <c r="D142" s="221" t="s">
        <v>186</v>
      </c>
      <c r="E142" s="43"/>
      <c r="F142" s="222" t="s">
        <v>2024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186</v>
      </c>
      <c r="AU142" s="20" t="s">
        <v>88</v>
      </c>
    </row>
    <row r="143" s="2" customFormat="1" ht="21.75" customHeight="1">
      <c r="A143" s="41"/>
      <c r="B143" s="42"/>
      <c r="C143" s="208" t="s">
        <v>364</v>
      </c>
      <c r="D143" s="208" t="s">
        <v>180</v>
      </c>
      <c r="E143" s="209" t="s">
        <v>2025</v>
      </c>
      <c r="F143" s="210" t="s">
        <v>2026</v>
      </c>
      <c r="G143" s="211" t="s">
        <v>299</v>
      </c>
      <c r="H143" s="212">
        <v>1</v>
      </c>
      <c r="I143" s="213"/>
      <c r="J143" s="214">
        <f>ROUND(I143*H143,2)</f>
        <v>0</v>
      </c>
      <c r="K143" s="210" t="s">
        <v>183</v>
      </c>
      <c r="L143" s="47"/>
      <c r="M143" s="215" t="s">
        <v>19</v>
      </c>
      <c r="N143" s="216" t="s">
        <v>49</v>
      </c>
      <c r="O143" s="87"/>
      <c r="P143" s="217">
        <f>O143*H143</f>
        <v>0</v>
      </c>
      <c r="Q143" s="217">
        <v>0.00012999999999999999</v>
      </c>
      <c r="R143" s="217">
        <f>Q143*H143</f>
        <v>0.00012999999999999999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282</v>
      </c>
      <c r="AT143" s="219" t="s">
        <v>180</v>
      </c>
      <c r="AU143" s="219" t="s">
        <v>88</v>
      </c>
      <c r="AY143" s="20" t="s">
        <v>178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282</v>
      </c>
      <c r="BM143" s="219" t="s">
        <v>2027</v>
      </c>
    </row>
    <row r="144" s="2" customFormat="1">
      <c r="A144" s="41"/>
      <c r="B144" s="42"/>
      <c r="C144" s="43"/>
      <c r="D144" s="221" t="s">
        <v>186</v>
      </c>
      <c r="E144" s="43"/>
      <c r="F144" s="222" t="s">
        <v>2028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88</v>
      </c>
    </row>
    <row r="145" s="2" customFormat="1" ht="21.75" customHeight="1">
      <c r="A145" s="41"/>
      <c r="B145" s="42"/>
      <c r="C145" s="208" t="s">
        <v>370</v>
      </c>
      <c r="D145" s="208" t="s">
        <v>180</v>
      </c>
      <c r="E145" s="209" t="s">
        <v>2029</v>
      </c>
      <c r="F145" s="210" t="s">
        <v>2030</v>
      </c>
      <c r="G145" s="211" t="s">
        <v>299</v>
      </c>
      <c r="H145" s="212">
        <v>1</v>
      </c>
      <c r="I145" s="213"/>
      <c r="J145" s="214">
        <f>ROUND(I145*H145,2)</f>
        <v>0</v>
      </c>
      <c r="K145" s="210" t="s">
        <v>183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0.00077999999999999999</v>
      </c>
      <c r="R145" s="217">
        <f>Q145*H145</f>
        <v>0.00077999999999999999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282</v>
      </c>
      <c r="AT145" s="219" t="s">
        <v>180</v>
      </c>
      <c r="AU145" s="219" t="s">
        <v>88</v>
      </c>
      <c r="AY145" s="20" t="s">
        <v>178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282</v>
      </c>
      <c r="BM145" s="219" t="s">
        <v>2031</v>
      </c>
    </row>
    <row r="146" s="2" customFormat="1">
      <c r="A146" s="41"/>
      <c r="B146" s="42"/>
      <c r="C146" s="43"/>
      <c r="D146" s="221" t="s">
        <v>186</v>
      </c>
      <c r="E146" s="43"/>
      <c r="F146" s="222" t="s">
        <v>2032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88</v>
      </c>
    </row>
    <row r="147" s="2" customFormat="1" ht="24.15" customHeight="1">
      <c r="A147" s="41"/>
      <c r="B147" s="42"/>
      <c r="C147" s="208" t="s">
        <v>375</v>
      </c>
      <c r="D147" s="208" t="s">
        <v>180</v>
      </c>
      <c r="E147" s="209" t="s">
        <v>2033</v>
      </c>
      <c r="F147" s="210" t="s">
        <v>2034</v>
      </c>
      <c r="G147" s="211" t="s">
        <v>299</v>
      </c>
      <c r="H147" s="212">
        <v>5</v>
      </c>
      <c r="I147" s="213"/>
      <c r="J147" s="214">
        <f>ROUND(I147*H147,2)</f>
        <v>0</v>
      </c>
      <c r="K147" s="210" t="s">
        <v>183</v>
      </c>
      <c r="L147" s="47"/>
      <c r="M147" s="215" t="s">
        <v>19</v>
      </c>
      <c r="N147" s="216" t="s">
        <v>49</v>
      </c>
      <c r="O147" s="87"/>
      <c r="P147" s="217">
        <f>O147*H147</f>
        <v>0</v>
      </c>
      <c r="Q147" s="217">
        <v>0.00022000000000000001</v>
      </c>
      <c r="R147" s="217">
        <f>Q147*H147</f>
        <v>0.0011000000000000001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282</v>
      </c>
      <c r="AT147" s="219" t="s">
        <v>180</v>
      </c>
      <c r="AU147" s="219" t="s">
        <v>88</v>
      </c>
      <c r="AY147" s="20" t="s">
        <v>178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282</v>
      </c>
      <c r="BM147" s="219" t="s">
        <v>2035</v>
      </c>
    </row>
    <row r="148" s="2" customFormat="1">
      <c r="A148" s="41"/>
      <c r="B148" s="42"/>
      <c r="C148" s="43"/>
      <c r="D148" s="221" t="s">
        <v>186</v>
      </c>
      <c r="E148" s="43"/>
      <c r="F148" s="222" t="s">
        <v>2036</v>
      </c>
      <c r="G148" s="43"/>
      <c r="H148" s="43"/>
      <c r="I148" s="223"/>
      <c r="J148" s="43"/>
      <c r="K148" s="43"/>
      <c r="L148" s="47"/>
      <c r="M148" s="224"/>
      <c r="N148" s="225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186</v>
      </c>
      <c r="AU148" s="20" t="s">
        <v>88</v>
      </c>
    </row>
    <row r="149" s="2" customFormat="1" ht="33" customHeight="1">
      <c r="A149" s="41"/>
      <c r="B149" s="42"/>
      <c r="C149" s="208" t="s">
        <v>380</v>
      </c>
      <c r="D149" s="208" t="s">
        <v>180</v>
      </c>
      <c r="E149" s="209" t="s">
        <v>2037</v>
      </c>
      <c r="F149" s="210" t="s">
        <v>2038</v>
      </c>
      <c r="G149" s="211" t="s">
        <v>299</v>
      </c>
      <c r="H149" s="212">
        <v>1</v>
      </c>
      <c r="I149" s="213"/>
      <c r="J149" s="214">
        <f>ROUND(I149*H149,2)</f>
        <v>0</v>
      </c>
      <c r="K149" s="210" t="s">
        <v>183</v>
      </c>
      <c r="L149" s="47"/>
      <c r="M149" s="215" t="s">
        <v>19</v>
      </c>
      <c r="N149" s="216" t="s">
        <v>49</v>
      </c>
      <c r="O149" s="87"/>
      <c r="P149" s="217">
        <f>O149*H149</f>
        <v>0</v>
      </c>
      <c r="Q149" s="217">
        <v>0.00173</v>
      </c>
      <c r="R149" s="217">
        <f>Q149*H149</f>
        <v>0.00173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282</v>
      </c>
      <c r="AT149" s="219" t="s">
        <v>180</v>
      </c>
      <c r="AU149" s="219" t="s">
        <v>88</v>
      </c>
      <c r="AY149" s="20" t="s">
        <v>178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282</v>
      </c>
      <c r="BM149" s="219" t="s">
        <v>2039</v>
      </c>
    </row>
    <row r="150" s="2" customFormat="1">
      <c r="A150" s="41"/>
      <c r="B150" s="42"/>
      <c r="C150" s="43"/>
      <c r="D150" s="221" t="s">
        <v>186</v>
      </c>
      <c r="E150" s="43"/>
      <c r="F150" s="222" t="s">
        <v>2040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186</v>
      </c>
      <c r="AU150" s="20" t="s">
        <v>88</v>
      </c>
    </row>
    <row r="151" s="2" customFormat="1" ht="24.15" customHeight="1">
      <c r="A151" s="41"/>
      <c r="B151" s="42"/>
      <c r="C151" s="208" t="s">
        <v>386</v>
      </c>
      <c r="D151" s="208" t="s">
        <v>180</v>
      </c>
      <c r="E151" s="209" t="s">
        <v>2041</v>
      </c>
      <c r="F151" s="210" t="s">
        <v>2042</v>
      </c>
      <c r="G151" s="211" t="s">
        <v>299</v>
      </c>
      <c r="H151" s="212">
        <v>2</v>
      </c>
      <c r="I151" s="213"/>
      <c r="J151" s="214">
        <f>ROUND(I151*H151,2)</f>
        <v>0</v>
      </c>
      <c r="K151" s="210" t="s">
        <v>183</v>
      </c>
      <c r="L151" s="47"/>
      <c r="M151" s="215" t="s">
        <v>19</v>
      </c>
      <c r="N151" s="216" t="s">
        <v>49</v>
      </c>
      <c r="O151" s="87"/>
      <c r="P151" s="217">
        <f>O151*H151</f>
        <v>0</v>
      </c>
      <c r="Q151" s="217">
        <v>0.00055000000000000003</v>
      </c>
      <c r="R151" s="217">
        <f>Q151*H151</f>
        <v>0.0011000000000000001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282</v>
      </c>
      <c r="AT151" s="219" t="s">
        <v>180</v>
      </c>
      <c r="AU151" s="219" t="s">
        <v>88</v>
      </c>
      <c r="AY151" s="20" t="s">
        <v>178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86</v>
      </c>
      <c r="BK151" s="220">
        <f>ROUND(I151*H151,2)</f>
        <v>0</v>
      </c>
      <c r="BL151" s="20" t="s">
        <v>282</v>
      </c>
      <c r="BM151" s="219" t="s">
        <v>2043</v>
      </c>
    </row>
    <row r="152" s="2" customFormat="1">
      <c r="A152" s="41"/>
      <c r="B152" s="42"/>
      <c r="C152" s="43"/>
      <c r="D152" s="221" t="s">
        <v>186</v>
      </c>
      <c r="E152" s="43"/>
      <c r="F152" s="222" t="s">
        <v>2044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186</v>
      </c>
      <c r="AU152" s="20" t="s">
        <v>88</v>
      </c>
    </row>
    <row r="153" s="2" customFormat="1" ht="24.15" customHeight="1">
      <c r="A153" s="41"/>
      <c r="B153" s="42"/>
      <c r="C153" s="208" t="s">
        <v>391</v>
      </c>
      <c r="D153" s="208" t="s">
        <v>180</v>
      </c>
      <c r="E153" s="209" t="s">
        <v>2045</v>
      </c>
      <c r="F153" s="210" t="s">
        <v>2046</v>
      </c>
      <c r="G153" s="211" t="s">
        <v>299</v>
      </c>
      <c r="H153" s="212">
        <v>3</v>
      </c>
      <c r="I153" s="213"/>
      <c r="J153" s="214">
        <f>ROUND(I153*H153,2)</f>
        <v>0</v>
      </c>
      <c r="K153" s="210" t="s">
        <v>183</v>
      </c>
      <c r="L153" s="47"/>
      <c r="M153" s="215" t="s">
        <v>19</v>
      </c>
      <c r="N153" s="216" t="s">
        <v>49</v>
      </c>
      <c r="O153" s="87"/>
      <c r="P153" s="217">
        <f>O153*H153</f>
        <v>0</v>
      </c>
      <c r="Q153" s="217">
        <v>0.0018600000000000001</v>
      </c>
      <c r="R153" s="217">
        <f>Q153*H153</f>
        <v>0.0055799999999999999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282</v>
      </c>
      <c r="AT153" s="219" t="s">
        <v>180</v>
      </c>
      <c r="AU153" s="219" t="s">
        <v>88</v>
      </c>
      <c r="AY153" s="20" t="s">
        <v>178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282</v>
      </c>
      <c r="BM153" s="219" t="s">
        <v>2047</v>
      </c>
    </row>
    <row r="154" s="2" customFormat="1">
      <c r="A154" s="41"/>
      <c r="B154" s="42"/>
      <c r="C154" s="43"/>
      <c r="D154" s="221" t="s">
        <v>186</v>
      </c>
      <c r="E154" s="43"/>
      <c r="F154" s="222" t="s">
        <v>2048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186</v>
      </c>
      <c r="AU154" s="20" t="s">
        <v>88</v>
      </c>
    </row>
    <row r="155" s="2" customFormat="1" ht="37.8" customHeight="1">
      <c r="A155" s="41"/>
      <c r="B155" s="42"/>
      <c r="C155" s="208" t="s">
        <v>396</v>
      </c>
      <c r="D155" s="208" t="s">
        <v>180</v>
      </c>
      <c r="E155" s="209" t="s">
        <v>2049</v>
      </c>
      <c r="F155" s="210" t="s">
        <v>2050</v>
      </c>
      <c r="G155" s="211" t="s">
        <v>299</v>
      </c>
      <c r="H155" s="212">
        <v>2</v>
      </c>
      <c r="I155" s="213"/>
      <c r="J155" s="214">
        <f>ROUND(I155*H155,2)</f>
        <v>0</v>
      </c>
      <c r="K155" s="210" t="s">
        <v>183</v>
      </c>
      <c r="L155" s="47"/>
      <c r="M155" s="215" t="s">
        <v>19</v>
      </c>
      <c r="N155" s="216" t="s">
        <v>49</v>
      </c>
      <c r="O155" s="87"/>
      <c r="P155" s="217">
        <f>O155*H155</f>
        <v>0</v>
      </c>
      <c r="Q155" s="217">
        <v>0.00052999999999999998</v>
      </c>
      <c r="R155" s="217">
        <f>Q155*H155</f>
        <v>0.00106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282</v>
      </c>
      <c r="AT155" s="219" t="s">
        <v>180</v>
      </c>
      <c r="AU155" s="219" t="s">
        <v>88</v>
      </c>
      <c r="AY155" s="20" t="s">
        <v>178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86</v>
      </c>
      <c r="BK155" s="220">
        <f>ROUND(I155*H155,2)</f>
        <v>0</v>
      </c>
      <c r="BL155" s="20" t="s">
        <v>282</v>
      </c>
      <c r="BM155" s="219" t="s">
        <v>2051</v>
      </c>
    </row>
    <row r="156" s="2" customFormat="1">
      <c r="A156" s="41"/>
      <c r="B156" s="42"/>
      <c r="C156" s="43"/>
      <c r="D156" s="221" t="s">
        <v>186</v>
      </c>
      <c r="E156" s="43"/>
      <c r="F156" s="222" t="s">
        <v>2052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186</v>
      </c>
      <c r="AU156" s="20" t="s">
        <v>88</v>
      </c>
    </row>
    <row r="157" s="2" customFormat="1" ht="37.8" customHeight="1">
      <c r="A157" s="41"/>
      <c r="B157" s="42"/>
      <c r="C157" s="208" t="s">
        <v>402</v>
      </c>
      <c r="D157" s="208" t="s">
        <v>180</v>
      </c>
      <c r="E157" s="209" t="s">
        <v>2053</v>
      </c>
      <c r="F157" s="210" t="s">
        <v>2054</v>
      </c>
      <c r="G157" s="211" t="s">
        <v>356</v>
      </c>
      <c r="H157" s="212">
        <v>0.014999999999999999</v>
      </c>
      <c r="I157" s="213"/>
      <c r="J157" s="214">
        <f>ROUND(I157*H157,2)</f>
        <v>0</v>
      </c>
      <c r="K157" s="210" t="s">
        <v>183</v>
      </c>
      <c r="L157" s="47"/>
      <c r="M157" s="215" t="s">
        <v>19</v>
      </c>
      <c r="N157" s="216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282</v>
      </c>
      <c r="AT157" s="219" t="s">
        <v>180</v>
      </c>
      <c r="AU157" s="219" t="s">
        <v>88</v>
      </c>
      <c r="AY157" s="20" t="s">
        <v>178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282</v>
      </c>
      <c r="BM157" s="219" t="s">
        <v>2055</v>
      </c>
    </row>
    <row r="158" s="2" customFormat="1">
      <c r="A158" s="41"/>
      <c r="B158" s="42"/>
      <c r="C158" s="43"/>
      <c r="D158" s="221" t="s">
        <v>186</v>
      </c>
      <c r="E158" s="43"/>
      <c r="F158" s="222" t="s">
        <v>2056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186</v>
      </c>
      <c r="AU158" s="20" t="s">
        <v>88</v>
      </c>
    </row>
    <row r="159" s="2" customFormat="1" ht="49.05" customHeight="1">
      <c r="A159" s="41"/>
      <c r="B159" s="42"/>
      <c r="C159" s="208" t="s">
        <v>407</v>
      </c>
      <c r="D159" s="208" t="s">
        <v>180</v>
      </c>
      <c r="E159" s="209" t="s">
        <v>2057</v>
      </c>
      <c r="F159" s="210" t="s">
        <v>2058</v>
      </c>
      <c r="G159" s="211" t="s">
        <v>356</v>
      </c>
      <c r="H159" s="212">
        <v>0.014999999999999999</v>
      </c>
      <c r="I159" s="213"/>
      <c r="J159" s="214">
        <f>ROUND(I159*H159,2)</f>
        <v>0</v>
      </c>
      <c r="K159" s="210" t="s">
        <v>183</v>
      </c>
      <c r="L159" s="47"/>
      <c r="M159" s="215" t="s">
        <v>19</v>
      </c>
      <c r="N159" s="216" t="s">
        <v>49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9" t="s">
        <v>282</v>
      </c>
      <c r="AT159" s="219" t="s">
        <v>180</v>
      </c>
      <c r="AU159" s="219" t="s">
        <v>88</v>
      </c>
      <c r="AY159" s="20" t="s">
        <v>178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86</v>
      </c>
      <c r="BK159" s="220">
        <f>ROUND(I159*H159,2)</f>
        <v>0</v>
      </c>
      <c r="BL159" s="20" t="s">
        <v>282</v>
      </c>
      <c r="BM159" s="219" t="s">
        <v>2059</v>
      </c>
    </row>
    <row r="160" s="2" customFormat="1">
      <c r="A160" s="41"/>
      <c r="B160" s="42"/>
      <c r="C160" s="43"/>
      <c r="D160" s="221" t="s">
        <v>186</v>
      </c>
      <c r="E160" s="43"/>
      <c r="F160" s="222" t="s">
        <v>2060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186</v>
      </c>
      <c r="AU160" s="20" t="s">
        <v>88</v>
      </c>
    </row>
    <row r="161" s="12" customFormat="1" ht="22.8" customHeight="1">
      <c r="A161" s="12"/>
      <c r="B161" s="192"/>
      <c r="C161" s="193"/>
      <c r="D161" s="194" t="s">
        <v>77</v>
      </c>
      <c r="E161" s="206" t="s">
        <v>2061</v>
      </c>
      <c r="F161" s="206" t="s">
        <v>2062</v>
      </c>
      <c r="G161" s="193"/>
      <c r="H161" s="193"/>
      <c r="I161" s="196"/>
      <c r="J161" s="207">
        <f>BK161</f>
        <v>0</v>
      </c>
      <c r="K161" s="193"/>
      <c r="L161" s="198"/>
      <c r="M161" s="199"/>
      <c r="N161" s="200"/>
      <c r="O161" s="200"/>
      <c r="P161" s="201">
        <f>SUM(P162:P167)</f>
        <v>0</v>
      </c>
      <c r="Q161" s="200"/>
      <c r="R161" s="201">
        <f>SUM(R162:R167)</f>
        <v>0</v>
      </c>
      <c r="S161" s="200"/>
      <c r="T161" s="202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3" t="s">
        <v>88</v>
      </c>
      <c r="AT161" s="204" t="s">
        <v>77</v>
      </c>
      <c r="AU161" s="204" t="s">
        <v>86</v>
      </c>
      <c r="AY161" s="203" t="s">
        <v>178</v>
      </c>
      <c r="BK161" s="205">
        <f>SUM(BK162:BK167)</f>
        <v>0</v>
      </c>
    </row>
    <row r="162" s="2" customFormat="1" ht="16.5" customHeight="1">
      <c r="A162" s="41"/>
      <c r="B162" s="42"/>
      <c r="C162" s="208" t="s">
        <v>414</v>
      </c>
      <c r="D162" s="208" t="s">
        <v>180</v>
      </c>
      <c r="E162" s="209" t="s">
        <v>2063</v>
      </c>
      <c r="F162" s="210" t="s">
        <v>2064</v>
      </c>
      <c r="G162" s="211" t="s">
        <v>299</v>
      </c>
      <c r="H162" s="212">
        <v>80</v>
      </c>
      <c r="I162" s="213"/>
      <c r="J162" s="214">
        <f>ROUND(I162*H162,2)</f>
        <v>0</v>
      </c>
      <c r="K162" s="210" t="s">
        <v>183</v>
      </c>
      <c r="L162" s="47"/>
      <c r="M162" s="215" t="s">
        <v>19</v>
      </c>
      <c r="N162" s="216" t="s">
        <v>49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282</v>
      </c>
      <c r="AT162" s="219" t="s">
        <v>180</v>
      </c>
      <c r="AU162" s="219" t="s">
        <v>88</v>
      </c>
      <c r="AY162" s="20" t="s">
        <v>178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282</v>
      </c>
      <c r="BM162" s="219" t="s">
        <v>2065</v>
      </c>
    </row>
    <row r="163" s="2" customFormat="1">
      <c r="A163" s="41"/>
      <c r="B163" s="42"/>
      <c r="C163" s="43"/>
      <c r="D163" s="221" t="s">
        <v>186</v>
      </c>
      <c r="E163" s="43"/>
      <c r="F163" s="222" t="s">
        <v>2066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186</v>
      </c>
      <c r="AU163" s="20" t="s">
        <v>88</v>
      </c>
    </row>
    <row r="164" s="2" customFormat="1" ht="37.8" customHeight="1">
      <c r="A164" s="41"/>
      <c r="B164" s="42"/>
      <c r="C164" s="208" t="s">
        <v>420</v>
      </c>
      <c r="D164" s="208" t="s">
        <v>180</v>
      </c>
      <c r="E164" s="209" t="s">
        <v>2067</v>
      </c>
      <c r="F164" s="210" t="s">
        <v>2068</v>
      </c>
      <c r="G164" s="211" t="s">
        <v>107</v>
      </c>
      <c r="H164" s="212">
        <v>500</v>
      </c>
      <c r="I164" s="213"/>
      <c r="J164" s="214">
        <f>ROUND(I164*H164,2)</f>
        <v>0</v>
      </c>
      <c r="K164" s="210" t="s">
        <v>183</v>
      </c>
      <c r="L164" s="47"/>
      <c r="M164" s="215" t="s">
        <v>19</v>
      </c>
      <c r="N164" s="216" t="s">
        <v>49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282</v>
      </c>
      <c r="AT164" s="219" t="s">
        <v>180</v>
      </c>
      <c r="AU164" s="219" t="s">
        <v>88</v>
      </c>
      <c r="AY164" s="20" t="s">
        <v>178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282</v>
      </c>
      <c r="BM164" s="219" t="s">
        <v>2069</v>
      </c>
    </row>
    <row r="165" s="2" customFormat="1">
      <c r="A165" s="41"/>
      <c r="B165" s="42"/>
      <c r="C165" s="43"/>
      <c r="D165" s="221" t="s">
        <v>186</v>
      </c>
      <c r="E165" s="43"/>
      <c r="F165" s="222" t="s">
        <v>2070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186</v>
      </c>
      <c r="AU165" s="20" t="s">
        <v>88</v>
      </c>
    </row>
    <row r="166" s="2" customFormat="1" ht="24.15" customHeight="1">
      <c r="A166" s="41"/>
      <c r="B166" s="42"/>
      <c r="C166" s="208" t="s">
        <v>426</v>
      </c>
      <c r="D166" s="208" t="s">
        <v>180</v>
      </c>
      <c r="E166" s="209" t="s">
        <v>2071</v>
      </c>
      <c r="F166" s="210" t="s">
        <v>2072</v>
      </c>
      <c r="G166" s="211" t="s">
        <v>107</v>
      </c>
      <c r="H166" s="212">
        <v>500</v>
      </c>
      <c r="I166" s="213"/>
      <c r="J166" s="214">
        <f>ROUND(I166*H166,2)</f>
        <v>0</v>
      </c>
      <c r="K166" s="210" t="s">
        <v>183</v>
      </c>
      <c r="L166" s="47"/>
      <c r="M166" s="215" t="s">
        <v>19</v>
      </c>
      <c r="N166" s="216" t="s">
        <v>49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282</v>
      </c>
      <c r="AT166" s="219" t="s">
        <v>180</v>
      </c>
      <c r="AU166" s="219" t="s">
        <v>88</v>
      </c>
      <c r="AY166" s="20" t="s">
        <v>178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86</v>
      </c>
      <c r="BK166" s="220">
        <f>ROUND(I166*H166,2)</f>
        <v>0</v>
      </c>
      <c r="BL166" s="20" t="s">
        <v>282</v>
      </c>
      <c r="BM166" s="219" t="s">
        <v>2073</v>
      </c>
    </row>
    <row r="167" s="2" customFormat="1">
      <c r="A167" s="41"/>
      <c r="B167" s="42"/>
      <c r="C167" s="43"/>
      <c r="D167" s="221" t="s">
        <v>186</v>
      </c>
      <c r="E167" s="43"/>
      <c r="F167" s="222" t="s">
        <v>2074</v>
      </c>
      <c r="G167" s="43"/>
      <c r="H167" s="43"/>
      <c r="I167" s="223"/>
      <c r="J167" s="43"/>
      <c r="K167" s="43"/>
      <c r="L167" s="47"/>
      <c r="M167" s="224"/>
      <c r="N167" s="225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186</v>
      </c>
      <c r="AU167" s="20" t="s">
        <v>88</v>
      </c>
    </row>
    <row r="168" s="12" customFormat="1" ht="22.8" customHeight="1">
      <c r="A168" s="12"/>
      <c r="B168" s="192"/>
      <c r="C168" s="193"/>
      <c r="D168" s="194" t="s">
        <v>77</v>
      </c>
      <c r="E168" s="206" t="s">
        <v>2075</v>
      </c>
      <c r="F168" s="206" t="s">
        <v>2076</v>
      </c>
      <c r="G168" s="193"/>
      <c r="H168" s="193"/>
      <c r="I168" s="196"/>
      <c r="J168" s="207">
        <f>BK168</f>
        <v>0</v>
      </c>
      <c r="K168" s="193"/>
      <c r="L168" s="198"/>
      <c r="M168" s="199"/>
      <c r="N168" s="200"/>
      <c r="O168" s="200"/>
      <c r="P168" s="201">
        <f>SUM(P169:P172)</f>
        <v>0</v>
      </c>
      <c r="Q168" s="200"/>
      <c r="R168" s="201">
        <f>SUM(R169:R172)</f>
        <v>0.00040000000000000002</v>
      </c>
      <c r="S168" s="200"/>
      <c r="T168" s="202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3" t="s">
        <v>88</v>
      </c>
      <c r="AT168" s="204" t="s">
        <v>77</v>
      </c>
      <c r="AU168" s="204" t="s">
        <v>86</v>
      </c>
      <c r="AY168" s="203" t="s">
        <v>178</v>
      </c>
      <c r="BK168" s="205">
        <f>SUM(BK169:BK172)</f>
        <v>0</v>
      </c>
    </row>
    <row r="169" s="2" customFormat="1" ht="37.8" customHeight="1">
      <c r="A169" s="41"/>
      <c r="B169" s="42"/>
      <c r="C169" s="208" t="s">
        <v>431</v>
      </c>
      <c r="D169" s="208" t="s">
        <v>180</v>
      </c>
      <c r="E169" s="209" t="s">
        <v>2077</v>
      </c>
      <c r="F169" s="210" t="s">
        <v>2078</v>
      </c>
      <c r="G169" s="211" t="s">
        <v>114</v>
      </c>
      <c r="H169" s="212">
        <v>10</v>
      </c>
      <c r="I169" s="213"/>
      <c r="J169" s="214">
        <f>ROUND(I169*H169,2)</f>
        <v>0</v>
      </c>
      <c r="K169" s="210" t="s">
        <v>183</v>
      </c>
      <c r="L169" s="47"/>
      <c r="M169" s="215" t="s">
        <v>19</v>
      </c>
      <c r="N169" s="216" t="s">
        <v>49</v>
      </c>
      <c r="O169" s="87"/>
      <c r="P169" s="217">
        <f>O169*H169</f>
        <v>0</v>
      </c>
      <c r="Q169" s="217">
        <v>2.0000000000000002E-05</v>
      </c>
      <c r="R169" s="217">
        <f>Q169*H169</f>
        <v>0.00020000000000000001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282</v>
      </c>
      <c r="AT169" s="219" t="s">
        <v>180</v>
      </c>
      <c r="AU169" s="219" t="s">
        <v>88</v>
      </c>
      <c r="AY169" s="20" t="s">
        <v>178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86</v>
      </c>
      <c r="BK169" s="220">
        <f>ROUND(I169*H169,2)</f>
        <v>0</v>
      </c>
      <c r="BL169" s="20" t="s">
        <v>282</v>
      </c>
      <c r="BM169" s="219" t="s">
        <v>2079</v>
      </c>
    </row>
    <row r="170" s="2" customFormat="1">
      <c r="A170" s="41"/>
      <c r="B170" s="42"/>
      <c r="C170" s="43"/>
      <c r="D170" s="221" t="s">
        <v>186</v>
      </c>
      <c r="E170" s="43"/>
      <c r="F170" s="222" t="s">
        <v>2080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186</v>
      </c>
      <c r="AU170" s="20" t="s">
        <v>88</v>
      </c>
    </row>
    <row r="171" s="2" customFormat="1" ht="24.15" customHeight="1">
      <c r="A171" s="41"/>
      <c r="B171" s="42"/>
      <c r="C171" s="208" t="s">
        <v>437</v>
      </c>
      <c r="D171" s="208" t="s">
        <v>180</v>
      </c>
      <c r="E171" s="209" t="s">
        <v>2081</v>
      </c>
      <c r="F171" s="210" t="s">
        <v>2082</v>
      </c>
      <c r="G171" s="211" t="s">
        <v>114</v>
      </c>
      <c r="H171" s="212">
        <v>10</v>
      </c>
      <c r="I171" s="213"/>
      <c r="J171" s="214">
        <f>ROUND(I171*H171,2)</f>
        <v>0</v>
      </c>
      <c r="K171" s="210" t="s">
        <v>183</v>
      </c>
      <c r="L171" s="47"/>
      <c r="M171" s="215" t="s">
        <v>19</v>
      </c>
      <c r="N171" s="216" t="s">
        <v>49</v>
      </c>
      <c r="O171" s="87"/>
      <c r="P171" s="217">
        <f>O171*H171</f>
        <v>0</v>
      </c>
      <c r="Q171" s="217">
        <v>2.0000000000000002E-05</v>
      </c>
      <c r="R171" s="217">
        <f>Q171*H171</f>
        <v>0.00020000000000000001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282</v>
      </c>
      <c r="AT171" s="219" t="s">
        <v>180</v>
      </c>
      <c r="AU171" s="219" t="s">
        <v>88</v>
      </c>
      <c r="AY171" s="20" t="s">
        <v>178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282</v>
      </c>
      <c r="BM171" s="219" t="s">
        <v>2083</v>
      </c>
    </row>
    <row r="172" s="2" customFormat="1">
      <c r="A172" s="41"/>
      <c r="B172" s="42"/>
      <c r="C172" s="43"/>
      <c r="D172" s="221" t="s">
        <v>186</v>
      </c>
      <c r="E172" s="43"/>
      <c r="F172" s="222" t="s">
        <v>2084</v>
      </c>
      <c r="G172" s="43"/>
      <c r="H172" s="43"/>
      <c r="I172" s="223"/>
      <c r="J172" s="43"/>
      <c r="K172" s="43"/>
      <c r="L172" s="47"/>
      <c r="M172" s="284"/>
      <c r="N172" s="285"/>
      <c r="O172" s="286"/>
      <c r="P172" s="286"/>
      <c r="Q172" s="286"/>
      <c r="R172" s="286"/>
      <c r="S172" s="286"/>
      <c r="T172" s="287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186</v>
      </c>
      <c r="AU172" s="20" t="s">
        <v>88</v>
      </c>
    </row>
    <row r="173" s="2" customFormat="1" ht="6.96" customHeight="1">
      <c r="A173" s="41"/>
      <c r="B173" s="62"/>
      <c r="C173" s="63"/>
      <c r="D173" s="63"/>
      <c r="E173" s="63"/>
      <c r="F173" s="63"/>
      <c r="G173" s="63"/>
      <c r="H173" s="63"/>
      <c r="I173" s="63"/>
      <c r="J173" s="63"/>
      <c r="K173" s="63"/>
      <c r="L173" s="47"/>
      <c r="M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</row>
  </sheetData>
  <sheetProtection sheet="1" autoFilter="0" formatColumns="0" formatRows="0" objects="1" scenarios="1" spinCount="100000" saltValue="Jw7NnogSPum2UVilZoUDB1Xe8oEz3CTo0ruEqAn8bdVsVPNy4zOVcxOnbELSDqf6KegXp/a9wJTgBC7yohUQSA==" hashValue="/Gc/r7+Dcg4IoPUWoPmXyXMgrbP6YCj06JR+pKTXzw3BoyywQQ7FsjrJQCjO+oy8i/gE1NW78apXMe6dYYUuUQ==" algorithmName="SHA-512" password="CC3D"/>
  <autoFilter ref="C85:K17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713420841"/>
    <hyperlink ref="F92" r:id="rId2" display="https://podminky.urs.cz/item/CS_URS_2025_02/713463211"/>
    <hyperlink ref="F96" r:id="rId3" display="https://podminky.urs.cz/item/CS_URS_2025_02/713491111"/>
    <hyperlink ref="F99" r:id="rId4" display="https://podminky.urs.cz/item/CS_URS_2025_02/998713101"/>
    <hyperlink ref="F101" r:id="rId5" display="https://podminky.urs.cz/item/CS_URS_2025_02/998713193"/>
    <hyperlink ref="F104" r:id="rId6" display="https://podminky.urs.cz/item/CS_URS_2025_02/732420813"/>
    <hyperlink ref="F106" r:id="rId7" display="https://podminky.urs.cz/item/CS_URS_2025_02/732421474"/>
    <hyperlink ref="F109" r:id="rId8" display="https://podminky.urs.cz/item/CS_URS_2025_02/998732101"/>
    <hyperlink ref="F111" r:id="rId9" display="https://podminky.urs.cz/item/CS_URS_2025_02/998732193"/>
    <hyperlink ref="F114" r:id="rId10" display="https://podminky.urs.cz/item/CS_URS_2025_02/733111118"/>
    <hyperlink ref="F116" r:id="rId11" display="https://podminky.urs.cz/item/CS_URS_2025_02/733191925"/>
    <hyperlink ref="F118" r:id="rId12" display="https://podminky.urs.cz/item/CS_URS_2025_02/733223105"/>
    <hyperlink ref="F120" r:id="rId13" display="https://podminky.urs.cz/item/CS_URS_2025_02/733224222"/>
    <hyperlink ref="F122" r:id="rId14" display="https://podminky.urs.cz/item/CS_URS_2025_02/733224225"/>
    <hyperlink ref="F124" r:id="rId15" display="https://podminky.urs.cz/item/CS_URS_2025_02/733291101"/>
    <hyperlink ref="F131" r:id="rId16" display="https://podminky.urs.cz/item/CS_URS_2025_02/998733101"/>
    <hyperlink ref="F133" r:id="rId17" display="https://podminky.urs.cz/item/CS_URS_2025_02/998733193"/>
    <hyperlink ref="F136" r:id="rId18" display="https://podminky.urs.cz/item/CS_URS_2025_02/734100811"/>
    <hyperlink ref="F138" r:id="rId19" display="https://podminky.urs.cz/item/CS_URS_2025_02/734211120"/>
    <hyperlink ref="F140" r:id="rId20" display="https://podminky.urs.cz/item/CS_URS_2025_02/734220112"/>
    <hyperlink ref="F142" r:id="rId21" display="https://podminky.urs.cz/item/CS_URS_2025_02/734220116"/>
    <hyperlink ref="F144" r:id="rId22" display="https://podminky.urs.cz/item/CS_URS_2025_02/734242412"/>
    <hyperlink ref="F146" r:id="rId23" display="https://podminky.urs.cz/item/CS_URS_2025_02/734242417"/>
    <hyperlink ref="F148" r:id="rId24" display="https://podminky.urs.cz/item/CS_URS_2025_02/734291123"/>
    <hyperlink ref="F150" r:id="rId25" display="https://podminky.urs.cz/item/CS_URS_2025_02/734291267"/>
    <hyperlink ref="F152" r:id="rId26" display="https://podminky.urs.cz/item/CS_URS_2025_02/734292774"/>
    <hyperlink ref="F154" r:id="rId27" display="https://podminky.urs.cz/item/CS_URS_2025_02/734292777"/>
    <hyperlink ref="F156" r:id="rId28" display="https://podminky.urs.cz/item/CS_URS_2025_02/734411103"/>
    <hyperlink ref="F158" r:id="rId29" display="https://podminky.urs.cz/item/CS_URS_2025_02/998734101"/>
    <hyperlink ref="F160" r:id="rId30" display="https://podminky.urs.cz/item/CS_URS_2025_02/998734193"/>
    <hyperlink ref="F163" r:id="rId31" display="https://podminky.urs.cz/item/CS_URS_2025_02/735191905"/>
    <hyperlink ref="F165" r:id="rId32" display="https://podminky.urs.cz/item/CS_URS_2025_02/735191910"/>
    <hyperlink ref="F167" r:id="rId33" display="https://podminky.urs.cz/item/CS_URS_2025_02/735494811"/>
    <hyperlink ref="F170" r:id="rId34" display="https://podminky.urs.cz/item/CS_URS_2025_02/783614651"/>
    <hyperlink ref="F172" r:id="rId35" display="https://podminky.urs.cz/item/CS_URS_2025_02/7836155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2085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98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14. 10. 2025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2086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2087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2086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2088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ROUND((SUM(BE85:BE187)),  2)</f>
        <v>0</v>
      </c>
      <c r="G33" s="41"/>
      <c r="H33" s="41"/>
      <c r="I33" s="152">
        <v>0.20999999999999999</v>
      </c>
      <c r="J33" s="151">
        <f>ROUND(((SUM(BE85:BE187))*I33),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ROUND((SUM(BF85:BF187)),  2)</f>
        <v>0</v>
      </c>
      <c r="G34" s="41"/>
      <c r="H34" s="41"/>
      <c r="I34" s="152">
        <v>0.14999999999999999</v>
      </c>
      <c r="J34" s="151">
        <f>ROUND(((SUM(BF85:BF187))*I34),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ROUND((SUM(BG85:BG187)),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ROUND((SUM(BH85:BH187)),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ROUND((SUM(BI85:BI187)),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D.1.1.4 - Elektroinstalace - silnoproud a slaboproud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14. 10. 2025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>Jiří Škop-elektroprojekce, Duhová 269, Náchod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Jiří Škop-elektroprojekce, Duhová 269,  Náchod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148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153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2089</v>
      </c>
      <c r="E62" s="178"/>
      <c r="F62" s="178"/>
      <c r="G62" s="178"/>
      <c r="H62" s="178"/>
      <c r="I62" s="178"/>
      <c r="J62" s="179">
        <f>J167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9"/>
      <c r="C63" s="170"/>
      <c r="D63" s="171" t="s">
        <v>162</v>
      </c>
      <c r="E63" s="172"/>
      <c r="F63" s="172"/>
      <c r="G63" s="172"/>
      <c r="H63" s="172"/>
      <c r="I63" s="172"/>
      <c r="J63" s="173">
        <f>J179</f>
        <v>0</v>
      </c>
      <c r="K63" s="170"/>
      <c r="L63" s="17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9"/>
      <c r="C64" s="170"/>
      <c r="D64" s="171" t="s">
        <v>2090</v>
      </c>
      <c r="E64" s="172"/>
      <c r="F64" s="172"/>
      <c r="G64" s="172"/>
      <c r="H64" s="172"/>
      <c r="I64" s="172"/>
      <c r="J64" s="173">
        <f>J184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76"/>
      <c r="D65" s="177" t="s">
        <v>2091</v>
      </c>
      <c r="E65" s="178"/>
      <c r="F65" s="178"/>
      <c r="G65" s="178"/>
      <c r="H65" s="178"/>
      <c r="I65" s="178"/>
      <c r="J65" s="179">
        <f>J185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163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Snížení energetické náročnosti školní tělocvičny SPŠ EL a IT, Dobruška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125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D.1.1.4 - Elektroinstalace - silnoproud a slaboproud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p.č. 146, Dobruška</v>
      </c>
      <c r="G79" s="43"/>
      <c r="H79" s="43"/>
      <c r="I79" s="35" t="s">
        <v>23</v>
      </c>
      <c r="J79" s="75" t="str">
        <f>IF(J12="","",J12)</f>
        <v>14. 10. 2025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25</v>
      </c>
      <c r="D81" s="43"/>
      <c r="E81" s="43"/>
      <c r="F81" s="30" t="str">
        <f>E15</f>
        <v>SPŠ EL a IT, Dobruška</v>
      </c>
      <c r="G81" s="43"/>
      <c r="H81" s="43"/>
      <c r="I81" s="35" t="s">
        <v>33</v>
      </c>
      <c r="J81" s="39" t="str">
        <f>E21</f>
        <v>Jiří Škop-elektroprojekce, Duhová 269, Náchod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0.0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 xml:space="preserve">Jiří Škop-elektroprojekce, Duhová 269,  Náchod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164</v>
      </c>
      <c r="D84" s="184" t="s">
        <v>63</v>
      </c>
      <c r="E84" s="184" t="s">
        <v>59</v>
      </c>
      <c r="F84" s="184" t="s">
        <v>60</v>
      </c>
      <c r="G84" s="184" t="s">
        <v>165</v>
      </c>
      <c r="H84" s="184" t="s">
        <v>166</v>
      </c>
      <c r="I84" s="184" t="s">
        <v>167</v>
      </c>
      <c r="J84" s="184" t="s">
        <v>136</v>
      </c>
      <c r="K84" s="185" t="s">
        <v>168</v>
      </c>
      <c r="L84" s="186"/>
      <c r="M84" s="95" t="s">
        <v>19</v>
      </c>
      <c r="N84" s="96" t="s">
        <v>48</v>
      </c>
      <c r="O84" s="96" t="s">
        <v>169</v>
      </c>
      <c r="P84" s="96" t="s">
        <v>170</v>
      </c>
      <c r="Q84" s="96" t="s">
        <v>171</v>
      </c>
      <c r="R84" s="96" t="s">
        <v>172</v>
      </c>
      <c r="S84" s="96" t="s">
        <v>173</v>
      </c>
      <c r="T84" s="97" t="s">
        <v>174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175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P86+P179+P184</f>
        <v>0</v>
      </c>
      <c r="Q85" s="99"/>
      <c r="R85" s="189">
        <f>R86+R179+R184</f>
        <v>0.63572000000000006</v>
      </c>
      <c r="S85" s="99"/>
      <c r="T85" s="190">
        <f>T86+T179+T184</f>
        <v>0.18729999999999999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137</v>
      </c>
      <c r="BK85" s="191">
        <f>BK86+BK179+BK184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920</v>
      </c>
      <c r="F86" s="195" t="s">
        <v>921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P87+P167</f>
        <v>0</v>
      </c>
      <c r="Q86" s="200"/>
      <c r="R86" s="201">
        <f>R87+R167</f>
        <v>0.63572000000000006</v>
      </c>
      <c r="S86" s="200"/>
      <c r="T86" s="202">
        <f>T87+T167</f>
        <v>0.18729999999999999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88</v>
      </c>
      <c r="AT86" s="204" t="s">
        <v>77</v>
      </c>
      <c r="AU86" s="204" t="s">
        <v>78</v>
      </c>
      <c r="AY86" s="203" t="s">
        <v>178</v>
      </c>
      <c r="BK86" s="205">
        <f>BK87+BK167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1301</v>
      </c>
      <c r="F87" s="206" t="s">
        <v>1302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SUM(P88:P166)</f>
        <v>0</v>
      </c>
      <c r="Q87" s="200"/>
      <c r="R87" s="201">
        <f>SUM(R88:R166)</f>
        <v>0.63572000000000006</v>
      </c>
      <c r="S87" s="200"/>
      <c r="T87" s="202">
        <f>SUM(T88:T166)</f>
        <v>0.18229999999999999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88</v>
      </c>
      <c r="AT87" s="204" t="s">
        <v>77</v>
      </c>
      <c r="AU87" s="204" t="s">
        <v>86</v>
      </c>
      <c r="AY87" s="203" t="s">
        <v>178</v>
      </c>
      <c r="BK87" s="205">
        <f>SUM(BK88:BK166)</f>
        <v>0</v>
      </c>
    </row>
    <row r="88" s="2" customFormat="1" ht="44.25" customHeight="1">
      <c r="A88" s="41"/>
      <c r="B88" s="42"/>
      <c r="C88" s="208" t="s">
        <v>86</v>
      </c>
      <c r="D88" s="208" t="s">
        <v>180</v>
      </c>
      <c r="E88" s="209" t="s">
        <v>2092</v>
      </c>
      <c r="F88" s="210" t="s">
        <v>2093</v>
      </c>
      <c r="G88" s="211" t="s">
        <v>114</v>
      </c>
      <c r="H88" s="212">
        <v>100</v>
      </c>
      <c r="I88" s="213"/>
      <c r="J88" s="214">
        <f>ROUND(I88*H88,2)</f>
        <v>0</v>
      </c>
      <c r="K88" s="210" t="s">
        <v>183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282</v>
      </c>
      <c r="AT88" s="219" t="s">
        <v>180</v>
      </c>
      <c r="AU88" s="219" t="s">
        <v>88</v>
      </c>
      <c r="AY88" s="20" t="s">
        <v>178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282</v>
      </c>
      <c r="BM88" s="219" t="s">
        <v>2094</v>
      </c>
    </row>
    <row r="89" s="2" customFormat="1">
      <c r="A89" s="41"/>
      <c r="B89" s="42"/>
      <c r="C89" s="43"/>
      <c r="D89" s="221" t="s">
        <v>186</v>
      </c>
      <c r="E89" s="43"/>
      <c r="F89" s="222" t="s">
        <v>2095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186</v>
      </c>
      <c r="AU89" s="20" t="s">
        <v>88</v>
      </c>
    </row>
    <row r="90" s="2" customFormat="1" ht="24.15" customHeight="1">
      <c r="A90" s="41"/>
      <c r="B90" s="42"/>
      <c r="C90" s="259" t="s">
        <v>88</v>
      </c>
      <c r="D90" s="259" t="s">
        <v>303</v>
      </c>
      <c r="E90" s="260" t="s">
        <v>2096</v>
      </c>
      <c r="F90" s="261" t="s">
        <v>2097</v>
      </c>
      <c r="G90" s="262" t="s">
        <v>114</v>
      </c>
      <c r="H90" s="263">
        <v>100</v>
      </c>
      <c r="I90" s="264"/>
      <c r="J90" s="265">
        <f>ROUND(I90*H90,2)</f>
        <v>0</v>
      </c>
      <c r="K90" s="261" t="s">
        <v>183</v>
      </c>
      <c r="L90" s="266"/>
      <c r="M90" s="267" t="s">
        <v>19</v>
      </c>
      <c r="N90" s="268" t="s">
        <v>49</v>
      </c>
      <c r="O90" s="87"/>
      <c r="P90" s="217">
        <f>O90*H90</f>
        <v>0</v>
      </c>
      <c r="Q90" s="217">
        <v>5.0000000000000002E-05</v>
      </c>
      <c r="R90" s="217">
        <f>Q90*H90</f>
        <v>0.0050000000000000001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375</v>
      </c>
      <c r="AT90" s="219" t="s">
        <v>303</v>
      </c>
      <c r="AU90" s="219" t="s">
        <v>88</v>
      </c>
      <c r="AY90" s="20" t="s">
        <v>178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282</v>
      </c>
      <c r="BM90" s="219" t="s">
        <v>2098</v>
      </c>
    </row>
    <row r="91" s="2" customFormat="1" ht="37.8" customHeight="1">
      <c r="A91" s="41"/>
      <c r="B91" s="42"/>
      <c r="C91" s="208" t="s">
        <v>196</v>
      </c>
      <c r="D91" s="208" t="s">
        <v>180</v>
      </c>
      <c r="E91" s="209" t="s">
        <v>2099</v>
      </c>
      <c r="F91" s="210" t="s">
        <v>2100</v>
      </c>
      <c r="G91" s="211" t="s">
        <v>114</v>
      </c>
      <c r="H91" s="212">
        <v>1200</v>
      </c>
      <c r="I91" s="213"/>
      <c r="J91" s="214">
        <f>ROUND(I91*H91,2)</f>
        <v>0</v>
      </c>
      <c r="K91" s="210" t="s">
        <v>183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282</v>
      </c>
      <c r="AT91" s="219" t="s">
        <v>180</v>
      </c>
      <c r="AU91" s="219" t="s">
        <v>88</v>
      </c>
      <c r="AY91" s="20" t="s">
        <v>178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282</v>
      </c>
      <c r="BM91" s="219" t="s">
        <v>2101</v>
      </c>
    </row>
    <row r="92" s="2" customFormat="1">
      <c r="A92" s="41"/>
      <c r="B92" s="42"/>
      <c r="C92" s="43"/>
      <c r="D92" s="221" t="s">
        <v>186</v>
      </c>
      <c r="E92" s="43"/>
      <c r="F92" s="222" t="s">
        <v>2102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186</v>
      </c>
      <c r="AU92" s="20" t="s">
        <v>88</v>
      </c>
    </row>
    <row r="93" s="2" customFormat="1" ht="24.15" customHeight="1">
      <c r="A93" s="41"/>
      <c r="B93" s="42"/>
      <c r="C93" s="259" t="s">
        <v>184</v>
      </c>
      <c r="D93" s="259" t="s">
        <v>303</v>
      </c>
      <c r="E93" s="260" t="s">
        <v>2103</v>
      </c>
      <c r="F93" s="261" t="s">
        <v>2104</v>
      </c>
      <c r="G93" s="262" t="s">
        <v>114</v>
      </c>
      <c r="H93" s="263">
        <v>1200</v>
      </c>
      <c r="I93" s="264"/>
      <c r="J93" s="265">
        <f>ROUND(I93*H93,2)</f>
        <v>0</v>
      </c>
      <c r="K93" s="261" t="s">
        <v>183</v>
      </c>
      <c r="L93" s="266"/>
      <c r="M93" s="267" t="s">
        <v>19</v>
      </c>
      <c r="N93" s="268" t="s">
        <v>49</v>
      </c>
      <c r="O93" s="87"/>
      <c r="P93" s="217">
        <f>O93*H93</f>
        <v>0</v>
      </c>
      <c r="Q93" s="217">
        <v>0.00012</v>
      </c>
      <c r="R93" s="217">
        <f>Q93*H93</f>
        <v>0.14400000000000002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375</v>
      </c>
      <c r="AT93" s="219" t="s">
        <v>303</v>
      </c>
      <c r="AU93" s="219" t="s">
        <v>88</v>
      </c>
      <c r="AY93" s="20" t="s">
        <v>178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282</v>
      </c>
      <c r="BM93" s="219" t="s">
        <v>2105</v>
      </c>
    </row>
    <row r="94" s="2" customFormat="1" ht="37.8" customHeight="1">
      <c r="A94" s="41"/>
      <c r="B94" s="42"/>
      <c r="C94" s="208" t="s">
        <v>207</v>
      </c>
      <c r="D94" s="208" t="s">
        <v>180</v>
      </c>
      <c r="E94" s="209" t="s">
        <v>2106</v>
      </c>
      <c r="F94" s="210" t="s">
        <v>2107</v>
      </c>
      <c r="G94" s="211" t="s">
        <v>114</v>
      </c>
      <c r="H94" s="212">
        <v>504</v>
      </c>
      <c r="I94" s="213"/>
      <c r="J94" s="214">
        <f>ROUND(I94*H94,2)</f>
        <v>0</v>
      </c>
      <c r="K94" s="210" t="s">
        <v>183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282</v>
      </c>
      <c r="AT94" s="219" t="s">
        <v>180</v>
      </c>
      <c r="AU94" s="219" t="s">
        <v>88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282</v>
      </c>
      <c r="BM94" s="219" t="s">
        <v>2108</v>
      </c>
    </row>
    <row r="95" s="2" customFormat="1">
      <c r="A95" s="41"/>
      <c r="B95" s="42"/>
      <c r="C95" s="43"/>
      <c r="D95" s="221" t="s">
        <v>186</v>
      </c>
      <c r="E95" s="43"/>
      <c r="F95" s="222" t="s">
        <v>2109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186</v>
      </c>
      <c r="AU95" s="20" t="s">
        <v>88</v>
      </c>
    </row>
    <row r="96" s="2" customFormat="1" ht="24.15" customHeight="1">
      <c r="A96" s="41"/>
      <c r="B96" s="42"/>
      <c r="C96" s="259" t="s">
        <v>213</v>
      </c>
      <c r="D96" s="259" t="s">
        <v>303</v>
      </c>
      <c r="E96" s="260" t="s">
        <v>2110</v>
      </c>
      <c r="F96" s="261" t="s">
        <v>2111</v>
      </c>
      <c r="G96" s="262" t="s">
        <v>114</v>
      </c>
      <c r="H96" s="263">
        <v>504</v>
      </c>
      <c r="I96" s="264"/>
      <c r="J96" s="265">
        <f>ROUND(I96*H96,2)</f>
        <v>0</v>
      </c>
      <c r="K96" s="261" t="s">
        <v>183</v>
      </c>
      <c r="L96" s="266"/>
      <c r="M96" s="267" t="s">
        <v>19</v>
      </c>
      <c r="N96" s="268" t="s">
        <v>49</v>
      </c>
      <c r="O96" s="87"/>
      <c r="P96" s="217">
        <f>O96*H96</f>
        <v>0</v>
      </c>
      <c r="Q96" s="217">
        <v>0.00017000000000000001</v>
      </c>
      <c r="R96" s="217">
        <f>Q96*H96</f>
        <v>0.085680000000000006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375</v>
      </c>
      <c r="AT96" s="219" t="s">
        <v>303</v>
      </c>
      <c r="AU96" s="219" t="s">
        <v>88</v>
      </c>
      <c r="AY96" s="20" t="s">
        <v>178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282</v>
      </c>
      <c r="BM96" s="219" t="s">
        <v>2112</v>
      </c>
    </row>
    <row r="97" s="2" customFormat="1" ht="44.25" customHeight="1">
      <c r="A97" s="41"/>
      <c r="B97" s="42"/>
      <c r="C97" s="208" t="s">
        <v>219</v>
      </c>
      <c r="D97" s="208" t="s">
        <v>180</v>
      </c>
      <c r="E97" s="209" t="s">
        <v>2113</v>
      </c>
      <c r="F97" s="210" t="s">
        <v>2114</v>
      </c>
      <c r="G97" s="211" t="s">
        <v>114</v>
      </c>
      <c r="H97" s="212">
        <v>10</v>
      </c>
      <c r="I97" s="213"/>
      <c r="J97" s="214">
        <f>ROUND(I97*H97,2)</f>
        <v>0</v>
      </c>
      <c r="K97" s="210" t="s">
        <v>183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282</v>
      </c>
      <c r="AT97" s="219" t="s">
        <v>180</v>
      </c>
      <c r="AU97" s="219" t="s">
        <v>88</v>
      </c>
      <c r="AY97" s="20" t="s">
        <v>178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282</v>
      </c>
      <c r="BM97" s="219" t="s">
        <v>2115</v>
      </c>
    </row>
    <row r="98" s="2" customFormat="1">
      <c r="A98" s="41"/>
      <c r="B98" s="42"/>
      <c r="C98" s="43"/>
      <c r="D98" s="221" t="s">
        <v>186</v>
      </c>
      <c r="E98" s="43"/>
      <c r="F98" s="222" t="s">
        <v>2116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186</v>
      </c>
      <c r="AU98" s="20" t="s">
        <v>88</v>
      </c>
    </row>
    <row r="99" s="2" customFormat="1" ht="24.15" customHeight="1">
      <c r="A99" s="41"/>
      <c r="B99" s="42"/>
      <c r="C99" s="259" t="s">
        <v>228</v>
      </c>
      <c r="D99" s="259" t="s">
        <v>303</v>
      </c>
      <c r="E99" s="260" t="s">
        <v>2117</v>
      </c>
      <c r="F99" s="261" t="s">
        <v>2118</v>
      </c>
      <c r="G99" s="262" t="s">
        <v>114</v>
      </c>
      <c r="H99" s="263">
        <v>10</v>
      </c>
      <c r="I99" s="264"/>
      <c r="J99" s="265">
        <f>ROUND(I99*H99,2)</f>
        <v>0</v>
      </c>
      <c r="K99" s="261" t="s">
        <v>183</v>
      </c>
      <c r="L99" s="266"/>
      <c r="M99" s="267" t="s">
        <v>19</v>
      </c>
      <c r="N99" s="268" t="s">
        <v>49</v>
      </c>
      <c r="O99" s="87"/>
      <c r="P99" s="217">
        <f>O99*H99</f>
        <v>0</v>
      </c>
      <c r="Q99" s="217">
        <v>0.00052999999999999998</v>
      </c>
      <c r="R99" s="217">
        <f>Q99*H99</f>
        <v>0.0053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375</v>
      </c>
      <c r="AT99" s="219" t="s">
        <v>303</v>
      </c>
      <c r="AU99" s="219" t="s">
        <v>88</v>
      </c>
      <c r="AY99" s="20" t="s">
        <v>178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86</v>
      </c>
      <c r="BK99" s="220">
        <f>ROUND(I99*H99,2)</f>
        <v>0</v>
      </c>
      <c r="BL99" s="20" t="s">
        <v>282</v>
      </c>
      <c r="BM99" s="219" t="s">
        <v>2119</v>
      </c>
    </row>
    <row r="100" s="2" customFormat="1" ht="44.25" customHeight="1">
      <c r="A100" s="41"/>
      <c r="B100" s="42"/>
      <c r="C100" s="208" t="s">
        <v>233</v>
      </c>
      <c r="D100" s="208" t="s">
        <v>180</v>
      </c>
      <c r="E100" s="209" t="s">
        <v>2120</v>
      </c>
      <c r="F100" s="210" t="s">
        <v>2121</v>
      </c>
      <c r="G100" s="211" t="s">
        <v>114</v>
      </c>
      <c r="H100" s="212">
        <v>40</v>
      </c>
      <c r="I100" s="213"/>
      <c r="J100" s="214">
        <f>ROUND(I100*H100,2)</f>
        <v>0</v>
      </c>
      <c r="K100" s="210" t="s">
        <v>183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282</v>
      </c>
      <c r="AT100" s="219" t="s">
        <v>180</v>
      </c>
      <c r="AU100" s="219" t="s">
        <v>88</v>
      </c>
      <c r="AY100" s="20" t="s">
        <v>178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282</v>
      </c>
      <c r="BM100" s="219" t="s">
        <v>2122</v>
      </c>
    </row>
    <row r="101" s="2" customFormat="1">
      <c r="A101" s="41"/>
      <c r="B101" s="42"/>
      <c r="C101" s="43"/>
      <c r="D101" s="221" t="s">
        <v>186</v>
      </c>
      <c r="E101" s="43"/>
      <c r="F101" s="222" t="s">
        <v>2123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186</v>
      </c>
      <c r="AU101" s="20" t="s">
        <v>88</v>
      </c>
    </row>
    <row r="102" s="2" customFormat="1" ht="24.15" customHeight="1">
      <c r="A102" s="41"/>
      <c r="B102" s="42"/>
      <c r="C102" s="259" t="s">
        <v>238</v>
      </c>
      <c r="D102" s="259" t="s">
        <v>303</v>
      </c>
      <c r="E102" s="260" t="s">
        <v>2124</v>
      </c>
      <c r="F102" s="261" t="s">
        <v>2125</v>
      </c>
      <c r="G102" s="262" t="s">
        <v>114</v>
      </c>
      <c r="H102" s="263">
        <v>40</v>
      </c>
      <c r="I102" s="264"/>
      <c r="J102" s="265">
        <f>ROUND(I102*H102,2)</f>
        <v>0</v>
      </c>
      <c r="K102" s="261" t="s">
        <v>183</v>
      </c>
      <c r="L102" s="266"/>
      <c r="M102" s="267" t="s">
        <v>19</v>
      </c>
      <c r="N102" s="268" t="s">
        <v>49</v>
      </c>
      <c r="O102" s="87"/>
      <c r="P102" s="217">
        <f>O102*H102</f>
        <v>0</v>
      </c>
      <c r="Q102" s="217">
        <v>0.00021000000000000001</v>
      </c>
      <c r="R102" s="217">
        <f>Q102*H102</f>
        <v>0.0084000000000000012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375</v>
      </c>
      <c r="AT102" s="219" t="s">
        <v>303</v>
      </c>
      <c r="AU102" s="219" t="s">
        <v>88</v>
      </c>
      <c r="AY102" s="20" t="s">
        <v>178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282</v>
      </c>
      <c r="BM102" s="219" t="s">
        <v>2126</v>
      </c>
    </row>
    <row r="103" s="2" customFormat="1" ht="33" customHeight="1">
      <c r="A103" s="41"/>
      <c r="B103" s="42"/>
      <c r="C103" s="208" t="s">
        <v>250</v>
      </c>
      <c r="D103" s="208" t="s">
        <v>180</v>
      </c>
      <c r="E103" s="209" t="s">
        <v>2127</v>
      </c>
      <c r="F103" s="210" t="s">
        <v>2128</v>
      </c>
      <c r="G103" s="211" t="s">
        <v>299</v>
      </c>
      <c r="H103" s="212">
        <v>1</v>
      </c>
      <c r="I103" s="213"/>
      <c r="J103" s="214">
        <f>ROUND(I103*H103,2)</f>
        <v>0</v>
      </c>
      <c r="K103" s="210" t="s">
        <v>183</v>
      </c>
      <c r="L103" s="47"/>
      <c r="M103" s="215" t="s">
        <v>19</v>
      </c>
      <c r="N103" s="216" t="s">
        <v>49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282</v>
      </c>
      <c r="AT103" s="219" t="s">
        <v>180</v>
      </c>
      <c r="AU103" s="219" t="s">
        <v>88</v>
      </c>
      <c r="AY103" s="20" t="s">
        <v>178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282</v>
      </c>
      <c r="BM103" s="219" t="s">
        <v>2129</v>
      </c>
    </row>
    <row r="104" s="2" customFormat="1">
      <c r="A104" s="41"/>
      <c r="B104" s="42"/>
      <c r="C104" s="43"/>
      <c r="D104" s="221" t="s">
        <v>186</v>
      </c>
      <c r="E104" s="43"/>
      <c r="F104" s="222" t="s">
        <v>2130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186</v>
      </c>
      <c r="AU104" s="20" t="s">
        <v>88</v>
      </c>
    </row>
    <row r="105" s="2" customFormat="1" ht="24.15" customHeight="1">
      <c r="A105" s="41"/>
      <c r="B105" s="42"/>
      <c r="C105" s="259" t="s">
        <v>257</v>
      </c>
      <c r="D105" s="259" t="s">
        <v>303</v>
      </c>
      <c r="E105" s="260" t="s">
        <v>2131</v>
      </c>
      <c r="F105" s="261" t="s">
        <v>2132</v>
      </c>
      <c r="G105" s="262" t="s">
        <v>299</v>
      </c>
      <c r="H105" s="263">
        <v>1</v>
      </c>
      <c r="I105" s="264"/>
      <c r="J105" s="265">
        <f>ROUND(I105*H105,2)</f>
        <v>0</v>
      </c>
      <c r="K105" s="261" t="s">
        <v>19</v>
      </c>
      <c r="L105" s="266"/>
      <c r="M105" s="267" t="s">
        <v>19</v>
      </c>
      <c r="N105" s="268" t="s">
        <v>49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375</v>
      </c>
      <c r="AT105" s="219" t="s">
        <v>303</v>
      </c>
      <c r="AU105" s="219" t="s">
        <v>88</v>
      </c>
      <c r="AY105" s="20" t="s">
        <v>178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282</v>
      </c>
      <c r="BM105" s="219" t="s">
        <v>2133</v>
      </c>
    </row>
    <row r="106" s="2" customFormat="1" ht="33" customHeight="1">
      <c r="A106" s="41"/>
      <c r="B106" s="42"/>
      <c r="C106" s="208" t="s">
        <v>264</v>
      </c>
      <c r="D106" s="208" t="s">
        <v>180</v>
      </c>
      <c r="E106" s="209" t="s">
        <v>2134</v>
      </c>
      <c r="F106" s="210" t="s">
        <v>2135</v>
      </c>
      <c r="G106" s="211" t="s">
        <v>299</v>
      </c>
      <c r="H106" s="212">
        <v>1</v>
      </c>
      <c r="I106" s="213"/>
      <c r="J106" s="214">
        <f>ROUND(I106*H106,2)</f>
        <v>0</v>
      </c>
      <c r="K106" s="210" t="s">
        <v>183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282</v>
      </c>
      <c r="AT106" s="219" t="s">
        <v>180</v>
      </c>
      <c r="AU106" s="219" t="s">
        <v>88</v>
      </c>
      <c r="AY106" s="20" t="s">
        <v>178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282</v>
      </c>
      <c r="BM106" s="219" t="s">
        <v>2136</v>
      </c>
    </row>
    <row r="107" s="2" customFormat="1">
      <c r="A107" s="41"/>
      <c r="B107" s="42"/>
      <c r="C107" s="43"/>
      <c r="D107" s="221" t="s">
        <v>186</v>
      </c>
      <c r="E107" s="43"/>
      <c r="F107" s="222" t="s">
        <v>2137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186</v>
      </c>
      <c r="AU107" s="20" t="s">
        <v>88</v>
      </c>
    </row>
    <row r="108" s="2" customFormat="1" ht="24.15" customHeight="1">
      <c r="A108" s="41"/>
      <c r="B108" s="42"/>
      <c r="C108" s="259" t="s">
        <v>271</v>
      </c>
      <c r="D108" s="259" t="s">
        <v>303</v>
      </c>
      <c r="E108" s="260" t="s">
        <v>2138</v>
      </c>
      <c r="F108" s="261" t="s">
        <v>2139</v>
      </c>
      <c r="G108" s="262" t="s">
        <v>299</v>
      </c>
      <c r="H108" s="263">
        <v>1</v>
      </c>
      <c r="I108" s="264"/>
      <c r="J108" s="265">
        <f>ROUND(I108*H108,2)</f>
        <v>0</v>
      </c>
      <c r="K108" s="261" t="s">
        <v>19</v>
      </c>
      <c r="L108" s="266"/>
      <c r="M108" s="267" t="s">
        <v>19</v>
      </c>
      <c r="N108" s="268" t="s">
        <v>49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375</v>
      </c>
      <c r="AT108" s="219" t="s">
        <v>303</v>
      </c>
      <c r="AU108" s="219" t="s">
        <v>88</v>
      </c>
      <c r="AY108" s="20" t="s">
        <v>178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282</v>
      </c>
      <c r="BM108" s="219" t="s">
        <v>2140</v>
      </c>
    </row>
    <row r="109" s="2" customFormat="1" ht="33" customHeight="1">
      <c r="A109" s="41"/>
      <c r="B109" s="42"/>
      <c r="C109" s="208" t="s">
        <v>8</v>
      </c>
      <c r="D109" s="208" t="s">
        <v>180</v>
      </c>
      <c r="E109" s="209" t="s">
        <v>2141</v>
      </c>
      <c r="F109" s="210" t="s">
        <v>2142</v>
      </c>
      <c r="G109" s="211" t="s">
        <v>299</v>
      </c>
      <c r="H109" s="212">
        <v>1</v>
      </c>
      <c r="I109" s="213"/>
      <c r="J109" s="214">
        <f>ROUND(I109*H109,2)</f>
        <v>0</v>
      </c>
      <c r="K109" s="210" t="s">
        <v>183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282</v>
      </c>
      <c r="AT109" s="219" t="s">
        <v>180</v>
      </c>
      <c r="AU109" s="219" t="s">
        <v>88</v>
      </c>
      <c r="AY109" s="20" t="s">
        <v>178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282</v>
      </c>
      <c r="BM109" s="219" t="s">
        <v>2143</v>
      </c>
    </row>
    <row r="110" s="2" customFormat="1">
      <c r="A110" s="41"/>
      <c r="B110" s="42"/>
      <c r="C110" s="43"/>
      <c r="D110" s="221" t="s">
        <v>186</v>
      </c>
      <c r="E110" s="43"/>
      <c r="F110" s="222" t="s">
        <v>2144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186</v>
      </c>
      <c r="AU110" s="20" t="s">
        <v>88</v>
      </c>
    </row>
    <row r="111" s="2" customFormat="1" ht="24.15" customHeight="1">
      <c r="A111" s="41"/>
      <c r="B111" s="42"/>
      <c r="C111" s="259" t="s">
        <v>282</v>
      </c>
      <c r="D111" s="259" t="s">
        <v>303</v>
      </c>
      <c r="E111" s="260" t="s">
        <v>2145</v>
      </c>
      <c r="F111" s="261" t="s">
        <v>2146</v>
      </c>
      <c r="G111" s="262" t="s">
        <v>299</v>
      </c>
      <c r="H111" s="263">
        <v>1</v>
      </c>
      <c r="I111" s="264"/>
      <c r="J111" s="265">
        <f>ROUND(I111*H111,2)</f>
        <v>0</v>
      </c>
      <c r="K111" s="261" t="s">
        <v>19</v>
      </c>
      <c r="L111" s="266"/>
      <c r="M111" s="267" t="s">
        <v>19</v>
      </c>
      <c r="N111" s="268" t="s">
        <v>49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375</v>
      </c>
      <c r="AT111" s="219" t="s">
        <v>303</v>
      </c>
      <c r="AU111" s="219" t="s">
        <v>88</v>
      </c>
      <c r="AY111" s="20" t="s">
        <v>178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282</v>
      </c>
      <c r="BM111" s="219" t="s">
        <v>2147</v>
      </c>
    </row>
    <row r="112" s="2" customFormat="1" ht="44.25" customHeight="1">
      <c r="A112" s="41"/>
      <c r="B112" s="42"/>
      <c r="C112" s="208" t="s">
        <v>289</v>
      </c>
      <c r="D112" s="208" t="s">
        <v>180</v>
      </c>
      <c r="E112" s="209" t="s">
        <v>2148</v>
      </c>
      <c r="F112" s="210" t="s">
        <v>2149</v>
      </c>
      <c r="G112" s="211" t="s">
        <v>299</v>
      </c>
      <c r="H112" s="212">
        <v>4</v>
      </c>
      <c r="I112" s="213"/>
      <c r="J112" s="214">
        <f>ROUND(I112*H112,2)</f>
        <v>0</v>
      </c>
      <c r="K112" s="210" t="s">
        <v>183</v>
      </c>
      <c r="L112" s="47"/>
      <c r="M112" s="215" t="s">
        <v>19</v>
      </c>
      <c r="N112" s="216" t="s">
        <v>49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282</v>
      </c>
      <c r="AT112" s="219" t="s">
        <v>180</v>
      </c>
      <c r="AU112" s="219" t="s">
        <v>88</v>
      </c>
      <c r="AY112" s="20" t="s">
        <v>178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282</v>
      </c>
      <c r="BM112" s="219" t="s">
        <v>2150</v>
      </c>
    </row>
    <row r="113" s="2" customFormat="1">
      <c r="A113" s="41"/>
      <c r="B113" s="42"/>
      <c r="C113" s="43"/>
      <c r="D113" s="221" t="s">
        <v>186</v>
      </c>
      <c r="E113" s="43"/>
      <c r="F113" s="222" t="s">
        <v>2151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186</v>
      </c>
      <c r="AU113" s="20" t="s">
        <v>88</v>
      </c>
    </row>
    <row r="114" s="2" customFormat="1" ht="16.5" customHeight="1">
      <c r="A114" s="41"/>
      <c r="B114" s="42"/>
      <c r="C114" s="259" t="s">
        <v>296</v>
      </c>
      <c r="D114" s="259" t="s">
        <v>303</v>
      </c>
      <c r="E114" s="260" t="s">
        <v>2152</v>
      </c>
      <c r="F114" s="261" t="s">
        <v>2153</v>
      </c>
      <c r="G114" s="262" t="s">
        <v>299</v>
      </c>
      <c r="H114" s="263">
        <v>4</v>
      </c>
      <c r="I114" s="264"/>
      <c r="J114" s="265">
        <f>ROUND(I114*H114,2)</f>
        <v>0</v>
      </c>
      <c r="K114" s="261" t="s">
        <v>19</v>
      </c>
      <c r="L114" s="266"/>
      <c r="M114" s="267" t="s">
        <v>19</v>
      </c>
      <c r="N114" s="268" t="s">
        <v>49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375</v>
      </c>
      <c r="AT114" s="219" t="s">
        <v>303</v>
      </c>
      <c r="AU114" s="219" t="s">
        <v>88</v>
      </c>
      <c r="AY114" s="20" t="s">
        <v>178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282</v>
      </c>
      <c r="BM114" s="219" t="s">
        <v>2154</v>
      </c>
    </row>
    <row r="115" s="2" customFormat="1" ht="24.15" customHeight="1">
      <c r="A115" s="41"/>
      <c r="B115" s="42"/>
      <c r="C115" s="208" t="s">
        <v>302</v>
      </c>
      <c r="D115" s="208" t="s">
        <v>180</v>
      </c>
      <c r="E115" s="209" t="s">
        <v>2155</v>
      </c>
      <c r="F115" s="210" t="s">
        <v>2156</v>
      </c>
      <c r="G115" s="211" t="s">
        <v>299</v>
      </c>
      <c r="H115" s="212">
        <v>1</v>
      </c>
      <c r="I115" s="213"/>
      <c r="J115" s="214">
        <f>ROUND(I115*H115,2)</f>
        <v>0</v>
      </c>
      <c r="K115" s="210" t="s">
        <v>183</v>
      </c>
      <c r="L115" s="47"/>
      <c r="M115" s="215" t="s">
        <v>19</v>
      </c>
      <c r="N115" s="216" t="s">
        <v>49</v>
      </c>
      <c r="O115" s="87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282</v>
      </c>
      <c r="AT115" s="219" t="s">
        <v>180</v>
      </c>
      <c r="AU115" s="219" t="s">
        <v>88</v>
      </c>
      <c r="AY115" s="20" t="s">
        <v>178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282</v>
      </c>
      <c r="BM115" s="219" t="s">
        <v>2157</v>
      </c>
    </row>
    <row r="116" s="2" customFormat="1">
      <c r="A116" s="41"/>
      <c r="B116" s="42"/>
      <c r="C116" s="43"/>
      <c r="D116" s="221" t="s">
        <v>186</v>
      </c>
      <c r="E116" s="43"/>
      <c r="F116" s="222" t="s">
        <v>2158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186</v>
      </c>
      <c r="AU116" s="20" t="s">
        <v>88</v>
      </c>
    </row>
    <row r="117" s="2" customFormat="1" ht="16.5" customHeight="1">
      <c r="A117" s="41"/>
      <c r="B117" s="42"/>
      <c r="C117" s="259" t="s">
        <v>307</v>
      </c>
      <c r="D117" s="259" t="s">
        <v>303</v>
      </c>
      <c r="E117" s="260" t="s">
        <v>2159</v>
      </c>
      <c r="F117" s="261" t="s">
        <v>2160</v>
      </c>
      <c r="G117" s="262" t="s">
        <v>299</v>
      </c>
      <c r="H117" s="263">
        <v>1</v>
      </c>
      <c r="I117" s="264"/>
      <c r="J117" s="265">
        <f>ROUND(I117*H117,2)</f>
        <v>0</v>
      </c>
      <c r="K117" s="261" t="s">
        <v>19</v>
      </c>
      <c r="L117" s="266"/>
      <c r="M117" s="267" t="s">
        <v>19</v>
      </c>
      <c r="N117" s="268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375</v>
      </c>
      <c r="AT117" s="219" t="s">
        <v>303</v>
      </c>
      <c r="AU117" s="219" t="s">
        <v>88</v>
      </c>
      <c r="AY117" s="20" t="s">
        <v>178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282</v>
      </c>
      <c r="BM117" s="219" t="s">
        <v>2161</v>
      </c>
    </row>
    <row r="118" s="2" customFormat="1" ht="49.05" customHeight="1">
      <c r="A118" s="41"/>
      <c r="B118" s="42"/>
      <c r="C118" s="208" t="s">
        <v>7</v>
      </c>
      <c r="D118" s="208" t="s">
        <v>180</v>
      </c>
      <c r="E118" s="209" t="s">
        <v>2162</v>
      </c>
      <c r="F118" s="210" t="s">
        <v>2163</v>
      </c>
      <c r="G118" s="211" t="s">
        <v>299</v>
      </c>
      <c r="H118" s="212">
        <v>12</v>
      </c>
      <c r="I118" s="213"/>
      <c r="J118" s="214">
        <f>ROUND(I118*H118,2)</f>
        <v>0</v>
      </c>
      <c r="K118" s="210" t="s">
        <v>183</v>
      </c>
      <c r="L118" s="47"/>
      <c r="M118" s="215" t="s">
        <v>19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282</v>
      </c>
      <c r="AT118" s="219" t="s">
        <v>180</v>
      </c>
      <c r="AU118" s="219" t="s">
        <v>88</v>
      </c>
      <c r="AY118" s="20" t="s">
        <v>178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282</v>
      </c>
      <c r="BM118" s="219" t="s">
        <v>2164</v>
      </c>
    </row>
    <row r="119" s="2" customFormat="1">
      <c r="A119" s="41"/>
      <c r="B119" s="42"/>
      <c r="C119" s="43"/>
      <c r="D119" s="221" t="s">
        <v>186</v>
      </c>
      <c r="E119" s="43"/>
      <c r="F119" s="222" t="s">
        <v>2165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186</v>
      </c>
      <c r="AU119" s="20" t="s">
        <v>88</v>
      </c>
    </row>
    <row r="120" s="2" customFormat="1" ht="24.15" customHeight="1">
      <c r="A120" s="41"/>
      <c r="B120" s="42"/>
      <c r="C120" s="259" t="s">
        <v>315</v>
      </c>
      <c r="D120" s="259" t="s">
        <v>303</v>
      </c>
      <c r="E120" s="260" t="s">
        <v>2166</v>
      </c>
      <c r="F120" s="261" t="s">
        <v>2167</v>
      </c>
      <c r="G120" s="262" t="s">
        <v>299</v>
      </c>
      <c r="H120" s="263">
        <v>12</v>
      </c>
      <c r="I120" s="264"/>
      <c r="J120" s="265">
        <f>ROUND(I120*H120,2)</f>
        <v>0</v>
      </c>
      <c r="K120" s="261" t="s">
        <v>19</v>
      </c>
      <c r="L120" s="266"/>
      <c r="M120" s="267" t="s">
        <v>19</v>
      </c>
      <c r="N120" s="268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375</v>
      </c>
      <c r="AT120" s="219" t="s">
        <v>303</v>
      </c>
      <c r="AU120" s="219" t="s">
        <v>88</v>
      </c>
      <c r="AY120" s="20" t="s">
        <v>178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282</v>
      </c>
      <c r="BM120" s="219" t="s">
        <v>2168</v>
      </c>
    </row>
    <row r="121" s="2" customFormat="1" ht="37.8" customHeight="1">
      <c r="A121" s="41"/>
      <c r="B121" s="42"/>
      <c r="C121" s="208" t="s">
        <v>320</v>
      </c>
      <c r="D121" s="208" t="s">
        <v>180</v>
      </c>
      <c r="E121" s="209" t="s">
        <v>2169</v>
      </c>
      <c r="F121" s="210" t="s">
        <v>2170</v>
      </c>
      <c r="G121" s="211" t="s">
        <v>299</v>
      </c>
      <c r="H121" s="212">
        <v>5</v>
      </c>
      <c r="I121" s="213"/>
      <c r="J121" s="214">
        <f>ROUND(I121*H121,2)</f>
        <v>0</v>
      </c>
      <c r="K121" s="210" t="s">
        <v>183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282</v>
      </c>
      <c r="AT121" s="219" t="s">
        <v>180</v>
      </c>
      <c r="AU121" s="219" t="s">
        <v>88</v>
      </c>
      <c r="AY121" s="20" t="s">
        <v>178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282</v>
      </c>
      <c r="BM121" s="219" t="s">
        <v>2171</v>
      </c>
    </row>
    <row r="122" s="2" customFormat="1">
      <c r="A122" s="41"/>
      <c r="B122" s="42"/>
      <c r="C122" s="43"/>
      <c r="D122" s="221" t="s">
        <v>186</v>
      </c>
      <c r="E122" s="43"/>
      <c r="F122" s="222" t="s">
        <v>2172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186</v>
      </c>
      <c r="AU122" s="20" t="s">
        <v>88</v>
      </c>
    </row>
    <row r="123" s="2" customFormat="1" ht="49.05" customHeight="1">
      <c r="A123" s="41"/>
      <c r="B123" s="42"/>
      <c r="C123" s="208" t="s">
        <v>324</v>
      </c>
      <c r="D123" s="208" t="s">
        <v>180</v>
      </c>
      <c r="E123" s="209" t="s">
        <v>2173</v>
      </c>
      <c r="F123" s="210" t="s">
        <v>2174</v>
      </c>
      <c r="G123" s="211" t="s">
        <v>114</v>
      </c>
      <c r="H123" s="212">
        <v>142</v>
      </c>
      <c r="I123" s="213"/>
      <c r="J123" s="214">
        <f>ROUND(I123*H123,2)</f>
        <v>0</v>
      </c>
      <c r="K123" s="210" t="s">
        <v>183</v>
      </c>
      <c r="L123" s="47"/>
      <c r="M123" s="215" t="s">
        <v>19</v>
      </c>
      <c r="N123" s="216" t="s">
        <v>49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282</v>
      </c>
      <c r="AT123" s="219" t="s">
        <v>180</v>
      </c>
      <c r="AU123" s="219" t="s">
        <v>88</v>
      </c>
      <c r="AY123" s="20" t="s">
        <v>178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282</v>
      </c>
      <c r="BM123" s="219" t="s">
        <v>2175</v>
      </c>
    </row>
    <row r="124" s="2" customFormat="1">
      <c r="A124" s="41"/>
      <c r="B124" s="42"/>
      <c r="C124" s="43"/>
      <c r="D124" s="221" t="s">
        <v>186</v>
      </c>
      <c r="E124" s="43"/>
      <c r="F124" s="222" t="s">
        <v>2176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186</v>
      </c>
      <c r="AU124" s="20" t="s">
        <v>88</v>
      </c>
    </row>
    <row r="125" s="2" customFormat="1" ht="16.5" customHeight="1">
      <c r="A125" s="41"/>
      <c r="B125" s="42"/>
      <c r="C125" s="259" t="s">
        <v>329</v>
      </c>
      <c r="D125" s="259" t="s">
        <v>303</v>
      </c>
      <c r="E125" s="260" t="s">
        <v>2177</v>
      </c>
      <c r="F125" s="261" t="s">
        <v>2178</v>
      </c>
      <c r="G125" s="262" t="s">
        <v>2179</v>
      </c>
      <c r="H125" s="263">
        <v>134.90000000000001</v>
      </c>
      <c r="I125" s="264"/>
      <c r="J125" s="265">
        <f>ROUND(I125*H125,2)</f>
        <v>0</v>
      </c>
      <c r="K125" s="261" t="s">
        <v>19</v>
      </c>
      <c r="L125" s="266"/>
      <c r="M125" s="267" t="s">
        <v>19</v>
      </c>
      <c r="N125" s="268" t="s">
        <v>49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375</v>
      </c>
      <c r="AT125" s="219" t="s">
        <v>303</v>
      </c>
      <c r="AU125" s="219" t="s">
        <v>88</v>
      </c>
      <c r="AY125" s="20" t="s">
        <v>178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282</v>
      </c>
      <c r="BM125" s="219" t="s">
        <v>2180</v>
      </c>
    </row>
    <row r="126" s="2" customFormat="1" ht="24.15" customHeight="1">
      <c r="A126" s="41"/>
      <c r="B126" s="42"/>
      <c r="C126" s="208" t="s">
        <v>335</v>
      </c>
      <c r="D126" s="208" t="s">
        <v>180</v>
      </c>
      <c r="E126" s="209" t="s">
        <v>2181</v>
      </c>
      <c r="F126" s="210" t="s">
        <v>2182</v>
      </c>
      <c r="G126" s="211" t="s">
        <v>114</v>
      </c>
      <c r="H126" s="212">
        <v>626</v>
      </c>
      <c r="I126" s="213"/>
      <c r="J126" s="214">
        <f>ROUND(I126*H126,2)</f>
        <v>0</v>
      </c>
      <c r="K126" s="210" t="s">
        <v>183</v>
      </c>
      <c r="L126" s="47"/>
      <c r="M126" s="215" t="s">
        <v>19</v>
      </c>
      <c r="N126" s="216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282</v>
      </c>
      <c r="AT126" s="219" t="s">
        <v>180</v>
      </c>
      <c r="AU126" s="219" t="s">
        <v>88</v>
      </c>
      <c r="AY126" s="20" t="s">
        <v>178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282</v>
      </c>
      <c r="BM126" s="219" t="s">
        <v>2183</v>
      </c>
    </row>
    <row r="127" s="2" customFormat="1">
      <c r="A127" s="41"/>
      <c r="B127" s="42"/>
      <c r="C127" s="43"/>
      <c r="D127" s="221" t="s">
        <v>186</v>
      </c>
      <c r="E127" s="43"/>
      <c r="F127" s="222" t="s">
        <v>2184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186</v>
      </c>
      <c r="AU127" s="20" t="s">
        <v>88</v>
      </c>
    </row>
    <row r="128" s="2" customFormat="1" ht="16.5" customHeight="1">
      <c r="A128" s="41"/>
      <c r="B128" s="42"/>
      <c r="C128" s="259" t="s">
        <v>342</v>
      </c>
      <c r="D128" s="259" t="s">
        <v>303</v>
      </c>
      <c r="E128" s="260" t="s">
        <v>2185</v>
      </c>
      <c r="F128" s="261" t="s">
        <v>2186</v>
      </c>
      <c r="G128" s="262" t="s">
        <v>2179</v>
      </c>
      <c r="H128" s="263">
        <v>52.380000000000003</v>
      </c>
      <c r="I128" s="264"/>
      <c r="J128" s="265">
        <f>ROUND(I128*H128,2)</f>
        <v>0</v>
      </c>
      <c r="K128" s="261" t="s">
        <v>183</v>
      </c>
      <c r="L128" s="266"/>
      <c r="M128" s="267" t="s">
        <v>19</v>
      </c>
      <c r="N128" s="268" t="s">
        <v>49</v>
      </c>
      <c r="O128" s="87"/>
      <c r="P128" s="217">
        <f>O128*H128</f>
        <v>0</v>
      </c>
      <c r="Q128" s="217">
        <v>0.001</v>
      </c>
      <c r="R128" s="217">
        <f>Q128*H128</f>
        <v>0.052380000000000003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375</v>
      </c>
      <c r="AT128" s="219" t="s">
        <v>303</v>
      </c>
      <c r="AU128" s="219" t="s">
        <v>88</v>
      </c>
      <c r="AY128" s="20" t="s">
        <v>178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282</v>
      </c>
      <c r="BM128" s="219" t="s">
        <v>2187</v>
      </c>
    </row>
    <row r="129" s="2" customFormat="1" ht="16.5" customHeight="1">
      <c r="A129" s="41"/>
      <c r="B129" s="42"/>
      <c r="C129" s="259" t="s">
        <v>348</v>
      </c>
      <c r="D129" s="259" t="s">
        <v>303</v>
      </c>
      <c r="E129" s="260" t="s">
        <v>2188</v>
      </c>
      <c r="F129" s="261" t="s">
        <v>2189</v>
      </c>
      <c r="G129" s="262" t="s">
        <v>2179</v>
      </c>
      <c r="H129" s="263">
        <v>43.399999999999999</v>
      </c>
      <c r="I129" s="264"/>
      <c r="J129" s="265">
        <f>ROUND(I129*H129,2)</f>
        <v>0</v>
      </c>
      <c r="K129" s="261" t="s">
        <v>183</v>
      </c>
      <c r="L129" s="266"/>
      <c r="M129" s="267" t="s">
        <v>19</v>
      </c>
      <c r="N129" s="268" t="s">
        <v>49</v>
      </c>
      <c r="O129" s="87"/>
      <c r="P129" s="217">
        <f>O129*H129</f>
        <v>0</v>
      </c>
      <c r="Q129" s="217">
        <v>0.001</v>
      </c>
      <c r="R129" s="217">
        <f>Q129*H129</f>
        <v>0.043400000000000001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375</v>
      </c>
      <c r="AT129" s="219" t="s">
        <v>303</v>
      </c>
      <c r="AU129" s="219" t="s">
        <v>88</v>
      </c>
      <c r="AY129" s="20" t="s">
        <v>178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282</v>
      </c>
      <c r="BM129" s="219" t="s">
        <v>2190</v>
      </c>
    </row>
    <row r="130" s="2" customFormat="1" ht="16.5" customHeight="1">
      <c r="A130" s="41"/>
      <c r="B130" s="42"/>
      <c r="C130" s="259" t="s">
        <v>353</v>
      </c>
      <c r="D130" s="259" t="s">
        <v>303</v>
      </c>
      <c r="E130" s="260" t="s">
        <v>2191</v>
      </c>
      <c r="F130" s="261" t="s">
        <v>2192</v>
      </c>
      <c r="G130" s="262" t="s">
        <v>114</v>
      </c>
      <c r="H130" s="263">
        <v>168</v>
      </c>
      <c r="I130" s="264"/>
      <c r="J130" s="265">
        <f>ROUND(I130*H130,2)</f>
        <v>0</v>
      </c>
      <c r="K130" s="261" t="s">
        <v>183</v>
      </c>
      <c r="L130" s="266"/>
      <c r="M130" s="267" t="s">
        <v>19</v>
      </c>
      <c r="N130" s="268" t="s">
        <v>49</v>
      </c>
      <c r="O130" s="87"/>
      <c r="P130" s="217">
        <f>O130*H130</f>
        <v>0</v>
      </c>
      <c r="Q130" s="217">
        <v>0.001</v>
      </c>
      <c r="R130" s="217">
        <f>Q130*H130</f>
        <v>0.16800000000000001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375</v>
      </c>
      <c r="AT130" s="219" t="s">
        <v>303</v>
      </c>
      <c r="AU130" s="219" t="s">
        <v>88</v>
      </c>
      <c r="AY130" s="20" t="s">
        <v>178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282</v>
      </c>
      <c r="BM130" s="219" t="s">
        <v>2193</v>
      </c>
    </row>
    <row r="131" s="2" customFormat="1" ht="24.15" customHeight="1">
      <c r="A131" s="41"/>
      <c r="B131" s="42"/>
      <c r="C131" s="208" t="s">
        <v>364</v>
      </c>
      <c r="D131" s="208" t="s">
        <v>180</v>
      </c>
      <c r="E131" s="209" t="s">
        <v>2194</v>
      </c>
      <c r="F131" s="210" t="s">
        <v>2195</v>
      </c>
      <c r="G131" s="211" t="s">
        <v>299</v>
      </c>
      <c r="H131" s="212">
        <v>176</v>
      </c>
      <c r="I131" s="213"/>
      <c r="J131" s="214">
        <f>ROUND(I131*H131,2)</f>
        <v>0</v>
      </c>
      <c r="K131" s="210" t="s">
        <v>183</v>
      </c>
      <c r="L131" s="47"/>
      <c r="M131" s="215" t="s">
        <v>19</v>
      </c>
      <c r="N131" s="216" t="s">
        <v>49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282</v>
      </c>
      <c r="AT131" s="219" t="s">
        <v>180</v>
      </c>
      <c r="AU131" s="219" t="s">
        <v>88</v>
      </c>
      <c r="AY131" s="20" t="s">
        <v>178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86</v>
      </c>
      <c r="BK131" s="220">
        <f>ROUND(I131*H131,2)</f>
        <v>0</v>
      </c>
      <c r="BL131" s="20" t="s">
        <v>282</v>
      </c>
      <c r="BM131" s="219" t="s">
        <v>2196</v>
      </c>
    </row>
    <row r="132" s="2" customFormat="1">
      <c r="A132" s="41"/>
      <c r="B132" s="42"/>
      <c r="C132" s="43"/>
      <c r="D132" s="221" t="s">
        <v>186</v>
      </c>
      <c r="E132" s="43"/>
      <c r="F132" s="222" t="s">
        <v>2197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186</v>
      </c>
      <c r="AU132" s="20" t="s">
        <v>88</v>
      </c>
    </row>
    <row r="133" s="2" customFormat="1" ht="16.5" customHeight="1">
      <c r="A133" s="41"/>
      <c r="B133" s="42"/>
      <c r="C133" s="259" t="s">
        <v>370</v>
      </c>
      <c r="D133" s="259" t="s">
        <v>303</v>
      </c>
      <c r="E133" s="260" t="s">
        <v>2198</v>
      </c>
      <c r="F133" s="261" t="s">
        <v>2199</v>
      </c>
      <c r="G133" s="262" t="s">
        <v>299</v>
      </c>
      <c r="H133" s="263">
        <v>176</v>
      </c>
      <c r="I133" s="264"/>
      <c r="J133" s="265">
        <f>ROUND(I133*H133,2)</f>
        <v>0</v>
      </c>
      <c r="K133" s="261" t="s">
        <v>19</v>
      </c>
      <c r="L133" s="266"/>
      <c r="M133" s="267" t="s">
        <v>19</v>
      </c>
      <c r="N133" s="268" t="s">
        <v>49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375</v>
      </c>
      <c r="AT133" s="219" t="s">
        <v>303</v>
      </c>
      <c r="AU133" s="219" t="s">
        <v>88</v>
      </c>
      <c r="AY133" s="20" t="s">
        <v>178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282</v>
      </c>
      <c r="BM133" s="219" t="s">
        <v>2200</v>
      </c>
    </row>
    <row r="134" s="2" customFormat="1" ht="21.75" customHeight="1">
      <c r="A134" s="41"/>
      <c r="B134" s="42"/>
      <c r="C134" s="208" t="s">
        <v>375</v>
      </c>
      <c r="D134" s="208" t="s">
        <v>180</v>
      </c>
      <c r="E134" s="209" t="s">
        <v>2201</v>
      </c>
      <c r="F134" s="210" t="s">
        <v>2202</v>
      </c>
      <c r="G134" s="211" t="s">
        <v>299</v>
      </c>
      <c r="H134" s="212">
        <v>222</v>
      </c>
      <c r="I134" s="213"/>
      <c r="J134" s="214">
        <f>ROUND(I134*H134,2)</f>
        <v>0</v>
      </c>
      <c r="K134" s="210" t="s">
        <v>183</v>
      </c>
      <c r="L134" s="47"/>
      <c r="M134" s="215" t="s">
        <v>19</v>
      </c>
      <c r="N134" s="216" t="s">
        <v>49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282</v>
      </c>
      <c r="AT134" s="219" t="s">
        <v>180</v>
      </c>
      <c r="AU134" s="219" t="s">
        <v>88</v>
      </c>
      <c r="AY134" s="20" t="s">
        <v>178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282</v>
      </c>
      <c r="BM134" s="219" t="s">
        <v>2203</v>
      </c>
    </row>
    <row r="135" s="2" customFormat="1">
      <c r="A135" s="41"/>
      <c r="B135" s="42"/>
      <c r="C135" s="43"/>
      <c r="D135" s="221" t="s">
        <v>186</v>
      </c>
      <c r="E135" s="43"/>
      <c r="F135" s="222" t="s">
        <v>2204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186</v>
      </c>
      <c r="AU135" s="20" t="s">
        <v>88</v>
      </c>
    </row>
    <row r="136" s="2" customFormat="1" ht="16.5" customHeight="1">
      <c r="A136" s="41"/>
      <c r="B136" s="42"/>
      <c r="C136" s="259" t="s">
        <v>380</v>
      </c>
      <c r="D136" s="259" t="s">
        <v>303</v>
      </c>
      <c r="E136" s="260" t="s">
        <v>2205</v>
      </c>
      <c r="F136" s="261" t="s">
        <v>2206</v>
      </c>
      <c r="G136" s="262" t="s">
        <v>299</v>
      </c>
      <c r="H136" s="263">
        <v>14</v>
      </c>
      <c r="I136" s="264"/>
      <c r="J136" s="265">
        <f>ROUND(I136*H136,2)</f>
        <v>0</v>
      </c>
      <c r="K136" s="261" t="s">
        <v>19</v>
      </c>
      <c r="L136" s="266"/>
      <c r="M136" s="267" t="s">
        <v>19</v>
      </c>
      <c r="N136" s="268" t="s">
        <v>49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375</v>
      </c>
      <c r="AT136" s="219" t="s">
        <v>303</v>
      </c>
      <c r="AU136" s="219" t="s">
        <v>88</v>
      </c>
      <c r="AY136" s="20" t="s">
        <v>178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282</v>
      </c>
      <c r="BM136" s="219" t="s">
        <v>2207</v>
      </c>
    </row>
    <row r="137" s="2" customFormat="1" ht="16.5" customHeight="1">
      <c r="A137" s="41"/>
      <c r="B137" s="42"/>
      <c r="C137" s="259" t="s">
        <v>386</v>
      </c>
      <c r="D137" s="259" t="s">
        <v>303</v>
      </c>
      <c r="E137" s="260" t="s">
        <v>2208</v>
      </c>
      <c r="F137" s="261" t="s">
        <v>2209</v>
      </c>
      <c r="G137" s="262" t="s">
        <v>299</v>
      </c>
      <c r="H137" s="263">
        <v>208</v>
      </c>
      <c r="I137" s="264"/>
      <c r="J137" s="265">
        <f>ROUND(I137*H137,2)</f>
        <v>0</v>
      </c>
      <c r="K137" s="261" t="s">
        <v>19</v>
      </c>
      <c r="L137" s="266"/>
      <c r="M137" s="267" t="s">
        <v>19</v>
      </c>
      <c r="N137" s="268" t="s">
        <v>49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375</v>
      </c>
      <c r="AT137" s="219" t="s">
        <v>303</v>
      </c>
      <c r="AU137" s="219" t="s">
        <v>88</v>
      </c>
      <c r="AY137" s="20" t="s">
        <v>178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86</v>
      </c>
      <c r="BK137" s="220">
        <f>ROUND(I137*H137,2)</f>
        <v>0</v>
      </c>
      <c r="BL137" s="20" t="s">
        <v>282</v>
      </c>
      <c r="BM137" s="219" t="s">
        <v>2210</v>
      </c>
    </row>
    <row r="138" s="2" customFormat="1" ht="24.15" customHeight="1">
      <c r="A138" s="41"/>
      <c r="B138" s="42"/>
      <c r="C138" s="208" t="s">
        <v>391</v>
      </c>
      <c r="D138" s="208" t="s">
        <v>180</v>
      </c>
      <c r="E138" s="209" t="s">
        <v>2211</v>
      </c>
      <c r="F138" s="210" t="s">
        <v>2212</v>
      </c>
      <c r="G138" s="211" t="s">
        <v>299</v>
      </c>
      <c r="H138" s="212">
        <v>56</v>
      </c>
      <c r="I138" s="213"/>
      <c r="J138" s="214">
        <f>ROUND(I138*H138,2)</f>
        <v>0</v>
      </c>
      <c r="K138" s="210" t="s">
        <v>183</v>
      </c>
      <c r="L138" s="47"/>
      <c r="M138" s="215" t="s">
        <v>19</v>
      </c>
      <c r="N138" s="216" t="s">
        <v>49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282</v>
      </c>
      <c r="AT138" s="219" t="s">
        <v>180</v>
      </c>
      <c r="AU138" s="219" t="s">
        <v>88</v>
      </c>
      <c r="AY138" s="20" t="s">
        <v>178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282</v>
      </c>
      <c r="BM138" s="219" t="s">
        <v>2213</v>
      </c>
    </row>
    <row r="139" s="2" customFormat="1">
      <c r="A139" s="41"/>
      <c r="B139" s="42"/>
      <c r="C139" s="43"/>
      <c r="D139" s="221" t="s">
        <v>186</v>
      </c>
      <c r="E139" s="43"/>
      <c r="F139" s="222" t="s">
        <v>2214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186</v>
      </c>
      <c r="AU139" s="20" t="s">
        <v>88</v>
      </c>
    </row>
    <row r="140" s="2" customFormat="1" ht="16.5" customHeight="1">
      <c r="A140" s="41"/>
      <c r="B140" s="42"/>
      <c r="C140" s="259" t="s">
        <v>396</v>
      </c>
      <c r="D140" s="259" t="s">
        <v>303</v>
      </c>
      <c r="E140" s="260" t="s">
        <v>2215</v>
      </c>
      <c r="F140" s="261" t="s">
        <v>2216</v>
      </c>
      <c r="G140" s="262" t="s">
        <v>299</v>
      </c>
      <c r="H140" s="263">
        <v>42</v>
      </c>
      <c r="I140" s="264"/>
      <c r="J140" s="265">
        <f>ROUND(I140*H140,2)</f>
        <v>0</v>
      </c>
      <c r="K140" s="261" t="s">
        <v>19</v>
      </c>
      <c r="L140" s="266"/>
      <c r="M140" s="267" t="s">
        <v>19</v>
      </c>
      <c r="N140" s="268" t="s">
        <v>49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375</v>
      </c>
      <c r="AT140" s="219" t="s">
        <v>303</v>
      </c>
      <c r="AU140" s="219" t="s">
        <v>88</v>
      </c>
      <c r="AY140" s="20" t="s">
        <v>178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86</v>
      </c>
      <c r="BK140" s="220">
        <f>ROUND(I140*H140,2)</f>
        <v>0</v>
      </c>
      <c r="BL140" s="20" t="s">
        <v>282</v>
      </c>
      <c r="BM140" s="219" t="s">
        <v>2217</v>
      </c>
    </row>
    <row r="141" s="2" customFormat="1" ht="16.5" customHeight="1">
      <c r="A141" s="41"/>
      <c r="B141" s="42"/>
      <c r="C141" s="259" t="s">
        <v>402</v>
      </c>
      <c r="D141" s="259" t="s">
        <v>303</v>
      </c>
      <c r="E141" s="260" t="s">
        <v>2218</v>
      </c>
      <c r="F141" s="261" t="s">
        <v>2219</v>
      </c>
      <c r="G141" s="262" t="s">
        <v>299</v>
      </c>
      <c r="H141" s="263">
        <v>14</v>
      </c>
      <c r="I141" s="264"/>
      <c r="J141" s="265">
        <f>ROUND(I141*H141,2)</f>
        <v>0</v>
      </c>
      <c r="K141" s="261" t="s">
        <v>19</v>
      </c>
      <c r="L141" s="266"/>
      <c r="M141" s="267" t="s">
        <v>19</v>
      </c>
      <c r="N141" s="268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375</v>
      </c>
      <c r="AT141" s="219" t="s">
        <v>303</v>
      </c>
      <c r="AU141" s="219" t="s">
        <v>88</v>
      </c>
      <c r="AY141" s="20" t="s">
        <v>178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282</v>
      </c>
      <c r="BM141" s="219" t="s">
        <v>2220</v>
      </c>
    </row>
    <row r="142" s="2" customFormat="1" ht="24.15" customHeight="1">
      <c r="A142" s="41"/>
      <c r="B142" s="42"/>
      <c r="C142" s="208" t="s">
        <v>407</v>
      </c>
      <c r="D142" s="208" t="s">
        <v>180</v>
      </c>
      <c r="E142" s="209" t="s">
        <v>2221</v>
      </c>
      <c r="F142" s="210" t="s">
        <v>2222</v>
      </c>
      <c r="G142" s="211" t="s">
        <v>299</v>
      </c>
      <c r="H142" s="212">
        <v>16</v>
      </c>
      <c r="I142" s="213"/>
      <c r="J142" s="214">
        <f>ROUND(I142*H142,2)</f>
        <v>0</v>
      </c>
      <c r="K142" s="210" t="s">
        <v>183</v>
      </c>
      <c r="L142" s="47"/>
      <c r="M142" s="215" t="s">
        <v>19</v>
      </c>
      <c r="N142" s="216" t="s">
        <v>49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282</v>
      </c>
      <c r="AT142" s="219" t="s">
        <v>180</v>
      </c>
      <c r="AU142" s="219" t="s">
        <v>88</v>
      </c>
      <c r="AY142" s="20" t="s">
        <v>178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86</v>
      </c>
      <c r="BK142" s="220">
        <f>ROUND(I142*H142,2)</f>
        <v>0</v>
      </c>
      <c r="BL142" s="20" t="s">
        <v>282</v>
      </c>
      <c r="BM142" s="219" t="s">
        <v>2223</v>
      </c>
    </row>
    <row r="143" s="2" customFormat="1">
      <c r="A143" s="41"/>
      <c r="B143" s="42"/>
      <c r="C143" s="43"/>
      <c r="D143" s="221" t="s">
        <v>186</v>
      </c>
      <c r="E143" s="43"/>
      <c r="F143" s="222" t="s">
        <v>2224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186</v>
      </c>
      <c r="AU143" s="20" t="s">
        <v>88</v>
      </c>
    </row>
    <row r="144" s="2" customFormat="1" ht="16.5" customHeight="1">
      <c r="A144" s="41"/>
      <c r="B144" s="42"/>
      <c r="C144" s="259" t="s">
        <v>414</v>
      </c>
      <c r="D144" s="259" t="s">
        <v>303</v>
      </c>
      <c r="E144" s="260" t="s">
        <v>2225</v>
      </c>
      <c r="F144" s="261" t="s">
        <v>2226</v>
      </c>
      <c r="G144" s="262" t="s">
        <v>299</v>
      </c>
      <c r="H144" s="263">
        <v>16</v>
      </c>
      <c r="I144" s="264"/>
      <c r="J144" s="265">
        <f>ROUND(I144*H144,2)</f>
        <v>0</v>
      </c>
      <c r="K144" s="261" t="s">
        <v>183</v>
      </c>
      <c r="L144" s="266"/>
      <c r="M144" s="267" t="s">
        <v>19</v>
      </c>
      <c r="N144" s="268" t="s">
        <v>49</v>
      </c>
      <c r="O144" s="87"/>
      <c r="P144" s="217">
        <f>O144*H144</f>
        <v>0</v>
      </c>
      <c r="Q144" s="217">
        <v>0.00016000000000000001</v>
      </c>
      <c r="R144" s="217">
        <f>Q144*H144</f>
        <v>0.0025600000000000002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375</v>
      </c>
      <c r="AT144" s="219" t="s">
        <v>303</v>
      </c>
      <c r="AU144" s="219" t="s">
        <v>88</v>
      </c>
      <c r="AY144" s="20" t="s">
        <v>178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86</v>
      </c>
      <c r="BK144" s="220">
        <f>ROUND(I144*H144,2)</f>
        <v>0</v>
      </c>
      <c r="BL144" s="20" t="s">
        <v>282</v>
      </c>
      <c r="BM144" s="219" t="s">
        <v>2227</v>
      </c>
    </row>
    <row r="145" s="2" customFormat="1" ht="21.75" customHeight="1">
      <c r="A145" s="41"/>
      <c r="B145" s="42"/>
      <c r="C145" s="208" t="s">
        <v>420</v>
      </c>
      <c r="D145" s="208" t="s">
        <v>180</v>
      </c>
      <c r="E145" s="209" t="s">
        <v>2228</v>
      </c>
      <c r="F145" s="210" t="s">
        <v>2229</v>
      </c>
      <c r="G145" s="211" t="s">
        <v>299</v>
      </c>
      <c r="H145" s="212">
        <v>127</v>
      </c>
      <c r="I145" s="213"/>
      <c r="J145" s="214">
        <f>ROUND(I145*H145,2)</f>
        <v>0</v>
      </c>
      <c r="K145" s="210" t="s">
        <v>183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282</v>
      </c>
      <c r="AT145" s="219" t="s">
        <v>180</v>
      </c>
      <c r="AU145" s="219" t="s">
        <v>88</v>
      </c>
      <c r="AY145" s="20" t="s">
        <v>178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282</v>
      </c>
      <c r="BM145" s="219" t="s">
        <v>2230</v>
      </c>
    </row>
    <row r="146" s="2" customFormat="1">
      <c r="A146" s="41"/>
      <c r="B146" s="42"/>
      <c r="C146" s="43"/>
      <c r="D146" s="221" t="s">
        <v>186</v>
      </c>
      <c r="E146" s="43"/>
      <c r="F146" s="222" t="s">
        <v>2231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186</v>
      </c>
      <c r="AU146" s="20" t="s">
        <v>88</v>
      </c>
    </row>
    <row r="147" s="2" customFormat="1" ht="16.5" customHeight="1">
      <c r="A147" s="41"/>
      <c r="B147" s="42"/>
      <c r="C147" s="259" t="s">
        <v>426</v>
      </c>
      <c r="D147" s="259" t="s">
        <v>303</v>
      </c>
      <c r="E147" s="260" t="s">
        <v>2232</v>
      </c>
      <c r="F147" s="261" t="s">
        <v>2233</v>
      </c>
      <c r="G147" s="262" t="s">
        <v>299</v>
      </c>
      <c r="H147" s="263">
        <v>127</v>
      </c>
      <c r="I147" s="264"/>
      <c r="J147" s="265">
        <f>ROUND(I147*H147,2)</f>
        <v>0</v>
      </c>
      <c r="K147" s="261" t="s">
        <v>19</v>
      </c>
      <c r="L147" s="266"/>
      <c r="M147" s="267" t="s">
        <v>19</v>
      </c>
      <c r="N147" s="268" t="s">
        <v>49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375</v>
      </c>
      <c r="AT147" s="219" t="s">
        <v>303</v>
      </c>
      <c r="AU147" s="219" t="s">
        <v>88</v>
      </c>
      <c r="AY147" s="20" t="s">
        <v>178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282</v>
      </c>
      <c r="BM147" s="219" t="s">
        <v>2234</v>
      </c>
    </row>
    <row r="148" s="2" customFormat="1" ht="24.15" customHeight="1">
      <c r="A148" s="41"/>
      <c r="B148" s="42"/>
      <c r="C148" s="208" t="s">
        <v>431</v>
      </c>
      <c r="D148" s="208" t="s">
        <v>180</v>
      </c>
      <c r="E148" s="209" t="s">
        <v>2235</v>
      </c>
      <c r="F148" s="210" t="s">
        <v>2236</v>
      </c>
      <c r="G148" s="211" t="s">
        <v>299</v>
      </c>
      <c r="H148" s="212">
        <v>14</v>
      </c>
      <c r="I148" s="213"/>
      <c r="J148" s="214">
        <f>ROUND(I148*H148,2)</f>
        <v>0</v>
      </c>
      <c r="K148" s="210" t="s">
        <v>183</v>
      </c>
      <c r="L148" s="47"/>
      <c r="M148" s="215" t="s">
        <v>19</v>
      </c>
      <c r="N148" s="216" t="s">
        <v>49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282</v>
      </c>
      <c r="AT148" s="219" t="s">
        <v>180</v>
      </c>
      <c r="AU148" s="219" t="s">
        <v>88</v>
      </c>
      <c r="AY148" s="20" t="s">
        <v>178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86</v>
      </c>
      <c r="BK148" s="220">
        <f>ROUND(I148*H148,2)</f>
        <v>0</v>
      </c>
      <c r="BL148" s="20" t="s">
        <v>282</v>
      </c>
      <c r="BM148" s="219" t="s">
        <v>2237</v>
      </c>
    </row>
    <row r="149" s="2" customFormat="1">
      <c r="A149" s="41"/>
      <c r="B149" s="42"/>
      <c r="C149" s="43"/>
      <c r="D149" s="221" t="s">
        <v>186</v>
      </c>
      <c r="E149" s="43"/>
      <c r="F149" s="222" t="s">
        <v>2238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186</v>
      </c>
      <c r="AU149" s="20" t="s">
        <v>88</v>
      </c>
    </row>
    <row r="150" s="2" customFormat="1" ht="21.75" customHeight="1">
      <c r="A150" s="41"/>
      <c r="B150" s="42"/>
      <c r="C150" s="259" t="s">
        <v>437</v>
      </c>
      <c r="D150" s="259" t="s">
        <v>303</v>
      </c>
      <c r="E150" s="260" t="s">
        <v>2239</v>
      </c>
      <c r="F150" s="261" t="s">
        <v>2240</v>
      </c>
      <c r="G150" s="262" t="s">
        <v>299</v>
      </c>
      <c r="H150" s="263">
        <v>14</v>
      </c>
      <c r="I150" s="264"/>
      <c r="J150" s="265">
        <f>ROUND(I150*H150,2)</f>
        <v>0</v>
      </c>
      <c r="K150" s="261" t="s">
        <v>19</v>
      </c>
      <c r="L150" s="266"/>
      <c r="M150" s="267" t="s">
        <v>19</v>
      </c>
      <c r="N150" s="268" t="s">
        <v>49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375</v>
      </c>
      <c r="AT150" s="219" t="s">
        <v>303</v>
      </c>
      <c r="AU150" s="219" t="s">
        <v>88</v>
      </c>
      <c r="AY150" s="20" t="s">
        <v>178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282</v>
      </c>
      <c r="BM150" s="219" t="s">
        <v>2241</v>
      </c>
    </row>
    <row r="151" s="2" customFormat="1" ht="24.15" customHeight="1">
      <c r="A151" s="41"/>
      <c r="B151" s="42"/>
      <c r="C151" s="208" t="s">
        <v>442</v>
      </c>
      <c r="D151" s="208" t="s">
        <v>180</v>
      </c>
      <c r="E151" s="209" t="s">
        <v>2242</v>
      </c>
      <c r="F151" s="210" t="s">
        <v>2243</v>
      </c>
      <c r="G151" s="211" t="s">
        <v>299</v>
      </c>
      <c r="H151" s="212">
        <v>14</v>
      </c>
      <c r="I151" s="213"/>
      <c r="J151" s="214">
        <f>ROUND(I151*H151,2)</f>
        <v>0</v>
      </c>
      <c r="K151" s="210" t="s">
        <v>183</v>
      </c>
      <c r="L151" s="47"/>
      <c r="M151" s="215" t="s">
        <v>19</v>
      </c>
      <c r="N151" s="216" t="s">
        <v>49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282</v>
      </c>
      <c r="AT151" s="219" t="s">
        <v>180</v>
      </c>
      <c r="AU151" s="219" t="s">
        <v>88</v>
      </c>
      <c r="AY151" s="20" t="s">
        <v>178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86</v>
      </c>
      <c r="BK151" s="220">
        <f>ROUND(I151*H151,2)</f>
        <v>0</v>
      </c>
      <c r="BL151" s="20" t="s">
        <v>282</v>
      </c>
      <c r="BM151" s="219" t="s">
        <v>2244</v>
      </c>
    </row>
    <row r="152" s="2" customFormat="1">
      <c r="A152" s="41"/>
      <c r="B152" s="42"/>
      <c r="C152" s="43"/>
      <c r="D152" s="221" t="s">
        <v>186</v>
      </c>
      <c r="E152" s="43"/>
      <c r="F152" s="222" t="s">
        <v>2245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186</v>
      </c>
      <c r="AU152" s="20" t="s">
        <v>88</v>
      </c>
    </row>
    <row r="153" s="2" customFormat="1" ht="16.5" customHeight="1">
      <c r="A153" s="41"/>
      <c r="B153" s="42"/>
      <c r="C153" s="259" t="s">
        <v>447</v>
      </c>
      <c r="D153" s="259" t="s">
        <v>303</v>
      </c>
      <c r="E153" s="260" t="s">
        <v>2246</v>
      </c>
      <c r="F153" s="261" t="s">
        <v>2247</v>
      </c>
      <c r="G153" s="262" t="s">
        <v>299</v>
      </c>
      <c r="H153" s="263">
        <v>14</v>
      </c>
      <c r="I153" s="264"/>
      <c r="J153" s="265">
        <f>ROUND(I153*H153,2)</f>
        <v>0</v>
      </c>
      <c r="K153" s="261" t="s">
        <v>183</v>
      </c>
      <c r="L153" s="266"/>
      <c r="M153" s="267" t="s">
        <v>19</v>
      </c>
      <c r="N153" s="268" t="s">
        <v>49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375</v>
      </c>
      <c r="AT153" s="219" t="s">
        <v>303</v>
      </c>
      <c r="AU153" s="219" t="s">
        <v>88</v>
      </c>
      <c r="AY153" s="20" t="s">
        <v>178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282</v>
      </c>
      <c r="BM153" s="219" t="s">
        <v>2248</v>
      </c>
    </row>
    <row r="154" s="2" customFormat="1" ht="16.5" customHeight="1">
      <c r="A154" s="41"/>
      <c r="B154" s="42"/>
      <c r="C154" s="208" t="s">
        <v>452</v>
      </c>
      <c r="D154" s="208" t="s">
        <v>180</v>
      </c>
      <c r="E154" s="209" t="s">
        <v>2249</v>
      </c>
      <c r="F154" s="210" t="s">
        <v>2250</v>
      </c>
      <c r="G154" s="211" t="s">
        <v>299</v>
      </c>
      <c r="H154" s="212">
        <v>265</v>
      </c>
      <c r="I154" s="213"/>
      <c r="J154" s="214">
        <f>ROUND(I154*H154,2)</f>
        <v>0</v>
      </c>
      <c r="K154" s="210" t="s">
        <v>183</v>
      </c>
      <c r="L154" s="47"/>
      <c r="M154" s="215" t="s">
        <v>19</v>
      </c>
      <c r="N154" s="216" t="s">
        <v>49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282</v>
      </c>
      <c r="AT154" s="219" t="s">
        <v>180</v>
      </c>
      <c r="AU154" s="219" t="s">
        <v>88</v>
      </c>
      <c r="AY154" s="20" t="s">
        <v>178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282</v>
      </c>
      <c r="BM154" s="219" t="s">
        <v>2251</v>
      </c>
    </row>
    <row r="155" s="2" customFormat="1">
      <c r="A155" s="41"/>
      <c r="B155" s="42"/>
      <c r="C155" s="43"/>
      <c r="D155" s="221" t="s">
        <v>186</v>
      </c>
      <c r="E155" s="43"/>
      <c r="F155" s="222" t="s">
        <v>2252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186</v>
      </c>
      <c r="AU155" s="20" t="s">
        <v>88</v>
      </c>
    </row>
    <row r="156" s="2" customFormat="1" ht="21.75" customHeight="1">
      <c r="A156" s="41"/>
      <c r="B156" s="42"/>
      <c r="C156" s="259" t="s">
        <v>457</v>
      </c>
      <c r="D156" s="259" t="s">
        <v>303</v>
      </c>
      <c r="E156" s="260" t="s">
        <v>2253</v>
      </c>
      <c r="F156" s="261" t="s">
        <v>2254</v>
      </c>
      <c r="G156" s="262" t="s">
        <v>299</v>
      </c>
      <c r="H156" s="263">
        <v>55</v>
      </c>
      <c r="I156" s="264"/>
      <c r="J156" s="265">
        <f>ROUND(I156*H156,2)</f>
        <v>0</v>
      </c>
      <c r="K156" s="261" t="s">
        <v>183</v>
      </c>
      <c r="L156" s="266"/>
      <c r="M156" s="267" t="s">
        <v>19</v>
      </c>
      <c r="N156" s="268" t="s">
        <v>49</v>
      </c>
      <c r="O156" s="87"/>
      <c r="P156" s="217">
        <f>O156*H156</f>
        <v>0</v>
      </c>
      <c r="Q156" s="217">
        <v>0.0022000000000000001</v>
      </c>
      <c r="R156" s="217">
        <f>Q156*H156</f>
        <v>0.12100000000000001</v>
      </c>
      <c r="S156" s="217">
        <v>0</v>
      </c>
      <c r="T156" s="218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9" t="s">
        <v>375</v>
      </c>
      <c r="AT156" s="219" t="s">
        <v>303</v>
      </c>
      <c r="AU156" s="219" t="s">
        <v>88</v>
      </c>
      <c r="AY156" s="20" t="s">
        <v>178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86</v>
      </c>
      <c r="BK156" s="220">
        <f>ROUND(I156*H156,2)</f>
        <v>0</v>
      </c>
      <c r="BL156" s="20" t="s">
        <v>282</v>
      </c>
      <c r="BM156" s="219" t="s">
        <v>2255</v>
      </c>
    </row>
    <row r="157" s="2" customFormat="1" ht="16.5" customHeight="1">
      <c r="A157" s="41"/>
      <c r="B157" s="42"/>
      <c r="C157" s="259" t="s">
        <v>462</v>
      </c>
      <c r="D157" s="259" t="s">
        <v>303</v>
      </c>
      <c r="E157" s="260" t="s">
        <v>2256</v>
      </c>
      <c r="F157" s="261" t="s">
        <v>2257</v>
      </c>
      <c r="G157" s="262" t="s">
        <v>299</v>
      </c>
      <c r="H157" s="263">
        <v>210</v>
      </c>
      <c r="I157" s="264"/>
      <c r="J157" s="265">
        <f>ROUND(I157*H157,2)</f>
        <v>0</v>
      </c>
      <c r="K157" s="261" t="s">
        <v>19</v>
      </c>
      <c r="L157" s="266"/>
      <c r="M157" s="267" t="s">
        <v>19</v>
      </c>
      <c r="N157" s="268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375</v>
      </c>
      <c r="AT157" s="219" t="s">
        <v>303</v>
      </c>
      <c r="AU157" s="219" t="s">
        <v>88</v>
      </c>
      <c r="AY157" s="20" t="s">
        <v>178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282</v>
      </c>
      <c r="BM157" s="219" t="s">
        <v>2258</v>
      </c>
    </row>
    <row r="158" s="2" customFormat="1" ht="37.8" customHeight="1">
      <c r="A158" s="41"/>
      <c r="B158" s="42"/>
      <c r="C158" s="208" t="s">
        <v>467</v>
      </c>
      <c r="D158" s="208" t="s">
        <v>180</v>
      </c>
      <c r="E158" s="209" t="s">
        <v>2259</v>
      </c>
      <c r="F158" s="210" t="s">
        <v>2260</v>
      </c>
      <c r="G158" s="211" t="s">
        <v>114</v>
      </c>
      <c r="H158" s="212">
        <v>255</v>
      </c>
      <c r="I158" s="213"/>
      <c r="J158" s="214">
        <f>ROUND(I158*H158,2)</f>
        <v>0</v>
      </c>
      <c r="K158" s="210" t="s">
        <v>183</v>
      </c>
      <c r="L158" s="47"/>
      <c r="M158" s="215" t="s">
        <v>19</v>
      </c>
      <c r="N158" s="216" t="s">
        <v>49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0.00062</v>
      </c>
      <c r="T158" s="218">
        <f>S158*H158</f>
        <v>0.15809999999999999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282</v>
      </c>
      <c r="AT158" s="219" t="s">
        <v>180</v>
      </c>
      <c r="AU158" s="219" t="s">
        <v>88</v>
      </c>
      <c r="AY158" s="20" t="s">
        <v>178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282</v>
      </c>
      <c r="BM158" s="219" t="s">
        <v>2261</v>
      </c>
    </row>
    <row r="159" s="2" customFormat="1">
      <c r="A159" s="41"/>
      <c r="B159" s="42"/>
      <c r="C159" s="43"/>
      <c r="D159" s="221" t="s">
        <v>186</v>
      </c>
      <c r="E159" s="43"/>
      <c r="F159" s="222" t="s">
        <v>2262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186</v>
      </c>
      <c r="AU159" s="20" t="s">
        <v>88</v>
      </c>
    </row>
    <row r="160" s="2" customFormat="1" ht="24.15" customHeight="1">
      <c r="A160" s="41"/>
      <c r="B160" s="42"/>
      <c r="C160" s="208" t="s">
        <v>475</v>
      </c>
      <c r="D160" s="208" t="s">
        <v>180</v>
      </c>
      <c r="E160" s="209" t="s">
        <v>2263</v>
      </c>
      <c r="F160" s="210" t="s">
        <v>2264</v>
      </c>
      <c r="G160" s="211" t="s">
        <v>299</v>
      </c>
      <c r="H160" s="212">
        <v>10</v>
      </c>
      <c r="I160" s="213"/>
      <c r="J160" s="214">
        <f>ROUND(I160*H160,2)</f>
        <v>0</v>
      </c>
      <c r="K160" s="210" t="s">
        <v>183</v>
      </c>
      <c r="L160" s="47"/>
      <c r="M160" s="215" t="s">
        <v>19</v>
      </c>
      <c r="N160" s="216" t="s">
        <v>49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0.00021000000000000001</v>
      </c>
      <c r="T160" s="218">
        <f>S160*H160</f>
        <v>0.0021000000000000003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282</v>
      </c>
      <c r="AT160" s="219" t="s">
        <v>180</v>
      </c>
      <c r="AU160" s="219" t="s">
        <v>88</v>
      </c>
      <c r="AY160" s="20" t="s">
        <v>178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86</v>
      </c>
      <c r="BK160" s="220">
        <f>ROUND(I160*H160,2)</f>
        <v>0</v>
      </c>
      <c r="BL160" s="20" t="s">
        <v>282</v>
      </c>
      <c r="BM160" s="219" t="s">
        <v>2265</v>
      </c>
    </row>
    <row r="161" s="2" customFormat="1">
      <c r="A161" s="41"/>
      <c r="B161" s="42"/>
      <c r="C161" s="43"/>
      <c r="D161" s="221" t="s">
        <v>186</v>
      </c>
      <c r="E161" s="43"/>
      <c r="F161" s="222" t="s">
        <v>2266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186</v>
      </c>
      <c r="AU161" s="20" t="s">
        <v>88</v>
      </c>
    </row>
    <row r="162" s="2" customFormat="1" ht="24.15" customHeight="1">
      <c r="A162" s="41"/>
      <c r="B162" s="42"/>
      <c r="C162" s="208" t="s">
        <v>481</v>
      </c>
      <c r="D162" s="208" t="s">
        <v>180</v>
      </c>
      <c r="E162" s="209" t="s">
        <v>2267</v>
      </c>
      <c r="F162" s="210" t="s">
        <v>2268</v>
      </c>
      <c r="G162" s="211" t="s">
        <v>299</v>
      </c>
      <c r="H162" s="212">
        <v>10</v>
      </c>
      <c r="I162" s="213"/>
      <c r="J162" s="214">
        <f>ROUND(I162*H162,2)</f>
        <v>0</v>
      </c>
      <c r="K162" s="210" t="s">
        <v>183</v>
      </c>
      <c r="L162" s="47"/>
      <c r="M162" s="215" t="s">
        <v>19</v>
      </c>
      <c r="N162" s="216" t="s">
        <v>49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0.0022100000000000002</v>
      </c>
      <c r="T162" s="218">
        <f>S162*H162</f>
        <v>0.022100000000000002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282</v>
      </c>
      <c r="AT162" s="219" t="s">
        <v>180</v>
      </c>
      <c r="AU162" s="219" t="s">
        <v>88</v>
      </c>
      <c r="AY162" s="20" t="s">
        <v>178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282</v>
      </c>
      <c r="BM162" s="219" t="s">
        <v>2269</v>
      </c>
    </row>
    <row r="163" s="2" customFormat="1">
      <c r="A163" s="41"/>
      <c r="B163" s="42"/>
      <c r="C163" s="43"/>
      <c r="D163" s="221" t="s">
        <v>186</v>
      </c>
      <c r="E163" s="43"/>
      <c r="F163" s="222" t="s">
        <v>2270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186</v>
      </c>
      <c r="AU163" s="20" t="s">
        <v>88</v>
      </c>
    </row>
    <row r="164" s="2" customFormat="1" ht="21.75" customHeight="1">
      <c r="A164" s="41"/>
      <c r="B164" s="42"/>
      <c r="C164" s="208" t="s">
        <v>487</v>
      </c>
      <c r="D164" s="208" t="s">
        <v>180</v>
      </c>
      <c r="E164" s="209" t="s">
        <v>2271</v>
      </c>
      <c r="F164" s="210" t="s">
        <v>2272</v>
      </c>
      <c r="G164" s="211" t="s">
        <v>299</v>
      </c>
      <c r="H164" s="212">
        <v>4</v>
      </c>
      <c r="I164" s="213"/>
      <c r="J164" s="214">
        <f>ROUND(I164*H164,2)</f>
        <v>0</v>
      </c>
      <c r="K164" s="210" t="s">
        <v>183</v>
      </c>
      <c r="L164" s="47"/>
      <c r="M164" s="215" t="s">
        <v>19</v>
      </c>
      <c r="N164" s="216" t="s">
        <v>49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282</v>
      </c>
      <c r="AT164" s="219" t="s">
        <v>180</v>
      </c>
      <c r="AU164" s="219" t="s">
        <v>88</v>
      </c>
      <c r="AY164" s="20" t="s">
        <v>178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282</v>
      </c>
      <c r="BM164" s="219" t="s">
        <v>2273</v>
      </c>
    </row>
    <row r="165" s="2" customFormat="1">
      <c r="A165" s="41"/>
      <c r="B165" s="42"/>
      <c r="C165" s="43"/>
      <c r="D165" s="221" t="s">
        <v>186</v>
      </c>
      <c r="E165" s="43"/>
      <c r="F165" s="222" t="s">
        <v>2274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186</v>
      </c>
      <c r="AU165" s="20" t="s">
        <v>88</v>
      </c>
    </row>
    <row r="166" s="2" customFormat="1" ht="16.5" customHeight="1">
      <c r="A166" s="41"/>
      <c r="B166" s="42"/>
      <c r="C166" s="259" t="s">
        <v>492</v>
      </c>
      <c r="D166" s="259" t="s">
        <v>303</v>
      </c>
      <c r="E166" s="260" t="s">
        <v>2275</v>
      </c>
      <c r="F166" s="261" t="s">
        <v>2276</v>
      </c>
      <c r="G166" s="262" t="s">
        <v>299</v>
      </c>
      <c r="H166" s="263">
        <v>4</v>
      </c>
      <c r="I166" s="264"/>
      <c r="J166" s="265">
        <f>ROUND(I166*H166,2)</f>
        <v>0</v>
      </c>
      <c r="K166" s="261" t="s">
        <v>19</v>
      </c>
      <c r="L166" s="266"/>
      <c r="M166" s="267" t="s">
        <v>19</v>
      </c>
      <c r="N166" s="268" t="s">
        <v>49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375</v>
      </c>
      <c r="AT166" s="219" t="s">
        <v>303</v>
      </c>
      <c r="AU166" s="219" t="s">
        <v>88</v>
      </c>
      <c r="AY166" s="20" t="s">
        <v>178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86</v>
      </c>
      <c r="BK166" s="220">
        <f>ROUND(I166*H166,2)</f>
        <v>0</v>
      </c>
      <c r="BL166" s="20" t="s">
        <v>282</v>
      </c>
      <c r="BM166" s="219" t="s">
        <v>2277</v>
      </c>
    </row>
    <row r="167" s="12" customFormat="1" ht="22.8" customHeight="1">
      <c r="A167" s="12"/>
      <c r="B167" s="192"/>
      <c r="C167" s="193"/>
      <c r="D167" s="194" t="s">
        <v>77</v>
      </c>
      <c r="E167" s="206" t="s">
        <v>2278</v>
      </c>
      <c r="F167" s="206" t="s">
        <v>2279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SUM(P168:P178)</f>
        <v>0</v>
      </c>
      <c r="Q167" s="200"/>
      <c r="R167" s="201">
        <f>SUM(R168:R178)</f>
        <v>0</v>
      </c>
      <c r="S167" s="200"/>
      <c r="T167" s="202">
        <f>SUM(T168:T178)</f>
        <v>0.0050000000000000001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3" t="s">
        <v>88</v>
      </c>
      <c r="AT167" s="204" t="s">
        <v>77</v>
      </c>
      <c r="AU167" s="204" t="s">
        <v>86</v>
      </c>
      <c r="AY167" s="203" t="s">
        <v>178</v>
      </c>
      <c r="BK167" s="205">
        <f>SUM(BK168:BK178)</f>
        <v>0</v>
      </c>
    </row>
    <row r="168" s="2" customFormat="1" ht="16.5" customHeight="1">
      <c r="A168" s="41"/>
      <c r="B168" s="42"/>
      <c r="C168" s="208" t="s">
        <v>505</v>
      </c>
      <c r="D168" s="208" t="s">
        <v>180</v>
      </c>
      <c r="E168" s="209" t="s">
        <v>2280</v>
      </c>
      <c r="F168" s="210" t="s">
        <v>2281</v>
      </c>
      <c r="G168" s="211" t="s">
        <v>299</v>
      </c>
      <c r="H168" s="212">
        <v>4</v>
      </c>
      <c r="I168" s="213"/>
      <c r="J168" s="214">
        <f>ROUND(I168*H168,2)</f>
        <v>0</v>
      </c>
      <c r="K168" s="210" t="s">
        <v>183</v>
      </c>
      <c r="L168" s="47"/>
      <c r="M168" s="215" t="s">
        <v>19</v>
      </c>
      <c r="N168" s="216" t="s">
        <v>49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282</v>
      </c>
      <c r="AT168" s="219" t="s">
        <v>180</v>
      </c>
      <c r="AU168" s="219" t="s">
        <v>88</v>
      </c>
      <c r="AY168" s="20" t="s">
        <v>178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282</v>
      </c>
      <c r="BM168" s="219" t="s">
        <v>2282</v>
      </c>
    </row>
    <row r="169" s="2" customFormat="1">
      <c r="A169" s="41"/>
      <c r="B169" s="42"/>
      <c r="C169" s="43"/>
      <c r="D169" s="221" t="s">
        <v>186</v>
      </c>
      <c r="E169" s="43"/>
      <c r="F169" s="222" t="s">
        <v>2283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186</v>
      </c>
      <c r="AU169" s="20" t="s">
        <v>88</v>
      </c>
    </row>
    <row r="170" s="2" customFormat="1" ht="16.5" customHeight="1">
      <c r="A170" s="41"/>
      <c r="B170" s="42"/>
      <c r="C170" s="259" t="s">
        <v>510</v>
      </c>
      <c r="D170" s="259" t="s">
        <v>303</v>
      </c>
      <c r="E170" s="260" t="s">
        <v>2284</v>
      </c>
      <c r="F170" s="261" t="s">
        <v>2285</v>
      </c>
      <c r="G170" s="262" t="s">
        <v>299</v>
      </c>
      <c r="H170" s="263">
        <v>3</v>
      </c>
      <c r="I170" s="264"/>
      <c r="J170" s="265">
        <f>ROUND(I170*H170,2)</f>
        <v>0</v>
      </c>
      <c r="K170" s="261" t="s">
        <v>19</v>
      </c>
      <c r="L170" s="266"/>
      <c r="M170" s="267" t="s">
        <v>19</v>
      </c>
      <c r="N170" s="268" t="s">
        <v>49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375</v>
      </c>
      <c r="AT170" s="219" t="s">
        <v>303</v>
      </c>
      <c r="AU170" s="219" t="s">
        <v>88</v>
      </c>
      <c r="AY170" s="20" t="s">
        <v>178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86</v>
      </c>
      <c r="BK170" s="220">
        <f>ROUND(I170*H170,2)</f>
        <v>0</v>
      </c>
      <c r="BL170" s="20" t="s">
        <v>282</v>
      </c>
      <c r="BM170" s="219" t="s">
        <v>2286</v>
      </c>
    </row>
    <row r="171" s="2" customFormat="1" ht="16.5" customHeight="1">
      <c r="A171" s="41"/>
      <c r="B171" s="42"/>
      <c r="C171" s="259" t="s">
        <v>516</v>
      </c>
      <c r="D171" s="259" t="s">
        <v>303</v>
      </c>
      <c r="E171" s="260" t="s">
        <v>2287</v>
      </c>
      <c r="F171" s="261" t="s">
        <v>2288</v>
      </c>
      <c r="G171" s="262" t="s">
        <v>299</v>
      </c>
      <c r="H171" s="263">
        <v>1</v>
      </c>
      <c r="I171" s="264"/>
      <c r="J171" s="265">
        <f>ROUND(I171*H171,2)</f>
        <v>0</v>
      </c>
      <c r="K171" s="261" t="s">
        <v>19</v>
      </c>
      <c r="L171" s="266"/>
      <c r="M171" s="267" t="s">
        <v>19</v>
      </c>
      <c r="N171" s="268" t="s">
        <v>49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375</v>
      </c>
      <c r="AT171" s="219" t="s">
        <v>303</v>
      </c>
      <c r="AU171" s="219" t="s">
        <v>88</v>
      </c>
      <c r="AY171" s="20" t="s">
        <v>178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282</v>
      </c>
      <c r="BM171" s="219" t="s">
        <v>2289</v>
      </c>
    </row>
    <row r="172" s="2" customFormat="1" ht="21.75" customHeight="1">
      <c r="A172" s="41"/>
      <c r="B172" s="42"/>
      <c r="C172" s="208" t="s">
        <v>521</v>
      </c>
      <c r="D172" s="208" t="s">
        <v>180</v>
      </c>
      <c r="E172" s="209" t="s">
        <v>2290</v>
      </c>
      <c r="F172" s="210" t="s">
        <v>2291</v>
      </c>
      <c r="G172" s="211" t="s">
        <v>299</v>
      </c>
      <c r="H172" s="212">
        <v>3</v>
      </c>
      <c r="I172" s="213"/>
      <c r="J172" s="214">
        <f>ROUND(I172*H172,2)</f>
        <v>0</v>
      </c>
      <c r="K172" s="210" t="s">
        <v>183</v>
      </c>
      <c r="L172" s="47"/>
      <c r="M172" s="215" t="s">
        <v>19</v>
      </c>
      <c r="N172" s="216" t="s">
        <v>49</v>
      </c>
      <c r="O172" s="87"/>
      <c r="P172" s="217">
        <f>O172*H172</f>
        <v>0</v>
      </c>
      <c r="Q172" s="217">
        <v>0</v>
      </c>
      <c r="R172" s="217">
        <f>Q172*H172</f>
        <v>0</v>
      </c>
      <c r="S172" s="217">
        <v>0.001</v>
      </c>
      <c r="T172" s="218">
        <f>S172*H172</f>
        <v>0.0030000000000000001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9" t="s">
        <v>282</v>
      </c>
      <c r="AT172" s="219" t="s">
        <v>180</v>
      </c>
      <c r="AU172" s="219" t="s">
        <v>88</v>
      </c>
      <c r="AY172" s="20" t="s">
        <v>178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86</v>
      </c>
      <c r="BK172" s="220">
        <f>ROUND(I172*H172,2)</f>
        <v>0</v>
      </c>
      <c r="BL172" s="20" t="s">
        <v>282</v>
      </c>
      <c r="BM172" s="219" t="s">
        <v>2292</v>
      </c>
    </row>
    <row r="173" s="2" customFormat="1">
      <c r="A173" s="41"/>
      <c r="B173" s="42"/>
      <c r="C173" s="43"/>
      <c r="D173" s="221" t="s">
        <v>186</v>
      </c>
      <c r="E173" s="43"/>
      <c r="F173" s="222" t="s">
        <v>2293</v>
      </c>
      <c r="G173" s="43"/>
      <c r="H173" s="43"/>
      <c r="I173" s="223"/>
      <c r="J173" s="43"/>
      <c r="K173" s="43"/>
      <c r="L173" s="47"/>
      <c r="M173" s="224"/>
      <c r="N173" s="225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186</v>
      </c>
      <c r="AU173" s="20" t="s">
        <v>88</v>
      </c>
    </row>
    <row r="174" s="2" customFormat="1" ht="16.5" customHeight="1">
      <c r="A174" s="41"/>
      <c r="B174" s="42"/>
      <c r="C174" s="208" t="s">
        <v>527</v>
      </c>
      <c r="D174" s="208" t="s">
        <v>180</v>
      </c>
      <c r="E174" s="209" t="s">
        <v>2294</v>
      </c>
      <c r="F174" s="210" t="s">
        <v>2295</v>
      </c>
      <c r="G174" s="211" t="s">
        <v>299</v>
      </c>
      <c r="H174" s="212">
        <v>1</v>
      </c>
      <c r="I174" s="213"/>
      <c r="J174" s="214">
        <f>ROUND(I174*H174,2)</f>
        <v>0</v>
      </c>
      <c r="K174" s="210" t="s">
        <v>183</v>
      </c>
      <c r="L174" s="47"/>
      <c r="M174" s="215" t="s">
        <v>19</v>
      </c>
      <c r="N174" s="216" t="s">
        <v>49</v>
      </c>
      <c r="O174" s="87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9" t="s">
        <v>282</v>
      </c>
      <c r="AT174" s="219" t="s">
        <v>180</v>
      </c>
      <c r="AU174" s="219" t="s">
        <v>88</v>
      </c>
      <c r="AY174" s="20" t="s">
        <v>178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86</v>
      </c>
      <c r="BK174" s="220">
        <f>ROUND(I174*H174,2)</f>
        <v>0</v>
      </c>
      <c r="BL174" s="20" t="s">
        <v>282</v>
      </c>
      <c r="BM174" s="219" t="s">
        <v>2296</v>
      </c>
    </row>
    <row r="175" s="2" customFormat="1">
      <c r="A175" s="41"/>
      <c r="B175" s="42"/>
      <c r="C175" s="43"/>
      <c r="D175" s="221" t="s">
        <v>186</v>
      </c>
      <c r="E175" s="43"/>
      <c r="F175" s="222" t="s">
        <v>2297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186</v>
      </c>
      <c r="AU175" s="20" t="s">
        <v>88</v>
      </c>
    </row>
    <row r="176" s="2" customFormat="1" ht="37.8" customHeight="1">
      <c r="A176" s="41"/>
      <c r="B176" s="42"/>
      <c r="C176" s="259" t="s">
        <v>532</v>
      </c>
      <c r="D176" s="259" t="s">
        <v>303</v>
      </c>
      <c r="E176" s="260" t="s">
        <v>2298</v>
      </c>
      <c r="F176" s="261" t="s">
        <v>2299</v>
      </c>
      <c r="G176" s="262" t="s">
        <v>299</v>
      </c>
      <c r="H176" s="263">
        <v>1</v>
      </c>
      <c r="I176" s="264"/>
      <c r="J176" s="265">
        <f>ROUND(I176*H176,2)</f>
        <v>0</v>
      </c>
      <c r="K176" s="261" t="s">
        <v>19</v>
      </c>
      <c r="L176" s="266"/>
      <c r="M176" s="267" t="s">
        <v>19</v>
      </c>
      <c r="N176" s="268" t="s">
        <v>49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375</v>
      </c>
      <c r="AT176" s="219" t="s">
        <v>303</v>
      </c>
      <c r="AU176" s="219" t="s">
        <v>88</v>
      </c>
      <c r="AY176" s="20" t="s">
        <v>178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282</v>
      </c>
      <c r="BM176" s="219" t="s">
        <v>2300</v>
      </c>
    </row>
    <row r="177" s="2" customFormat="1" ht="24.15" customHeight="1">
      <c r="A177" s="41"/>
      <c r="B177" s="42"/>
      <c r="C177" s="208" t="s">
        <v>539</v>
      </c>
      <c r="D177" s="208" t="s">
        <v>180</v>
      </c>
      <c r="E177" s="209" t="s">
        <v>2301</v>
      </c>
      <c r="F177" s="210" t="s">
        <v>2302</v>
      </c>
      <c r="G177" s="211" t="s">
        <v>299</v>
      </c>
      <c r="H177" s="212">
        <v>1</v>
      </c>
      <c r="I177" s="213"/>
      <c r="J177" s="214">
        <f>ROUND(I177*H177,2)</f>
        <v>0</v>
      </c>
      <c r="K177" s="210" t="s">
        <v>183</v>
      </c>
      <c r="L177" s="47"/>
      <c r="M177" s="215" t="s">
        <v>19</v>
      </c>
      <c r="N177" s="216" t="s">
        <v>49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0.002</v>
      </c>
      <c r="T177" s="218">
        <f>S177*H177</f>
        <v>0.002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282</v>
      </c>
      <c r="AT177" s="219" t="s">
        <v>180</v>
      </c>
      <c r="AU177" s="219" t="s">
        <v>88</v>
      </c>
      <c r="AY177" s="20" t="s">
        <v>178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86</v>
      </c>
      <c r="BK177" s="220">
        <f>ROUND(I177*H177,2)</f>
        <v>0</v>
      </c>
      <c r="BL177" s="20" t="s">
        <v>282</v>
      </c>
      <c r="BM177" s="219" t="s">
        <v>2303</v>
      </c>
    </row>
    <row r="178" s="2" customFormat="1">
      <c r="A178" s="41"/>
      <c r="B178" s="42"/>
      <c r="C178" s="43"/>
      <c r="D178" s="221" t="s">
        <v>186</v>
      </c>
      <c r="E178" s="43"/>
      <c r="F178" s="222" t="s">
        <v>2304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186</v>
      </c>
      <c r="AU178" s="20" t="s">
        <v>88</v>
      </c>
    </row>
    <row r="179" s="12" customFormat="1" ht="25.92" customHeight="1">
      <c r="A179" s="12"/>
      <c r="B179" s="192"/>
      <c r="C179" s="193"/>
      <c r="D179" s="194" t="s">
        <v>77</v>
      </c>
      <c r="E179" s="195" t="s">
        <v>1860</v>
      </c>
      <c r="F179" s="195" t="s">
        <v>1861</v>
      </c>
      <c r="G179" s="193"/>
      <c r="H179" s="193"/>
      <c r="I179" s="196"/>
      <c r="J179" s="197">
        <f>BK179</f>
        <v>0</v>
      </c>
      <c r="K179" s="193"/>
      <c r="L179" s="198"/>
      <c r="M179" s="199"/>
      <c r="N179" s="200"/>
      <c r="O179" s="200"/>
      <c r="P179" s="201">
        <f>SUM(P180:P183)</f>
        <v>0</v>
      </c>
      <c r="Q179" s="200"/>
      <c r="R179" s="201">
        <f>SUM(R180:R183)</f>
        <v>0</v>
      </c>
      <c r="S179" s="200"/>
      <c r="T179" s="202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3" t="s">
        <v>184</v>
      </c>
      <c r="AT179" s="204" t="s">
        <v>77</v>
      </c>
      <c r="AU179" s="204" t="s">
        <v>78</v>
      </c>
      <c r="AY179" s="203" t="s">
        <v>178</v>
      </c>
      <c r="BK179" s="205">
        <f>SUM(BK180:BK183)</f>
        <v>0</v>
      </c>
    </row>
    <row r="180" s="2" customFormat="1" ht="24.15" customHeight="1">
      <c r="A180" s="41"/>
      <c r="B180" s="42"/>
      <c r="C180" s="208" t="s">
        <v>544</v>
      </c>
      <c r="D180" s="208" t="s">
        <v>180</v>
      </c>
      <c r="E180" s="209" t="s">
        <v>2305</v>
      </c>
      <c r="F180" s="210" t="s">
        <v>2306</v>
      </c>
      <c r="G180" s="211" t="s">
        <v>1865</v>
      </c>
      <c r="H180" s="212">
        <v>40</v>
      </c>
      <c r="I180" s="213"/>
      <c r="J180" s="214">
        <f>ROUND(I180*H180,2)</f>
        <v>0</v>
      </c>
      <c r="K180" s="210" t="s">
        <v>183</v>
      </c>
      <c r="L180" s="47"/>
      <c r="M180" s="215" t="s">
        <v>19</v>
      </c>
      <c r="N180" s="216" t="s">
        <v>49</v>
      </c>
      <c r="O180" s="87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9" t="s">
        <v>1866</v>
      </c>
      <c r="AT180" s="219" t="s">
        <v>180</v>
      </c>
      <c r="AU180" s="219" t="s">
        <v>86</v>
      </c>
      <c r="AY180" s="20" t="s">
        <v>178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1866</v>
      </c>
      <c r="BM180" s="219" t="s">
        <v>2307</v>
      </c>
    </row>
    <row r="181" s="2" customFormat="1">
      <c r="A181" s="41"/>
      <c r="B181" s="42"/>
      <c r="C181" s="43"/>
      <c r="D181" s="221" t="s">
        <v>186</v>
      </c>
      <c r="E181" s="43"/>
      <c r="F181" s="222" t="s">
        <v>2308</v>
      </c>
      <c r="G181" s="43"/>
      <c r="H181" s="43"/>
      <c r="I181" s="223"/>
      <c r="J181" s="43"/>
      <c r="K181" s="43"/>
      <c r="L181" s="47"/>
      <c r="M181" s="224"/>
      <c r="N181" s="225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186</v>
      </c>
      <c r="AU181" s="20" t="s">
        <v>86</v>
      </c>
    </row>
    <row r="182" s="2" customFormat="1" ht="24.15" customHeight="1">
      <c r="A182" s="41"/>
      <c r="B182" s="42"/>
      <c r="C182" s="208" t="s">
        <v>549</v>
      </c>
      <c r="D182" s="208" t="s">
        <v>180</v>
      </c>
      <c r="E182" s="209" t="s">
        <v>2309</v>
      </c>
      <c r="F182" s="210" t="s">
        <v>2310</v>
      </c>
      <c r="G182" s="211" t="s">
        <v>1865</v>
      </c>
      <c r="H182" s="212">
        <v>15</v>
      </c>
      <c r="I182" s="213"/>
      <c r="J182" s="214">
        <f>ROUND(I182*H182,2)</f>
        <v>0</v>
      </c>
      <c r="K182" s="210" t="s">
        <v>183</v>
      </c>
      <c r="L182" s="47"/>
      <c r="M182" s="215" t="s">
        <v>19</v>
      </c>
      <c r="N182" s="216" t="s">
        <v>49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9" t="s">
        <v>1866</v>
      </c>
      <c r="AT182" s="219" t="s">
        <v>180</v>
      </c>
      <c r="AU182" s="219" t="s">
        <v>86</v>
      </c>
      <c r="AY182" s="20" t="s">
        <v>178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86</v>
      </c>
      <c r="BK182" s="220">
        <f>ROUND(I182*H182,2)</f>
        <v>0</v>
      </c>
      <c r="BL182" s="20" t="s">
        <v>1866</v>
      </c>
      <c r="BM182" s="219" t="s">
        <v>2311</v>
      </c>
    </row>
    <row r="183" s="2" customFormat="1">
      <c r="A183" s="41"/>
      <c r="B183" s="42"/>
      <c r="C183" s="43"/>
      <c r="D183" s="221" t="s">
        <v>186</v>
      </c>
      <c r="E183" s="43"/>
      <c r="F183" s="222" t="s">
        <v>2312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186</v>
      </c>
      <c r="AU183" s="20" t="s">
        <v>86</v>
      </c>
    </row>
    <row r="184" s="12" customFormat="1" ht="25.92" customHeight="1">
      <c r="A184" s="12"/>
      <c r="B184" s="192"/>
      <c r="C184" s="193"/>
      <c r="D184" s="194" t="s">
        <v>77</v>
      </c>
      <c r="E184" s="195" t="s">
        <v>102</v>
      </c>
      <c r="F184" s="195" t="s">
        <v>103</v>
      </c>
      <c r="G184" s="193"/>
      <c r="H184" s="193"/>
      <c r="I184" s="196"/>
      <c r="J184" s="197">
        <f>BK184</f>
        <v>0</v>
      </c>
      <c r="K184" s="193"/>
      <c r="L184" s="198"/>
      <c r="M184" s="199"/>
      <c r="N184" s="200"/>
      <c r="O184" s="200"/>
      <c r="P184" s="201">
        <f>P185</f>
        <v>0</v>
      </c>
      <c r="Q184" s="200"/>
      <c r="R184" s="201">
        <f>R185</f>
        <v>0</v>
      </c>
      <c r="S184" s="200"/>
      <c r="T184" s="202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3" t="s">
        <v>207</v>
      </c>
      <c r="AT184" s="204" t="s">
        <v>77</v>
      </c>
      <c r="AU184" s="204" t="s">
        <v>78</v>
      </c>
      <c r="AY184" s="203" t="s">
        <v>178</v>
      </c>
      <c r="BK184" s="205">
        <f>BK185</f>
        <v>0</v>
      </c>
    </row>
    <row r="185" s="12" customFormat="1" ht="22.8" customHeight="1">
      <c r="A185" s="12"/>
      <c r="B185" s="192"/>
      <c r="C185" s="193"/>
      <c r="D185" s="194" t="s">
        <v>77</v>
      </c>
      <c r="E185" s="206" t="s">
        <v>2313</v>
      </c>
      <c r="F185" s="206" t="s">
        <v>2314</v>
      </c>
      <c r="G185" s="193"/>
      <c r="H185" s="193"/>
      <c r="I185" s="196"/>
      <c r="J185" s="207">
        <f>BK185</f>
        <v>0</v>
      </c>
      <c r="K185" s="193"/>
      <c r="L185" s="198"/>
      <c r="M185" s="199"/>
      <c r="N185" s="200"/>
      <c r="O185" s="200"/>
      <c r="P185" s="201">
        <f>SUM(P186:P187)</f>
        <v>0</v>
      </c>
      <c r="Q185" s="200"/>
      <c r="R185" s="201">
        <f>SUM(R186:R187)</f>
        <v>0</v>
      </c>
      <c r="S185" s="200"/>
      <c r="T185" s="202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3" t="s">
        <v>207</v>
      </c>
      <c r="AT185" s="204" t="s">
        <v>77</v>
      </c>
      <c r="AU185" s="204" t="s">
        <v>86</v>
      </c>
      <c r="AY185" s="203" t="s">
        <v>178</v>
      </c>
      <c r="BK185" s="205">
        <f>SUM(BK186:BK187)</f>
        <v>0</v>
      </c>
    </row>
    <row r="186" s="2" customFormat="1" ht="16.5" customHeight="1">
      <c r="A186" s="41"/>
      <c r="B186" s="42"/>
      <c r="C186" s="208" t="s">
        <v>556</v>
      </c>
      <c r="D186" s="208" t="s">
        <v>180</v>
      </c>
      <c r="E186" s="209" t="s">
        <v>2315</v>
      </c>
      <c r="F186" s="210" t="s">
        <v>2316</v>
      </c>
      <c r="G186" s="211" t="s">
        <v>1865</v>
      </c>
      <c r="H186" s="212">
        <v>15</v>
      </c>
      <c r="I186" s="213"/>
      <c r="J186" s="214">
        <f>ROUND(I186*H186,2)</f>
        <v>0</v>
      </c>
      <c r="K186" s="210" t="s">
        <v>183</v>
      </c>
      <c r="L186" s="47"/>
      <c r="M186" s="215" t="s">
        <v>19</v>
      </c>
      <c r="N186" s="216" t="s">
        <v>49</v>
      </c>
      <c r="O186" s="87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9" t="s">
        <v>2317</v>
      </c>
      <c r="AT186" s="219" t="s">
        <v>180</v>
      </c>
      <c r="AU186" s="219" t="s">
        <v>88</v>
      </c>
      <c r="AY186" s="20" t="s">
        <v>178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86</v>
      </c>
      <c r="BK186" s="220">
        <f>ROUND(I186*H186,2)</f>
        <v>0</v>
      </c>
      <c r="BL186" s="20" t="s">
        <v>2317</v>
      </c>
      <c r="BM186" s="219" t="s">
        <v>2318</v>
      </c>
    </row>
    <row r="187" s="2" customFormat="1">
      <c r="A187" s="41"/>
      <c r="B187" s="42"/>
      <c r="C187" s="43"/>
      <c r="D187" s="221" t="s">
        <v>186</v>
      </c>
      <c r="E187" s="43"/>
      <c r="F187" s="222" t="s">
        <v>2319</v>
      </c>
      <c r="G187" s="43"/>
      <c r="H187" s="43"/>
      <c r="I187" s="223"/>
      <c r="J187" s="43"/>
      <c r="K187" s="43"/>
      <c r="L187" s="47"/>
      <c r="M187" s="284"/>
      <c r="N187" s="285"/>
      <c r="O187" s="286"/>
      <c r="P187" s="286"/>
      <c r="Q187" s="286"/>
      <c r="R187" s="286"/>
      <c r="S187" s="286"/>
      <c r="T187" s="287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186</v>
      </c>
      <c r="AU187" s="20" t="s">
        <v>88</v>
      </c>
    </row>
    <row r="188" s="2" customFormat="1" ht="6.96" customHeight="1">
      <c r="A188" s="41"/>
      <c r="B188" s="62"/>
      <c r="C188" s="63"/>
      <c r="D188" s="63"/>
      <c r="E188" s="63"/>
      <c r="F188" s="63"/>
      <c r="G188" s="63"/>
      <c r="H188" s="63"/>
      <c r="I188" s="63"/>
      <c r="J188" s="63"/>
      <c r="K188" s="63"/>
      <c r="L188" s="47"/>
      <c r="M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</row>
  </sheetData>
  <sheetProtection sheet="1" autoFilter="0" formatColumns="0" formatRows="0" objects="1" scenarios="1" spinCount="100000" saltValue="MUBTuZqenEA/mTeAjEKSk5dzHGGHbVmyurQNkIn/sss3Ab2jPz5CLQjdMiDDvQocnKXU0a7Cw2w2tHTRZJnRIg==" hashValue="+YfAWYo+9tvKmBOkmdTXkwAkzYOL/mPuw9gjsJYs8kVEb+edI7C33CDoDHF7Jp9jSvixetQ5uw9q71bP24Fthg==" algorithmName="SHA-512" password="CC3D"/>
  <autoFilter ref="C84:K18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741120001"/>
    <hyperlink ref="F92" r:id="rId2" display="https://podminky.urs.cz/item/CS_URS_2025_02/741122015"/>
    <hyperlink ref="F95" r:id="rId3" display="https://podminky.urs.cz/item/CS_URS_2025_02/741122016"/>
    <hyperlink ref="F98" r:id="rId4" display="https://podminky.urs.cz/item/CS_URS_2025_02/741122642"/>
    <hyperlink ref="F101" r:id="rId5" display="https://podminky.urs.cz/item/CS_URS_2025_02/741122647"/>
    <hyperlink ref="F104" r:id="rId6" display="https://podminky.urs.cz/item/CS_URS_2025_02/741210001"/>
    <hyperlink ref="F107" r:id="rId7" display="https://podminky.urs.cz/item/CS_URS_2025_02/741210002"/>
    <hyperlink ref="F110" r:id="rId8" display="https://podminky.urs.cz/item/CS_URS_2025_02/741210005"/>
    <hyperlink ref="F113" r:id="rId9" display="https://podminky.urs.cz/item/CS_URS_2025_02/741310024"/>
    <hyperlink ref="F116" r:id="rId10" display="https://podminky.urs.cz/item/CS_URS_2025_02/741320105"/>
    <hyperlink ref="F119" r:id="rId11" display="https://podminky.urs.cz/item/CS_URS_2025_02/741372022"/>
    <hyperlink ref="F122" r:id="rId12" display="https://podminky.urs.cz/item/CS_URS_2025_02/741374900"/>
    <hyperlink ref="F124" r:id="rId13" display="https://podminky.urs.cz/item/CS_URS_2025_02/741410021"/>
    <hyperlink ref="F127" r:id="rId14" display="https://podminky.urs.cz/item/CS_URS_2025_02/741420001"/>
    <hyperlink ref="F132" r:id="rId15" display="https://podminky.urs.cz/item/CS_URS_2025_02/741420020"/>
    <hyperlink ref="F135" r:id="rId16" display="https://podminky.urs.cz/item/CS_URS_2025_02/741420021"/>
    <hyperlink ref="F139" r:id="rId17" display="https://podminky.urs.cz/item/CS_URS_2025_02/741420022"/>
    <hyperlink ref="F143" r:id="rId18" display="https://podminky.urs.cz/item/CS_URS_2025_02/741420023"/>
    <hyperlink ref="F146" r:id="rId19" display="https://podminky.urs.cz/item/CS_URS_2025_02/741420024"/>
    <hyperlink ref="F149" r:id="rId20" display="https://podminky.urs.cz/item/CS_URS_2025_02/741420051"/>
    <hyperlink ref="F152" r:id="rId21" display="https://podminky.urs.cz/item/CS_URS_2025_02/741420083"/>
    <hyperlink ref="F155" r:id="rId22" display="https://podminky.urs.cz/item/CS_URS_2025_02/741420101"/>
    <hyperlink ref="F159" r:id="rId23" display="https://podminky.urs.cz/item/CS_URS_2025_02/741421823"/>
    <hyperlink ref="F161" r:id="rId24" display="https://podminky.urs.cz/item/CS_URS_2025_02/741421863"/>
    <hyperlink ref="F163" r:id="rId25" display="https://podminky.urs.cz/item/CS_URS_2025_02/741421871"/>
    <hyperlink ref="F165" r:id="rId26" display="https://podminky.urs.cz/item/CS_URS_2025_02/741430004"/>
    <hyperlink ref="F169" r:id="rId27" display="https://podminky.urs.cz/item/CS_URS_2025_02/742310002"/>
    <hyperlink ref="F173" r:id="rId28" display="https://podminky.urs.cz/item/CS_URS_2025_02/742310802"/>
    <hyperlink ref="F175" r:id="rId29" display="https://podminky.urs.cz/item/CS_URS_2025_02/742340002"/>
    <hyperlink ref="F178" r:id="rId30" display="https://podminky.urs.cz/item/CS_URS_2025_02/742340801"/>
    <hyperlink ref="F181" r:id="rId31" display="https://podminky.urs.cz/item/CS_URS_2025_02/HZS2232"/>
    <hyperlink ref="F183" r:id="rId32" display="https://podminky.urs.cz/item/CS_URS_2025_02/HZS4212"/>
    <hyperlink ref="F187" r:id="rId33" display="https://podminky.urs.cz/item/CS_URS_2025_02/091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2320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14. 10. 2025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1871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1871</v>
      </c>
      <c r="F24" s="41"/>
      <c r="G24" s="41"/>
      <c r="H24" s="41"/>
      <c r="I24" s="136" t="s">
        <v>29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ROUND((SUM(BE85:BE181)),  2)</f>
        <v>0</v>
      </c>
      <c r="G33" s="41"/>
      <c r="H33" s="41"/>
      <c r="I33" s="152">
        <v>0.20999999999999999</v>
      </c>
      <c r="J33" s="151">
        <f>ROUND(((SUM(BE85:BE181))*I33),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ROUND((SUM(BF85:BF181)),  2)</f>
        <v>0</v>
      </c>
      <c r="G34" s="41"/>
      <c r="H34" s="41"/>
      <c r="I34" s="152">
        <v>0.14999999999999999</v>
      </c>
      <c r="J34" s="151">
        <f>ROUND(((SUM(BF85:BF181))*I34),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ROUND((SUM(BG85:BG181)),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ROUND((SUM(BH85:BH181)),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ROUND((SUM(BI85:BI181)),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D.1.4.5 - Vzduchotechnika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14. 10. 2025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 xml:space="preserve">Ondřej  Zikán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Ondřej  Zikán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148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2321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151</v>
      </c>
      <c r="E62" s="178"/>
      <c r="F62" s="178"/>
      <c r="G62" s="178"/>
      <c r="H62" s="178"/>
      <c r="I62" s="178"/>
      <c r="J62" s="179">
        <f>J96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154</v>
      </c>
      <c r="E63" s="178"/>
      <c r="F63" s="178"/>
      <c r="G63" s="178"/>
      <c r="H63" s="178"/>
      <c r="I63" s="178"/>
      <c r="J63" s="179">
        <f>J106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2322</v>
      </c>
      <c r="E64" s="178"/>
      <c r="F64" s="178"/>
      <c r="G64" s="178"/>
      <c r="H64" s="178"/>
      <c r="I64" s="178"/>
      <c r="J64" s="179">
        <f>J111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2323</v>
      </c>
      <c r="E65" s="178"/>
      <c r="F65" s="178"/>
      <c r="G65" s="178"/>
      <c r="H65" s="178"/>
      <c r="I65" s="178"/>
      <c r="J65" s="179">
        <f>J147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163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Snížení energetické náročnosti školní tělocvičny SPŠ EL a IT, Dobruška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125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D.1.4.5 - Vzduchotechnika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p.č. 146, Dobruška</v>
      </c>
      <c r="G79" s="43"/>
      <c r="H79" s="43"/>
      <c r="I79" s="35" t="s">
        <v>23</v>
      </c>
      <c r="J79" s="75" t="str">
        <f>IF(J12="","",J12)</f>
        <v>14. 10. 2025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SPŠ EL a IT, Dobruška</v>
      </c>
      <c r="G81" s="43"/>
      <c r="H81" s="43"/>
      <c r="I81" s="35" t="s">
        <v>33</v>
      </c>
      <c r="J81" s="39" t="str">
        <f>E21</f>
        <v xml:space="preserve">Ondřej  Zikán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 xml:space="preserve">Ondřej  Zikán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164</v>
      </c>
      <c r="D84" s="184" t="s">
        <v>63</v>
      </c>
      <c r="E84" s="184" t="s">
        <v>59</v>
      </c>
      <c r="F84" s="184" t="s">
        <v>60</v>
      </c>
      <c r="G84" s="184" t="s">
        <v>165</v>
      </c>
      <c r="H84" s="184" t="s">
        <v>166</v>
      </c>
      <c r="I84" s="184" t="s">
        <v>167</v>
      </c>
      <c r="J84" s="184" t="s">
        <v>136</v>
      </c>
      <c r="K84" s="185" t="s">
        <v>168</v>
      </c>
      <c r="L84" s="186"/>
      <c r="M84" s="95" t="s">
        <v>19</v>
      </c>
      <c r="N84" s="96" t="s">
        <v>48</v>
      </c>
      <c r="O84" s="96" t="s">
        <v>169</v>
      </c>
      <c r="P84" s="96" t="s">
        <v>170</v>
      </c>
      <c r="Q84" s="96" t="s">
        <v>171</v>
      </c>
      <c r="R84" s="96" t="s">
        <v>172</v>
      </c>
      <c r="S84" s="96" t="s">
        <v>173</v>
      </c>
      <c r="T84" s="97" t="s">
        <v>174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175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</f>
        <v>0</v>
      </c>
      <c r="Q85" s="99"/>
      <c r="R85" s="189">
        <f>R86</f>
        <v>2.8737680000000001</v>
      </c>
      <c r="S85" s="99"/>
      <c r="T85" s="190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137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920</v>
      </c>
      <c r="F86" s="195" t="s">
        <v>921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P87+P96+P106+P111+P147</f>
        <v>0</v>
      </c>
      <c r="Q86" s="200"/>
      <c r="R86" s="201">
        <f>R87+R96+R106+R111+R147</f>
        <v>2.8737680000000001</v>
      </c>
      <c r="S86" s="200"/>
      <c r="T86" s="202">
        <f>T87+T96+T106+T111+T147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178</v>
      </c>
      <c r="BK86" s="205">
        <f>BK87+BK96+BK106+BK111+BK147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2324</v>
      </c>
      <c r="F87" s="206" t="s">
        <v>2314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SUM(P88:P95)</f>
        <v>0</v>
      </c>
      <c r="Q87" s="200"/>
      <c r="R87" s="201">
        <f>SUM(R88:R95)</f>
        <v>0</v>
      </c>
      <c r="S87" s="200"/>
      <c r="T87" s="202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178</v>
      </c>
      <c r="BK87" s="205">
        <f>SUM(BK88:BK95)</f>
        <v>0</v>
      </c>
    </row>
    <row r="88" s="2" customFormat="1" ht="24.15" customHeight="1">
      <c r="A88" s="41"/>
      <c r="B88" s="42"/>
      <c r="C88" s="208" t="s">
        <v>86</v>
      </c>
      <c r="D88" s="208" t="s">
        <v>180</v>
      </c>
      <c r="E88" s="209" t="s">
        <v>2325</v>
      </c>
      <c r="F88" s="210" t="s">
        <v>2326</v>
      </c>
      <c r="G88" s="211" t="s">
        <v>299</v>
      </c>
      <c r="H88" s="212">
        <v>2</v>
      </c>
      <c r="I88" s="213"/>
      <c r="J88" s="214">
        <f>ROUND(I88*H88,2)</f>
        <v>0</v>
      </c>
      <c r="K88" s="210" t="s">
        <v>1891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282</v>
      </c>
      <c r="AT88" s="219" t="s">
        <v>180</v>
      </c>
      <c r="AU88" s="219" t="s">
        <v>88</v>
      </c>
      <c r="AY88" s="20" t="s">
        <v>178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282</v>
      </c>
      <c r="BM88" s="219" t="s">
        <v>2327</v>
      </c>
    </row>
    <row r="89" s="2" customFormat="1" ht="16.5" customHeight="1">
      <c r="A89" s="41"/>
      <c r="B89" s="42"/>
      <c r="C89" s="208" t="s">
        <v>88</v>
      </c>
      <c r="D89" s="208" t="s">
        <v>180</v>
      </c>
      <c r="E89" s="209" t="s">
        <v>2328</v>
      </c>
      <c r="F89" s="210" t="s">
        <v>2329</v>
      </c>
      <c r="G89" s="211" t="s">
        <v>1865</v>
      </c>
      <c r="H89" s="212">
        <v>48</v>
      </c>
      <c r="I89" s="213"/>
      <c r="J89" s="214">
        <f>ROUND(I89*H89,2)</f>
        <v>0</v>
      </c>
      <c r="K89" s="210" t="s">
        <v>1891</v>
      </c>
      <c r="L89" s="47"/>
      <c r="M89" s="215" t="s">
        <v>19</v>
      </c>
      <c r="N89" s="216" t="s">
        <v>49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282</v>
      </c>
      <c r="AT89" s="219" t="s">
        <v>180</v>
      </c>
      <c r="AU89" s="219" t="s">
        <v>88</v>
      </c>
      <c r="AY89" s="20" t="s">
        <v>178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86</v>
      </c>
      <c r="BK89" s="220">
        <f>ROUND(I89*H89,2)</f>
        <v>0</v>
      </c>
      <c r="BL89" s="20" t="s">
        <v>282</v>
      </c>
      <c r="BM89" s="219" t="s">
        <v>2330</v>
      </c>
    </row>
    <row r="90" s="2" customFormat="1" ht="16.5" customHeight="1">
      <c r="A90" s="41"/>
      <c r="B90" s="42"/>
      <c r="C90" s="208" t="s">
        <v>196</v>
      </c>
      <c r="D90" s="208" t="s">
        <v>180</v>
      </c>
      <c r="E90" s="209" t="s">
        <v>2331</v>
      </c>
      <c r="F90" s="210" t="s">
        <v>2332</v>
      </c>
      <c r="G90" s="211" t="s">
        <v>1865</v>
      </c>
      <c r="H90" s="212">
        <v>64</v>
      </c>
      <c r="I90" s="213"/>
      <c r="J90" s="214">
        <f>ROUND(I90*H90,2)</f>
        <v>0</v>
      </c>
      <c r="K90" s="210" t="s">
        <v>1891</v>
      </c>
      <c r="L90" s="47"/>
      <c r="M90" s="215" t="s">
        <v>19</v>
      </c>
      <c r="N90" s="216" t="s">
        <v>49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282</v>
      </c>
      <c r="AT90" s="219" t="s">
        <v>180</v>
      </c>
      <c r="AU90" s="219" t="s">
        <v>88</v>
      </c>
      <c r="AY90" s="20" t="s">
        <v>178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282</v>
      </c>
      <c r="BM90" s="219" t="s">
        <v>2333</v>
      </c>
    </row>
    <row r="91" s="2" customFormat="1" ht="37.8" customHeight="1">
      <c r="A91" s="41"/>
      <c r="B91" s="42"/>
      <c r="C91" s="208" t="s">
        <v>184</v>
      </c>
      <c r="D91" s="208" t="s">
        <v>180</v>
      </c>
      <c r="E91" s="209" t="s">
        <v>2334</v>
      </c>
      <c r="F91" s="210" t="s">
        <v>2335</v>
      </c>
      <c r="G91" s="211" t="s">
        <v>2179</v>
      </c>
      <c r="H91" s="212">
        <v>200</v>
      </c>
      <c r="I91" s="213"/>
      <c r="J91" s="214">
        <f>ROUND(I91*H91,2)</f>
        <v>0</v>
      </c>
      <c r="K91" s="210" t="s">
        <v>1891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282</v>
      </c>
      <c r="AT91" s="219" t="s">
        <v>180</v>
      </c>
      <c r="AU91" s="219" t="s">
        <v>88</v>
      </c>
      <c r="AY91" s="20" t="s">
        <v>178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282</v>
      </c>
      <c r="BM91" s="219" t="s">
        <v>2336</v>
      </c>
    </row>
    <row r="92" s="2" customFormat="1" ht="37.8" customHeight="1">
      <c r="A92" s="41"/>
      <c r="B92" s="42"/>
      <c r="C92" s="208" t="s">
        <v>207</v>
      </c>
      <c r="D92" s="208" t="s">
        <v>180</v>
      </c>
      <c r="E92" s="209" t="s">
        <v>2337</v>
      </c>
      <c r="F92" s="210" t="s">
        <v>2338</v>
      </c>
      <c r="G92" s="211" t="s">
        <v>2179</v>
      </c>
      <c r="H92" s="212">
        <v>150</v>
      </c>
      <c r="I92" s="213"/>
      <c r="J92" s="214">
        <f>ROUND(I92*H92,2)</f>
        <v>0</v>
      </c>
      <c r="K92" s="210" t="s">
        <v>1891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282</v>
      </c>
      <c r="AT92" s="219" t="s">
        <v>180</v>
      </c>
      <c r="AU92" s="219" t="s">
        <v>88</v>
      </c>
      <c r="AY92" s="20" t="s">
        <v>178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282</v>
      </c>
      <c r="BM92" s="219" t="s">
        <v>2339</v>
      </c>
    </row>
    <row r="93" s="2" customFormat="1" ht="24.15" customHeight="1">
      <c r="A93" s="41"/>
      <c r="B93" s="42"/>
      <c r="C93" s="208" t="s">
        <v>213</v>
      </c>
      <c r="D93" s="208" t="s">
        <v>180</v>
      </c>
      <c r="E93" s="209" t="s">
        <v>2340</v>
      </c>
      <c r="F93" s="210" t="s">
        <v>2341</v>
      </c>
      <c r="G93" s="211" t="s">
        <v>299</v>
      </c>
      <c r="H93" s="212">
        <v>1</v>
      </c>
      <c r="I93" s="213"/>
      <c r="J93" s="214">
        <f>ROUND(I93*H93,2)</f>
        <v>0</v>
      </c>
      <c r="K93" s="210" t="s">
        <v>1891</v>
      </c>
      <c r="L93" s="47"/>
      <c r="M93" s="215" t="s">
        <v>19</v>
      </c>
      <c r="N93" s="216" t="s">
        <v>49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282</v>
      </c>
      <c r="AT93" s="219" t="s">
        <v>180</v>
      </c>
      <c r="AU93" s="219" t="s">
        <v>88</v>
      </c>
      <c r="AY93" s="20" t="s">
        <v>178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282</v>
      </c>
      <c r="BM93" s="219" t="s">
        <v>2342</v>
      </c>
    </row>
    <row r="94" s="2" customFormat="1" ht="24.15" customHeight="1">
      <c r="A94" s="41"/>
      <c r="B94" s="42"/>
      <c r="C94" s="208" t="s">
        <v>219</v>
      </c>
      <c r="D94" s="208" t="s">
        <v>180</v>
      </c>
      <c r="E94" s="209" t="s">
        <v>2343</v>
      </c>
      <c r="F94" s="210" t="s">
        <v>2344</v>
      </c>
      <c r="G94" s="211" t="s">
        <v>299</v>
      </c>
      <c r="H94" s="212">
        <v>4</v>
      </c>
      <c r="I94" s="213"/>
      <c r="J94" s="214">
        <f>ROUND(I94*H94,2)</f>
        <v>0</v>
      </c>
      <c r="K94" s="210" t="s">
        <v>1891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282</v>
      </c>
      <c r="AT94" s="219" t="s">
        <v>180</v>
      </c>
      <c r="AU94" s="219" t="s">
        <v>88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282</v>
      </c>
      <c r="BM94" s="219" t="s">
        <v>2345</v>
      </c>
    </row>
    <row r="95" s="2" customFormat="1" ht="24.15" customHeight="1">
      <c r="A95" s="41"/>
      <c r="B95" s="42"/>
      <c r="C95" s="208" t="s">
        <v>228</v>
      </c>
      <c r="D95" s="208" t="s">
        <v>180</v>
      </c>
      <c r="E95" s="209" t="s">
        <v>2346</v>
      </c>
      <c r="F95" s="210" t="s">
        <v>2347</v>
      </c>
      <c r="G95" s="211" t="s">
        <v>299</v>
      </c>
      <c r="H95" s="212">
        <v>12</v>
      </c>
      <c r="I95" s="213"/>
      <c r="J95" s="214">
        <f>ROUND(I95*H95,2)</f>
        <v>0</v>
      </c>
      <c r="K95" s="210" t="s">
        <v>1891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1866</v>
      </c>
      <c r="AT95" s="219" t="s">
        <v>180</v>
      </c>
      <c r="AU95" s="219" t="s">
        <v>88</v>
      </c>
      <c r="AY95" s="20" t="s">
        <v>178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1866</v>
      </c>
      <c r="BM95" s="219" t="s">
        <v>2348</v>
      </c>
    </row>
    <row r="96" s="12" customFormat="1" ht="22.8" customHeight="1">
      <c r="A96" s="12"/>
      <c r="B96" s="192"/>
      <c r="C96" s="193"/>
      <c r="D96" s="194" t="s">
        <v>77</v>
      </c>
      <c r="E96" s="206" t="s">
        <v>1185</v>
      </c>
      <c r="F96" s="206" t="s">
        <v>1186</v>
      </c>
      <c r="G96" s="193"/>
      <c r="H96" s="193"/>
      <c r="I96" s="196"/>
      <c r="J96" s="207">
        <f>BK96</f>
        <v>0</v>
      </c>
      <c r="K96" s="193"/>
      <c r="L96" s="198"/>
      <c r="M96" s="199"/>
      <c r="N96" s="200"/>
      <c r="O96" s="200"/>
      <c r="P96" s="201">
        <f>SUM(P97:P105)</f>
        <v>0</v>
      </c>
      <c r="Q96" s="200"/>
      <c r="R96" s="201">
        <f>SUM(R97:R105)</f>
        <v>0</v>
      </c>
      <c r="S96" s="200"/>
      <c r="T96" s="202">
        <f>SUM(T97:T105)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3" t="s">
        <v>88</v>
      </c>
      <c r="AT96" s="204" t="s">
        <v>77</v>
      </c>
      <c r="AU96" s="204" t="s">
        <v>86</v>
      </c>
      <c r="AY96" s="203" t="s">
        <v>178</v>
      </c>
      <c r="BK96" s="205">
        <f>SUM(BK97:BK105)</f>
        <v>0</v>
      </c>
    </row>
    <row r="97" s="2" customFormat="1" ht="24.15" customHeight="1">
      <c r="A97" s="41"/>
      <c r="B97" s="42"/>
      <c r="C97" s="208" t="s">
        <v>233</v>
      </c>
      <c r="D97" s="208" t="s">
        <v>180</v>
      </c>
      <c r="E97" s="209" t="s">
        <v>2349</v>
      </c>
      <c r="F97" s="210" t="s">
        <v>2350</v>
      </c>
      <c r="G97" s="211" t="s">
        <v>107</v>
      </c>
      <c r="H97" s="212">
        <v>230.09999999999999</v>
      </c>
      <c r="I97" s="213"/>
      <c r="J97" s="214">
        <f>ROUND(I97*H97,2)</f>
        <v>0</v>
      </c>
      <c r="K97" s="210" t="s">
        <v>1891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282</v>
      </c>
      <c r="AT97" s="219" t="s">
        <v>180</v>
      </c>
      <c r="AU97" s="219" t="s">
        <v>88</v>
      </c>
      <c r="AY97" s="20" t="s">
        <v>178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282</v>
      </c>
      <c r="BM97" s="219" t="s">
        <v>2351</v>
      </c>
    </row>
    <row r="98" s="14" customFormat="1">
      <c r="A98" s="14"/>
      <c r="B98" s="237"/>
      <c r="C98" s="238"/>
      <c r="D98" s="228" t="s">
        <v>192</v>
      </c>
      <c r="E98" s="239" t="s">
        <v>19</v>
      </c>
      <c r="F98" s="240" t="s">
        <v>2352</v>
      </c>
      <c r="G98" s="238"/>
      <c r="H98" s="241">
        <v>177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192</v>
      </c>
      <c r="AU98" s="247" t="s">
        <v>88</v>
      </c>
      <c r="AV98" s="14" t="s">
        <v>88</v>
      </c>
      <c r="AW98" s="14" t="s">
        <v>37</v>
      </c>
      <c r="AX98" s="14" t="s">
        <v>78</v>
      </c>
      <c r="AY98" s="247" t="s">
        <v>178</v>
      </c>
    </row>
    <row r="99" s="14" customFormat="1">
      <c r="A99" s="14"/>
      <c r="B99" s="237"/>
      <c r="C99" s="238"/>
      <c r="D99" s="228" t="s">
        <v>192</v>
      </c>
      <c r="E99" s="239" t="s">
        <v>19</v>
      </c>
      <c r="F99" s="240" t="s">
        <v>2353</v>
      </c>
      <c r="G99" s="238"/>
      <c r="H99" s="241">
        <v>230.09999999999999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192</v>
      </c>
      <c r="AU99" s="247" t="s">
        <v>88</v>
      </c>
      <c r="AV99" s="14" t="s">
        <v>88</v>
      </c>
      <c r="AW99" s="14" t="s">
        <v>37</v>
      </c>
      <c r="AX99" s="14" t="s">
        <v>86</v>
      </c>
      <c r="AY99" s="247" t="s">
        <v>178</v>
      </c>
    </row>
    <row r="100" s="2" customFormat="1" ht="24.15" customHeight="1">
      <c r="A100" s="41"/>
      <c r="B100" s="42"/>
      <c r="C100" s="208" t="s">
        <v>238</v>
      </c>
      <c r="D100" s="208" t="s">
        <v>180</v>
      </c>
      <c r="E100" s="209" t="s">
        <v>2354</v>
      </c>
      <c r="F100" s="210" t="s">
        <v>2355</v>
      </c>
      <c r="G100" s="211" t="s">
        <v>107</v>
      </c>
      <c r="H100" s="212">
        <v>20.800000000000001</v>
      </c>
      <c r="I100" s="213"/>
      <c r="J100" s="214">
        <f>ROUND(I100*H100,2)</f>
        <v>0</v>
      </c>
      <c r="K100" s="210" t="s">
        <v>1891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282</v>
      </c>
      <c r="AT100" s="219" t="s">
        <v>180</v>
      </c>
      <c r="AU100" s="219" t="s">
        <v>88</v>
      </c>
      <c r="AY100" s="20" t="s">
        <v>178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282</v>
      </c>
      <c r="BM100" s="219" t="s">
        <v>2356</v>
      </c>
    </row>
    <row r="101" s="14" customFormat="1">
      <c r="A101" s="14"/>
      <c r="B101" s="237"/>
      <c r="C101" s="238"/>
      <c r="D101" s="228" t="s">
        <v>192</v>
      </c>
      <c r="E101" s="239" t="s">
        <v>19</v>
      </c>
      <c r="F101" s="240" t="s">
        <v>2357</v>
      </c>
      <c r="G101" s="238"/>
      <c r="H101" s="241">
        <v>16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192</v>
      </c>
      <c r="AU101" s="247" t="s">
        <v>88</v>
      </c>
      <c r="AV101" s="14" t="s">
        <v>88</v>
      </c>
      <c r="AW101" s="14" t="s">
        <v>37</v>
      </c>
      <c r="AX101" s="14" t="s">
        <v>78</v>
      </c>
      <c r="AY101" s="247" t="s">
        <v>178</v>
      </c>
    </row>
    <row r="102" s="14" customFormat="1">
      <c r="A102" s="14"/>
      <c r="B102" s="237"/>
      <c r="C102" s="238"/>
      <c r="D102" s="228" t="s">
        <v>192</v>
      </c>
      <c r="E102" s="239" t="s">
        <v>19</v>
      </c>
      <c r="F102" s="240" t="s">
        <v>2358</v>
      </c>
      <c r="G102" s="238"/>
      <c r="H102" s="241">
        <v>20.800000000000001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192</v>
      </c>
      <c r="AU102" s="247" t="s">
        <v>88</v>
      </c>
      <c r="AV102" s="14" t="s">
        <v>88</v>
      </c>
      <c r="AW102" s="14" t="s">
        <v>37</v>
      </c>
      <c r="AX102" s="14" t="s">
        <v>86</v>
      </c>
      <c r="AY102" s="247" t="s">
        <v>178</v>
      </c>
    </row>
    <row r="103" s="2" customFormat="1" ht="24.15" customHeight="1">
      <c r="A103" s="41"/>
      <c r="B103" s="42"/>
      <c r="C103" s="208" t="s">
        <v>250</v>
      </c>
      <c r="D103" s="208" t="s">
        <v>180</v>
      </c>
      <c r="E103" s="209" t="s">
        <v>2359</v>
      </c>
      <c r="F103" s="210" t="s">
        <v>2360</v>
      </c>
      <c r="G103" s="211" t="s">
        <v>107</v>
      </c>
      <c r="H103" s="212">
        <v>20.800000000000001</v>
      </c>
      <c r="I103" s="213"/>
      <c r="J103" s="214">
        <f>ROUND(I103*H103,2)</f>
        <v>0</v>
      </c>
      <c r="K103" s="210" t="s">
        <v>1891</v>
      </c>
      <c r="L103" s="47"/>
      <c r="M103" s="215" t="s">
        <v>19</v>
      </c>
      <c r="N103" s="216" t="s">
        <v>49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282</v>
      </c>
      <c r="AT103" s="219" t="s">
        <v>180</v>
      </c>
      <c r="AU103" s="219" t="s">
        <v>88</v>
      </c>
      <c r="AY103" s="20" t="s">
        <v>178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282</v>
      </c>
      <c r="BM103" s="219" t="s">
        <v>2361</v>
      </c>
    </row>
    <row r="104" s="14" customFormat="1">
      <c r="A104" s="14"/>
      <c r="B104" s="237"/>
      <c r="C104" s="238"/>
      <c r="D104" s="228" t="s">
        <v>192</v>
      </c>
      <c r="E104" s="239" t="s">
        <v>19</v>
      </c>
      <c r="F104" s="240" t="s">
        <v>2357</v>
      </c>
      <c r="G104" s="238"/>
      <c r="H104" s="241">
        <v>16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192</v>
      </c>
      <c r="AU104" s="247" t="s">
        <v>88</v>
      </c>
      <c r="AV104" s="14" t="s">
        <v>88</v>
      </c>
      <c r="AW104" s="14" t="s">
        <v>37</v>
      </c>
      <c r="AX104" s="14" t="s">
        <v>78</v>
      </c>
      <c r="AY104" s="247" t="s">
        <v>178</v>
      </c>
    </row>
    <row r="105" s="14" customFormat="1">
      <c r="A105" s="14"/>
      <c r="B105" s="237"/>
      <c r="C105" s="238"/>
      <c r="D105" s="228" t="s">
        <v>192</v>
      </c>
      <c r="E105" s="239" t="s">
        <v>19</v>
      </c>
      <c r="F105" s="240" t="s">
        <v>2358</v>
      </c>
      <c r="G105" s="238"/>
      <c r="H105" s="241">
        <v>20.800000000000001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192</v>
      </c>
      <c r="AU105" s="247" t="s">
        <v>88</v>
      </c>
      <c r="AV105" s="14" t="s">
        <v>88</v>
      </c>
      <c r="AW105" s="14" t="s">
        <v>37</v>
      </c>
      <c r="AX105" s="14" t="s">
        <v>86</v>
      </c>
      <c r="AY105" s="247" t="s">
        <v>178</v>
      </c>
    </row>
    <row r="106" s="12" customFormat="1" ht="22.8" customHeight="1">
      <c r="A106" s="12"/>
      <c r="B106" s="192"/>
      <c r="C106" s="193"/>
      <c r="D106" s="194" t="s">
        <v>77</v>
      </c>
      <c r="E106" s="206" t="s">
        <v>1326</v>
      </c>
      <c r="F106" s="206" t="s">
        <v>100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SUM(P107:P110)</f>
        <v>0</v>
      </c>
      <c r="Q106" s="200"/>
      <c r="R106" s="201">
        <f>SUM(R107:R110)</f>
        <v>0</v>
      </c>
      <c r="S106" s="200"/>
      <c r="T106" s="202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88</v>
      </c>
      <c r="AT106" s="204" t="s">
        <v>77</v>
      </c>
      <c r="AU106" s="204" t="s">
        <v>86</v>
      </c>
      <c r="AY106" s="203" t="s">
        <v>178</v>
      </c>
      <c r="BK106" s="205">
        <f>SUM(BK107:BK110)</f>
        <v>0</v>
      </c>
    </row>
    <row r="107" s="2" customFormat="1" ht="44.25" customHeight="1">
      <c r="A107" s="41"/>
      <c r="B107" s="42"/>
      <c r="C107" s="208" t="s">
        <v>257</v>
      </c>
      <c r="D107" s="208" t="s">
        <v>180</v>
      </c>
      <c r="E107" s="209" t="s">
        <v>1345</v>
      </c>
      <c r="F107" s="210" t="s">
        <v>2362</v>
      </c>
      <c r="G107" s="211" t="s">
        <v>953</v>
      </c>
      <c r="H107" s="280"/>
      <c r="I107" s="213"/>
      <c r="J107" s="214">
        <f>ROUND(I107*H107,2)</f>
        <v>0</v>
      </c>
      <c r="K107" s="210" t="s">
        <v>183</v>
      </c>
      <c r="L107" s="47"/>
      <c r="M107" s="215" t="s">
        <v>19</v>
      </c>
      <c r="N107" s="216" t="s">
        <v>49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282</v>
      </c>
      <c r="AT107" s="219" t="s">
        <v>180</v>
      </c>
      <c r="AU107" s="219" t="s">
        <v>88</v>
      </c>
      <c r="AY107" s="20" t="s">
        <v>178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282</v>
      </c>
      <c r="BM107" s="219" t="s">
        <v>2363</v>
      </c>
    </row>
    <row r="108" s="2" customFormat="1">
      <c r="A108" s="41"/>
      <c r="B108" s="42"/>
      <c r="C108" s="43"/>
      <c r="D108" s="221" t="s">
        <v>186</v>
      </c>
      <c r="E108" s="43"/>
      <c r="F108" s="222" t="s">
        <v>1348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186</v>
      </c>
      <c r="AU108" s="20" t="s">
        <v>88</v>
      </c>
    </row>
    <row r="109" s="2" customFormat="1" ht="49.05" customHeight="1">
      <c r="A109" s="41"/>
      <c r="B109" s="42"/>
      <c r="C109" s="208" t="s">
        <v>264</v>
      </c>
      <c r="D109" s="208" t="s">
        <v>180</v>
      </c>
      <c r="E109" s="209" t="s">
        <v>2364</v>
      </c>
      <c r="F109" s="210" t="s">
        <v>2365</v>
      </c>
      <c r="G109" s="211" t="s">
        <v>953</v>
      </c>
      <c r="H109" s="280"/>
      <c r="I109" s="213"/>
      <c r="J109" s="214">
        <f>ROUND(I109*H109,2)</f>
        <v>0</v>
      </c>
      <c r="K109" s="210" t="s">
        <v>183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282</v>
      </c>
      <c r="AT109" s="219" t="s">
        <v>180</v>
      </c>
      <c r="AU109" s="219" t="s">
        <v>88</v>
      </c>
      <c r="AY109" s="20" t="s">
        <v>178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282</v>
      </c>
      <c r="BM109" s="219" t="s">
        <v>2366</v>
      </c>
    </row>
    <row r="110" s="2" customFormat="1">
      <c r="A110" s="41"/>
      <c r="B110" s="42"/>
      <c r="C110" s="43"/>
      <c r="D110" s="221" t="s">
        <v>186</v>
      </c>
      <c r="E110" s="43"/>
      <c r="F110" s="222" t="s">
        <v>2367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186</v>
      </c>
      <c r="AU110" s="20" t="s">
        <v>88</v>
      </c>
    </row>
    <row r="111" s="12" customFormat="1" ht="22.8" customHeight="1">
      <c r="A111" s="12"/>
      <c r="B111" s="192"/>
      <c r="C111" s="193"/>
      <c r="D111" s="194" t="s">
        <v>77</v>
      </c>
      <c r="E111" s="206" t="s">
        <v>2368</v>
      </c>
      <c r="F111" s="206" t="s">
        <v>2369</v>
      </c>
      <c r="G111" s="193"/>
      <c r="H111" s="193"/>
      <c r="I111" s="196"/>
      <c r="J111" s="207">
        <f>BK111</f>
        <v>0</v>
      </c>
      <c r="K111" s="193"/>
      <c r="L111" s="198"/>
      <c r="M111" s="199"/>
      <c r="N111" s="200"/>
      <c r="O111" s="200"/>
      <c r="P111" s="201">
        <f>SUM(P112:P146)</f>
        <v>0</v>
      </c>
      <c r="Q111" s="200"/>
      <c r="R111" s="201">
        <f>SUM(R112:R146)</f>
        <v>2.5284960000000001</v>
      </c>
      <c r="S111" s="200"/>
      <c r="T111" s="202">
        <f>SUM(T112:T146)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3" t="s">
        <v>88</v>
      </c>
      <c r="AT111" s="204" t="s">
        <v>77</v>
      </c>
      <c r="AU111" s="204" t="s">
        <v>86</v>
      </c>
      <c r="AY111" s="203" t="s">
        <v>178</v>
      </c>
      <c r="BK111" s="205">
        <f>SUM(BK112:BK146)</f>
        <v>0</v>
      </c>
    </row>
    <row r="112" s="2" customFormat="1" ht="37.8" customHeight="1">
      <c r="A112" s="41"/>
      <c r="B112" s="42"/>
      <c r="C112" s="208" t="s">
        <v>271</v>
      </c>
      <c r="D112" s="208" t="s">
        <v>180</v>
      </c>
      <c r="E112" s="209" t="s">
        <v>2370</v>
      </c>
      <c r="F112" s="210" t="s">
        <v>2371</v>
      </c>
      <c r="G112" s="211" t="s">
        <v>299</v>
      </c>
      <c r="H112" s="212">
        <v>1</v>
      </c>
      <c r="I112" s="213"/>
      <c r="J112" s="214">
        <f>ROUND(I112*H112,2)</f>
        <v>0</v>
      </c>
      <c r="K112" s="210" t="s">
        <v>183</v>
      </c>
      <c r="L112" s="47"/>
      <c r="M112" s="215" t="s">
        <v>19</v>
      </c>
      <c r="N112" s="216" t="s">
        <v>49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282</v>
      </c>
      <c r="AT112" s="219" t="s">
        <v>180</v>
      </c>
      <c r="AU112" s="219" t="s">
        <v>88</v>
      </c>
      <c r="AY112" s="20" t="s">
        <v>178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282</v>
      </c>
      <c r="BM112" s="219" t="s">
        <v>2372</v>
      </c>
    </row>
    <row r="113" s="2" customFormat="1">
      <c r="A113" s="41"/>
      <c r="B113" s="42"/>
      <c r="C113" s="43"/>
      <c r="D113" s="221" t="s">
        <v>186</v>
      </c>
      <c r="E113" s="43"/>
      <c r="F113" s="222" t="s">
        <v>2373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186</v>
      </c>
      <c r="AU113" s="20" t="s">
        <v>88</v>
      </c>
    </row>
    <row r="114" s="2" customFormat="1" ht="76.35" customHeight="1">
      <c r="A114" s="41"/>
      <c r="B114" s="42"/>
      <c r="C114" s="259" t="s">
        <v>8</v>
      </c>
      <c r="D114" s="259" t="s">
        <v>303</v>
      </c>
      <c r="E114" s="260" t="s">
        <v>2374</v>
      </c>
      <c r="F114" s="261" t="s">
        <v>2375</v>
      </c>
      <c r="G114" s="262" t="s">
        <v>299</v>
      </c>
      <c r="H114" s="263">
        <v>1</v>
      </c>
      <c r="I114" s="264"/>
      <c r="J114" s="265">
        <f>ROUND(I114*H114,2)</f>
        <v>0</v>
      </c>
      <c r="K114" s="261" t="s">
        <v>1891</v>
      </c>
      <c r="L114" s="266"/>
      <c r="M114" s="267" t="s">
        <v>19</v>
      </c>
      <c r="N114" s="268" t="s">
        <v>49</v>
      </c>
      <c r="O114" s="87"/>
      <c r="P114" s="217">
        <f>O114*H114</f>
        <v>0</v>
      </c>
      <c r="Q114" s="217">
        <v>0.245</v>
      </c>
      <c r="R114" s="217">
        <f>Q114*H114</f>
        <v>0.245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375</v>
      </c>
      <c r="AT114" s="219" t="s">
        <v>303</v>
      </c>
      <c r="AU114" s="219" t="s">
        <v>88</v>
      </c>
      <c r="AY114" s="20" t="s">
        <v>178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282</v>
      </c>
      <c r="BM114" s="219" t="s">
        <v>2376</v>
      </c>
    </row>
    <row r="115" s="2" customFormat="1" ht="37.8" customHeight="1">
      <c r="A115" s="41"/>
      <c r="B115" s="42"/>
      <c r="C115" s="259" t="s">
        <v>282</v>
      </c>
      <c r="D115" s="259" t="s">
        <v>303</v>
      </c>
      <c r="E115" s="260" t="s">
        <v>2377</v>
      </c>
      <c r="F115" s="261" t="s">
        <v>2378</v>
      </c>
      <c r="G115" s="262" t="s">
        <v>299</v>
      </c>
      <c r="H115" s="263">
        <v>1</v>
      </c>
      <c r="I115" s="264"/>
      <c r="J115" s="265">
        <f>ROUND(I115*H115,2)</f>
        <v>0</v>
      </c>
      <c r="K115" s="261" t="s">
        <v>1891</v>
      </c>
      <c r="L115" s="266"/>
      <c r="M115" s="267" t="s">
        <v>19</v>
      </c>
      <c r="N115" s="268" t="s">
        <v>49</v>
      </c>
      <c r="O115" s="87"/>
      <c r="P115" s="217">
        <f>O115*H115</f>
        <v>0</v>
      </c>
      <c r="Q115" s="217">
        <v>0.245</v>
      </c>
      <c r="R115" s="217">
        <f>Q115*H115</f>
        <v>0.245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375</v>
      </c>
      <c r="AT115" s="219" t="s">
        <v>303</v>
      </c>
      <c r="AU115" s="219" t="s">
        <v>88</v>
      </c>
      <c r="AY115" s="20" t="s">
        <v>178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282</v>
      </c>
      <c r="BM115" s="219" t="s">
        <v>2379</v>
      </c>
    </row>
    <row r="116" s="2" customFormat="1" ht="55.5" customHeight="1">
      <c r="A116" s="41"/>
      <c r="B116" s="42"/>
      <c r="C116" s="259" t="s">
        <v>289</v>
      </c>
      <c r="D116" s="259" t="s">
        <v>303</v>
      </c>
      <c r="E116" s="260" t="s">
        <v>2380</v>
      </c>
      <c r="F116" s="261" t="s">
        <v>2381</v>
      </c>
      <c r="G116" s="262" t="s">
        <v>299</v>
      </c>
      <c r="H116" s="263">
        <v>1</v>
      </c>
      <c r="I116" s="264"/>
      <c r="J116" s="265">
        <f>ROUND(I116*H116,2)</f>
        <v>0</v>
      </c>
      <c r="K116" s="261" t="s">
        <v>1891</v>
      </c>
      <c r="L116" s="266"/>
      <c r="M116" s="267" t="s">
        <v>19</v>
      </c>
      <c r="N116" s="268" t="s">
        <v>49</v>
      </c>
      <c r="O116" s="87"/>
      <c r="P116" s="217">
        <f>O116*H116</f>
        <v>0</v>
      </c>
      <c r="Q116" s="217">
        <v>0.245</v>
      </c>
      <c r="R116" s="217">
        <f>Q116*H116</f>
        <v>0.245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375</v>
      </c>
      <c r="AT116" s="219" t="s">
        <v>303</v>
      </c>
      <c r="AU116" s="219" t="s">
        <v>88</v>
      </c>
      <c r="AY116" s="20" t="s">
        <v>178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282</v>
      </c>
      <c r="BM116" s="219" t="s">
        <v>2382</v>
      </c>
    </row>
    <row r="117" s="2" customFormat="1" ht="33" customHeight="1">
      <c r="A117" s="41"/>
      <c r="B117" s="42"/>
      <c r="C117" s="208" t="s">
        <v>296</v>
      </c>
      <c r="D117" s="208" t="s">
        <v>180</v>
      </c>
      <c r="E117" s="209" t="s">
        <v>2383</v>
      </c>
      <c r="F117" s="210" t="s">
        <v>2384</v>
      </c>
      <c r="G117" s="211" t="s">
        <v>299</v>
      </c>
      <c r="H117" s="212">
        <v>2</v>
      </c>
      <c r="I117" s="213"/>
      <c r="J117" s="214">
        <f>ROUND(I117*H117,2)</f>
        <v>0</v>
      </c>
      <c r="K117" s="210" t="s">
        <v>1891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1866</v>
      </c>
      <c r="AT117" s="219" t="s">
        <v>180</v>
      </c>
      <c r="AU117" s="219" t="s">
        <v>88</v>
      </c>
      <c r="AY117" s="20" t="s">
        <v>178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1866</v>
      </c>
      <c r="BM117" s="219" t="s">
        <v>2385</v>
      </c>
    </row>
    <row r="118" s="2" customFormat="1" ht="24.15" customHeight="1">
      <c r="A118" s="41"/>
      <c r="B118" s="42"/>
      <c r="C118" s="208" t="s">
        <v>302</v>
      </c>
      <c r="D118" s="208" t="s">
        <v>180</v>
      </c>
      <c r="E118" s="209" t="s">
        <v>2386</v>
      </c>
      <c r="F118" s="210" t="s">
        <v>2387</v>
      </c>
      <c r="G118" s="211" t="s">
        <v>299</v>
      </c>
      <c r="H118" s="212">
        <v>12</v>
      </c>
      <c r="I118" s="213"/>
      <c r="J118" s="214">
        <f>ROUND(I118*H118,2)</f>
        <v>0</v>
      </c>
      <c r="K118" s="210" t="s">
        <v>183</v>
      </c>
      <c r="L118" s="47"/>
      <c r="M118" s="215" t="s">
        <v>19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1866</v>
      </c>
      <c r="AT118" s="219" t="s">
        <v>180</v>
      </c>
      <c r="AU118" s="219" t="s">
        <v>88</v>
      </c>
      <c r="AY118" s="20" t="s">
        <v>178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1866</v>
      </c>
      <c r="BM118" s="219" t="s">
        <v>2388</v>
      </c>
    </row>
    <row r="119" s="2" customFormat="1">
      <c r="A119" s="41"/>
      <c r="B119" s="42"/>
      <c r="C119" s="43"/>
      <c r="D119" s="221" t="s">
        <v>186</v>
      </c>
      <c r="E119" s="43"/>
      <c r="F119" s="222" t="s">
        <v>2389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186</v>
      </c>
      <c r="AU119" s="20" t="s">
        <v>88</v>
      </c>
    </row>
    <row r="120" s="14" customFormat="1">
      <c r="A120" s="14"/>
      <c r="B120" s="237"/>
      <c r="C120" s="238"/>
      <c r="D120" s="228" t="s">
        <v>192</v>
      </c>
      <c r="E120" s="239" t="s">
        <v>19</v>
      </c>
      <c r="F120" s="240" t="s">
        <v>2390</v>
      </c>
      <c r="G120" s="238"/>
      <c r="H120" s="241">
        <v>12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192</v>
      </c>
      <c r="AU120" s="247" t="s">
        <v>88</v>
      </c>
      <c r="AV120" s="14" t="s">
        <v>88</v>
      </c>
      <c r="AW120" s="14" t="s">
        <v>37</v>
      </c>
      <c r="AX120" s="14" t="s">
        <v>86</v>
      </c>
      <c r="AY120" s="247" t="s">
        <v>178</v>
      </c>
    </row>
    <row r="121" s="2" customFormat="1" ht="21.75" customHeight="1">
      <c r="A121" s="41"/>
      <c r="B121" s="42"/>
      <c r="C121" s="259" t="s">
        <v>307</v>
      </c>
      <c r="D121" s="259" t="s">
        <v>303</v>
      </c>
      <c r="E121" s="260" t="s">
        <v>2391</v>
      </c>
      <c r="F121" s="261" t="s">
        <v>2392</v>
      </c>
      <c r="G121" s="262" t="s">
        <v>299</v>
      </c>
      <c r="H121" s="263">
        <v>6</v>
      </c>
      <c r="I121" s="264"/>
      <c r="J121" s="265">
        <f>ROUND(I121*H121,2)</f>
        <v>0</v>
      </c>
      <c r="K121" s="261" t="s">
        <v>1891</v>
      </c>
      <c r="L121" s="266"/>
      <c r="M121" s="267" t="s">
        <v>19</v>
      </c>
      <c r="N121" s="268" t="s">
        <v>49</v>
      </c>
      <c r="O121" s="87"/>
      <c r="P121" s="217">
        <f>O121*H121</f>
        <v>0</v>
      </c>
      <c r="Q121" s="217">
        <v>0.00076000000000000004</v>
      </c>
      <c r="R121" s="217">
        <f>Q121*H121</f>
        <v>0.0045599999999999998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1866</v>
      </c>
      <c r="AT121" s="219" t="s">
        <v>303</v>
      </c>
      <c r="AU121" s="219" t="s">
        <v>88</v>
      </c>
      <c r="AY121" s="20" t="s">
        <v>178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1866</v>
      </c>
      <c r="BM121" s="219" t="s">
        <v>2393</v>
      </c>
    </row>
    <row r="122" s="14" customFormat="1">
      <c r="A122" s="14"/>
      <c r="B122" s="237"/>
      <c r="C122" s="238"/>
      <c r="D122" s="228" t="s">
        <v>192</v>
      </c>
      <c r="E122" s="239" t="s">
        <v>19</v>
      </c>
      <c r="F122" s="240" t="s">
        <v>2394</v>
      </c>
      <c r="G122" s="238"/>
      <c r="H122" s="241">
        <v>6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192</v>
      </c>
      <c r="AU122" s="247" t="s">
        <v>88</v>
      </c>
      <c r="AV122" s="14" t="s">
        <v>88</v>
      </c>
      <c r="AW122" s="14" t="s">
        <v>37</v>
      </c>
      <c r="AX122" s="14" t="s">
        <v>86</v>
      </c>
      <c r="AY122" s="247" t="s">
        <v>178</v>
      </c>
    </row>
    <row r="123" s="2" customFormat="1" ht="16.5" customHeight="1">
      <c r="A123" s="41"/>
      <c r="B123" s="42"/>
      <c r="C123" s="259" t="s">
        <v>7</v>
      </c>
      <c r="D123" s="259" t="s">
        <v>303</v>
      </c>
      <c r="E123" s="260" t="s">
        <v>2395</v>
      </c>
      <c r="F123" s="261" t="s">
        <v>2396</v>
      </c>
      <c r="G123" s="262" t="s">
        <v>299</v>
      </c>
      <c r="H123" s="263">
        <v>6</v>
      </c>
      <c r="I123" s="264"/>
      <c r="J123" s="265">
        <f>ROUND(I123*H123,2)</f>
        <v>0</v>
      </c>
      <c r="K123" s="261" t="s">
        <v>183</v>
      </c>
      <c r="L123" s="266"/>
      <c r="M123" s="267" t="s">
        <v>19</v>
      </c>
      <c r="N123" s="268" t="s">
        <v>49</v>
      </c>
      <c r="O123" s="87"/>
      <c r="P123" s="217">
        <f>O123*H123</f>
        <v>0</v>
      </c>
      <c r="Q123" s="217">
        <v>0.00069999999999999999</v>
      </c>
      <c r="R123" s="217">
        <f>Q123*H123</f>
        <v>0.0041999999999999997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1866</v>
      </c>
      <c r="AT123" s="219" t="s">
        <v>303</v>
      </c>
      <c r="AU123" s="219" t="s">
        <v>88</v>
      </c>
      <c r="AY123" s="20" t="s">
        <v>178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1866</v>
      </c>
      <c r="BM123" s="219" t="s">
        <v>2397</v>
      </c>
    </row>
    <row r="124" s="14" customFormat="1">
      <c r="A124" s="14"/>
      <c r="B124" s="237"/>
      <c r="C124" s="238"/>
      <c r="D124" s="228" t="s">
        <v>192</v>
      </c>
      <c r="E124" s="239" t="s">
        <v>19</v>
      </c>
      <c r="F124" s="240" t="s">
        <v>2394</v>
      </c>
      <c r="G124" s="238"/>
      <c r="H124" s="241">
        <v>6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192</v>
      </c>
      <c r="AU124" s="247" t="s">
        <v>88</v>
      </c>
      <c r="AV124" s="14" t="s">
        <v>88</v>
      </c>
      <c r="AW124" s="14" t="s">
        <v>37</v>
      </c>
      <c r="AX124" s="14" t="s">
        <v>86</v>
      </c>
      <c r="AY124" s="247" t="s">
        <v>178</v>
      </c>
    </row>
    <row r="125" s="2" customFormat="1" ht="24.15" customHeight="1">
      <c r="A125" s="41"/>
      <c r="B125" s="42"/>
      <c r="C125" s="208" t="s">
        <v>315</v>
      </c>
      <c r="D125" s="208" t="s">
        <v>180</v>
      </c>
      <c r="E125" s="209" t="s">
        <v>2398</v>
      </c>
      <c r="F125" s="210" t="s">
        <v>2399</v>
      </c>
      <c r="G125" s="211" t="s">
        <v>299</v>
      </c>
      <c r="H125" s="212">
        <v>2</v>
      </c>
      <c r="I125" s="213"/>
      <c r="J125" s="214">
        <f>ROUND(I125*H125,2)</f>
        <v>0</v>
      </c>
      <c r="K125" s="210" t="s">
        <v>1891</v>
      </c>
      <c r="L125" s="47"/>
      <c r="M125" s="215" t="s">
        <v>19</v>
      </c>
      <c r="N125" s="216" t="s">
        <v>49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282</v>
      </c>
      <c r="AT125" s="219" t="s">
        <v>180</v>
      </c>
      <c r="AU125" s="219" t="s">
        <v>88</v>
      </c>
      <c r="AY125" s="20" t="s">
        <v>178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282</v>
      </c>
      <c r="BM125" s="219" t="s">
        <v>2400</v>
      </c>
    </row>
    <row r="126" s="2" customFormat="1" ht="24.15" customHeight="1">
      <c r="A126" s="41"/>
      <c r="B126" s="42"/>
      <c r="C126" s="259" t="s">
        <v>320</v>
      </c>
      <c r="D126" s="259" t="s">
        <v>303</v>
      </c>
      <c r="E126" s="260" t="s">
        <v>2401</v>
      </c>
      <c r="F126" s="261" t="s">
        <v>2402</v>
      </c>
      <c r="G126" s="262" t="s">
        <v>299</v>
      </c>
      <c r="H126" s="263">
        <v>2</v>
      </c>
      <c r="I126" s="264"/>
      <c r="J126" s="265">
        <f>ROUND(I126*H126,2)</f>
        <v>0</v>
      </c>
      <c r="K126" s="261" t="s">
        <v>1891</v>
      </c>
      <c r="L126" s="266"/>
      <c r="M126" s="267" t="s">
        <v>19</v>
      </c>
      <c r="N126" s="268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375</v>
      </c>
      <c r="AT126" s="219" t="s">
        <v>303</v>
      </c>
      <c r="AU126" s="219" t="s">
        <v>88</v>
      </c>
      <c r="AY126" s="20" t="s">
        <v>178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282</v>
      </c>
      <c r="BM126" s="219" t="s">
        <v>2403</v>
      </c>
    </row>
    <row r="127" s="14" customFormat="1">
      <c r="A127" s="14"/>
      <c r="B127" s="237"/>
      <c r="C127" s="238"/>
      <c r="D127" s="228" t="s">
        <v>192</v>
      </c>
      <c r="E127" s="239" t="s">
        <v>19</v>
      </c>
      <c r="F127" s="240" t="s">
        <v>2404</v>
      </c>
      <c r="G127" s="238"/>
      <c r="H127" s="241">
        <v>2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192</v>
      </c>
      <c r="AU127" s="247" t="s">
        <v>88</v>
      </c>
      <c r="AV127" s="14" t="s">
        <v>88</v>
      </c>
      <c r="AW127" s="14" t="s">
        <v>37</v>
      </c>
      <c r="AX127" s="14" t="s">
        <v>86</v>
      </c>
      <c r="AY127" s="247" t="s">
        <v>178</v>
      </c>
    </row>
    <row r="128" s="2" customFormat="1" ht="24.15" customHeight="1">
      <c r="A128" s="41"/>
      <c r="B128" s="42"/>
      <c r="C128" s="208" t="s">
        <v>324</v>
      </c>
      <c r="D128" s="208" t="s">
        <v>180</v>
      </c>
      <c r="E128" s="209" t="s">
        <v>2405</v>
      </c>
      <c r="F128" s="210" t="s">
        <v>2406</v>
      </c>
      <c r="G128" s="211" t="s">
        <v>299</v>
      </c>
      <c r="H128" s="212">
        <v>9</v>
      </c>
      <c r="I128" s="213"/>
      <c r="J128" s="214">
        <f>ROUND(I128*H128,2)</f>
        <v>0</v>
      </c>
      <c r="K128" s="210" t="s">
        <v>183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282</v>
      </c>
      <c r="AT128" s="219" t="s">
        <v>180</v>
      </c>
      <c r="AU128" s="219" t="s">
        <v>88</v>
      </c>
      <c r="AY128" s="20" t="s">
        <v>178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282</v>
      </c>
      <c r="BM128" s="219" t="s">
        <v>2407</v>
      </c>
    </row>
    <row r="129" s="2" customFormat="1">
      <c r="A129" s="41"/>
      <c r="B129" s="42"/>
      <c r="C129" s="43"/>
      <c r="D129" s="221" t="s">
        <v>186</v>
      </c>
      <c r="E129" s="43"/>
      <c r="F129" s="222" t="s">
        <v>2408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186</v>
      </c>
      <c r="AU129" s="20" t="s">
        <v>88</v>
      </c>
    </row>
    <row r="130" s="14" customFormat="1">
      <c r="A130" s="14"/>
      <c r="B130" s="237"/>
      <c r="C130" s="238"/>
      <c r="D130" s="228" t="s">
        <v>192</v>
      </c>
      <c r="E130" s="239" t="s">
        <v>19</v>
      </c>
      <c r="F130" s="240" t="s">
        <v>2409</v>
      </c>
      <c r="G130" s="238"/>
      <c r="H130" s="241">
        <v>9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192</v>
      </c>
      <c r="AU130" s="247" t="s">
        <v>88</v>
      </c>
      <c r="AV130" s="14" t="s">
        <v>88</v>
      </c>
      <c r="AW130" s="14" t="s">
        <v>37</v>
      </c>
      <c r="AX130" s="14" t="s">
        <v>86</v>
      </c>
      <c r="AY130" s="247" t="s">
        <v>178</v>
      </c>
    </row>
    <row r="131" s="2" customFormat="1" ht="16.5" customHeight="1">
      <c r="A131" s="41"/>
      <c r="B131" s="42"/>
      <c r="C131" s="259" t="s">
        <v>329</v>
      </c>
      <c r="D131" s="259" t="s">
        <v>303</v>
      </c>
      <c r="E131" s="260" t="s">
        <v>2410</v>
      </c>
      <c r="F131" s="261" t="s">
        <v>2411</v>
      </c>
      <c r="G131" s="262" t="s">
        <v>299</v>
      </c>
      <c r="H131" s="263">
        <v>1</v>
      </c>
      <c r="I131" s="264"/>
      <c r="J131" s="265">
        <f>ROUND(I131*H131,2)</f>
        <v>0</v>
      </c>
      <c r="K131" s="261" t="s">
        <v>1891</v>
      </c>
      <c r="L131" s="266"/>
      <c r="M131" s="267" t="s">
        <v>19</v>
      </c>
      <c r="N131" s="268" t="s">
        <v>49</v>
      </c>
      <c r="O131" s="87"/>
      <c r="P131" s="217">
        <f>O131*H131</f>
        <v>0</v>
      </c>
      <c r="Q131" s="217">
        <v>0.0032799999999999999</v>
      </c>
      <c r="R131" s="217">
        <f>Q131*H131</f>
        <v>0.0032799999999999999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1866</v>
      </c>
      <c r="AT131" s="219" t="s">
        <v>303</v>
      </c>
      <c r="AU131" s="219" t="s">
        <v>88</v>
      </c>
      <c r="AY131" s="20" t="s">
        <v>178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86</v>
      </c>
      <c r="BK131" s="220">
        <f>ROUND(I131*H131,2)</f>
        <v>0</v>
      </c>
      <c r="BL131" s="20" t="s">
        <v>1866</v>
      </c>
      <c r="BM131" s="219" t="s">
        <v>2412</v>
      </c>
    </row>
    <row r="132" s="14" customFormat="1">
      <c r="A132" s="14"/>
      <c r="B132" s="237"/>
      <c r="C132" s="238"/>
      <c r="D132" s="228" t="s">
        <v>192</v>
      </c>
      <c r="E132" s="239" t="s">
        <v>19</v>
      </c>
      <c r="F132" s="240" t="s">
        <v>2413</v>
      </c>
      <c r="G132" s="238"/>
      <c r="H132" s="241">
        <v>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192</v>
      </c>
      <c r="AU132" s="247" t="s">
        <v>88</v>
      </c>
      <c r="AV132" s="14" t="s">
        <v>88</v>
      </c>
      <c r="AW132" s="14" t="s">
        <v>37</v>
      </c>
      <c r="AX132" s="14" t="s">
        <v>86</v>
      </c>
      <c r="AY132" s="247" t="s">
        <v>178</v>
      </c>
    </row>
    <row r="133" s="2" customFormat="1" ht="16.5" customHeight="1">
      <c r="A133" s="41"/>
      <c r="B133" s="42"/>
      <c r="C133" s="259" t="s">
        <v>335</v>
      </c>
      <c r="D133" s="259" t="s">
        <v>303</v>
      </c>
      <c r="E133" s="260" t="s">
        <v>2414</v>
      </c>
      <c r="F133" s="261" t="s">
        <v>2415</v>
      </c>
      <c r="G133" s="262" t="s">
        <v>299</v>
      </c>
      <c r="H133" s="263">
        <v>6</v>
      </c>
      <c r="I133" s="264"/>
      <c r="J133" s="265">
        <f>ROUND(I133*H133,2)</f>
        <v>0</v>
      </c>
      <c r="K133" s="261" t="s">
        <v>1891</v>
      </c>
      <c r="L133" s="266"/>
      <c r="M133" s="267" t="s">
        <v>19</v>
      </c>
      <c r="N133" s="268" t="s">
        <v>49</v>
      </c>
      <c r="O133" s="87"/>
      <c r="P133" s="217">
        <f>O133*H133</f>
        <v>0</v>
      </c>
      <c r="Q133" s="217">
        <v>0.0032799999999999999</v>
      </c>
      <c r="R133" s="217">
        <f>Q133*H133</f>
        <v>0.01968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1866</v>
      </c>
      <c r="AT133" s="219" t="s">
        <v>303</v>
      </c>
      <c r="AU133" s="219" t="s">
        <v>88</v>
      </c>
      <c r="AY133" s="20" t="s">
        <v>178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1866</v>
      </c>
      <c r="BM133" s="219" t="s">
        <v>2416</v>
      </c>
    </row>
    <row r="134" s="14" customFormat="1">
      <c r="A134" s="14"/>
      <c r="B134" s="237"/>
      <c r="C134" s="238"/>
      <c r="D134" s="228" t="s">
        <v>192</v>
      </c>
      <c r="E134" s="239" t="s">
        <v>19</v>
      </c>
      <c r="F134" s="240" t="s">
        <v>2394</v>
      </c>
      <c r="G134" s="238"/>
      <c r="H134" s="241">
        <v>6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192</v>
      </c>
      <c r="AU134" s="247" t="s">
        <v>88</v>
      </c>
      <c r="AV134" s="14" t="s">
        <v>88</v>
      </c>
      <c r="AW134" s="14" t="s">
        <v>37</v>
      </c>
      <c r="AX134" s="14" t="s">
        <v>86</v>
      </c>
      <c r="AY134" s="247" t="s">
        <v>178</v>
      </c>
    </row>
    <row r="135" s="2" customFormat="1" ht="16.5" customHeight="1">
      <c r="A135" s="41"/>
      <c r="B135" s="42"/>
      <c r="C135" s="259" t="s">
        <v>342</v>
      </c>
      <c r="D135" s="259" t="s">
        <v>303</v>
      </c>
      <c r="E135" s="260" t="s">
        <v>2417</v>
      </c>
      <c r="F135" s="261" t="s">
        <v>2418</v>
      </c>
      <c r="G135" s="262" t="s">
        <v>299</v>
      </c>
      <c r="H135" s="263">
        <v>1</v>
      </c>
      <c r="I135" s="264"/>
      <c r="J135" s="265">
        <f>ROUND(I135*H135,2)</f>
        <v>0</v>
      </c>
      <c r="K135" s="261" t="s">
        <v>1891</v>
      </c>
      <c r="L135" s="266"/>
      <c r="M135" s="267" t="s">
        <v>19</v>
      </c>
      <c r="N135" s="268" t="s">
        <v>49</v>
      </c>
      <c r="O135" s="87"/>
      <c r="P135" s="217">
        <f>O135*H135</f>
        <v>0</v>
      </c>
      <c r="Q135" s="217">
        <v>0.0032799999999999999</v>
      </c>
      <c r="R135" s="217">
        <f>Q135*H135</f>
        <v>0.0032799999999999999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1866</v>
      </c>
      <c r="AT135" s="219" t="s">
        <v>303</v>
      </c>
      <c r="AU135" s="219" t="s">
        <v>88</v>
      </c>
      <c r="AY135" s="20" t="s">
        <v>178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86</v>
      </c>
      <c r="BK135" s="220">
        <f>ROUND(I135*H135,2)</f>
        <v>0</v>
      </c>
      <c r="BL135" s="20" t="s">
        <v>1866</v>
      </c>
      <c r="BM135" s="219" t="s">
        <v>2419</v>
      </c>
    </row>
    <row r="136" s="14" customFormat="1">
      <c r="A136" s="14"/>
      <c r="B136" s="237"/>
      <c r="C136" s="238"/>
      <c r="D136" s="228" t="s">
        <v>192</v>
      </c>
      <c r="E136" s="239" t="s">
        <v>19</v>
      </c>
      <c r="F136" s="240" t="s">
        <v>2413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192</v>
      </c>
      <c r="AU136" s="247" t="s">
        <v>88</v>
      </c>
      <c r="AV136" s="14" t="s">
        <v>88</v>
      </c>
      <c r="AW136" s="14" t="s">
        <v>37</v>
      </c>
      <c r="AX136" s="14" t="s">
        <v>86</v>
      </c>
      <c r="AY136" s="247" t="s">
        <v>178</v>
      </c>
    </row>
    <row r="137" s="2" customFormat="1" ht="16.5" customHeight="1">
      <c r="A137" s="41"/>
      <c r="B137" s="42"/>
      <c r="C137" s="259" t="s">
        <v>348</v>
      </c>
      <c r="D137" s="259" t="s">
        <v>303</v>
      </c>
      <c r="E137" s="260" t="s">
        <v>2420</v>
      </c>
      <c r="F137" s="261" t="s">
        <v>2421</v>
      </c>
      <c r="G137" s="262" t="s">
        <v>299</v>
      </c>
      <c r="H137" s="263">
        <v>1</v>
      </c>
      <c r="I137" s="264"/>
      <c r="J137" s="265">
        <f>ROUND(I137*H137,2)</f>
        <v>0</v>
      </c>
      <c r="K137" s="261" t="s">
        <v>1891</v>
      </c>
      <c r="L137" s="266"/>
      <c r="M137" s="267" t="s">
        <v>19</v>
      </c>
      <c r="N137" s="268" t="s">
        <v>49</v>
      </c>
      <c r="O137" s="87"/>
      <c r="P137" s="217">
        <f>O137*H137</f>
        <v>0</v>
      </c>
      <c r="Q137" s="217">
        <v>0.0032799999999999999</v>
      </c>
      <c r="R137" s="217">
        <f>Q137*H137</f>
        <v>0.0032799999999999999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1866</v>
      </c>
      <c r="AT137" s="219" t="s">
        <v>303</v>
      </c>
      <c r="AU137" s="219" t="s">
        <v>88</v>
      </c>
      <c r="AY137" s="20" t="s">
        <v>178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86</v>
      </c>
      <c r="BK137" s="220">
        <f>ROUND(I137*H137,2)</f>
        <v>0</v>
      </c>
      <c r="BL137" s="20" t="s">
        <v>1866</v>
      </c>
      <c r="BM137" s="219" t="s">
        <v>2422</v>
      </c>
    </row>
    <row r="138" s="14" customFormat="1">
      <c r="A138" s="14"/>
      <c r="B138" s="237"/>
      <c r="C138" s="238"/>
      <c r="D138" s="228" t="s">
        <v>192</v>
      </c>
      <c r="E138" s="239" t="s">
        <v>19</v>
      </c>
      <c r="F138" s="240" t="s">
        <v>2413</v>
      </c>
      <c r="G138" s="238"/>
      <c r="H138" s="241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192</v>
      </c>
      <c r="AU138" s="247" t="s">
        <v>88</v>
      </c>
      <c r="AV138" s="14" t="s">
        <v>88</v>
      </c>
      <c r="AW138" s="14" t="s">
        <v>37</v>
      </c>
      <c r="AX138" s="14" t="s">
        <v>86</v>
      </c>
      <c r="AY138" s="247" t="s">
        <v>178</v>
      </c>
    </row>
    <row r="139" s="2" customFormat="1" ht="33" customHeight="1">
      <c r="A139" s="41"/>
      <c r="B139" s="42"/>
      <c r="C139" s="208" t="s">
        <v>353</v>
      </c>
      <c r="D139" s="208" t="s">
        <v>180</v>
      </c>
      <c r="E139" s="209" t="s">
        <v>2423</v>
      </c>
      <c r="F139" s="210" t="s">
        <v>2424</v>
      </c>
      <c r="G139" s="211" t="s">
        <v>114</v>
      </c>
      <c r="H139" s="212">
        <v>28.800000000000001</v>
      </c>
      <c r="I139" s="213"/>
      <c r="J139" s="214">
        <f>ROUND(I139*H139,2)</f>
        <v>0</v>
      </c>
      <c r="K139" s="210" t="s">
        <v>183</v>
      </c>
      <c r="L139" s="47"/>
      <c r="M139" s="215" t="s">
        <v>19</v>
      </c>
      <c r="N139" s="216" t="s">
        <v>49</v>
      </c>
      <c r="O139" s="87"/>
      <c r="P139" s="217">
        <f>O139*H139</f>
        <v>0</v>
      </c>
      <c r="Q139" s="217">
        <v>0.01336</v>
      </c>
      <c r="R139" s="217">
        <f>Q139*H139</f>
        <v>0.384768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1866</v>
      </c>
      <c r="AT139" s="219" t="s">
        <v>180</v>
      </c>
      <c r="AU139" s="219" t="s">
        <v>88</v>
      </c>
      <c r="AY139" s="20" t="s">
        <v>178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1866</v>
      </c>
      <c r="BM139" s="219" t="s">
        <v>2425</v>
      </c>
    </row>
    <row r="140" s="2" customFormat="1">
      <c r="A140" s="41"/>
      <c r="B140" s="42"/>
      <c r="C140" s="43"/>
      <c r="D140" s="221" t="s">
        <v>186</v>
      </c>
      <c r="E140" s="43"/>
      <c r="F140" s="222" t="s">
        <v>2426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186</v>
      </c>
      <c r="AU140" s="20" t="s">
        <v>88</v>
      </c>
    </row>
    <row r="141" s="14" customFormat="1">
      <c r="A141" s="14"/>
      <c r="B141" s="237"/>
      <c r="C141" s="238"/>
      <c r="D141" s="228" t="s">
        <v>192</v>
      </c>
      <c r="E141" s="239" t="s">
        <v>19</v>
      </c>
      <c r="F141" s="240" t="s">
        <v>2427</v>
      </c>
      <c r="G141" s="238"/>
      <c r="H141" s="241">
        <v>24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192</v>
      </c>
      <c r="AU141" s="247" t="s">
        <v>88</v>
      </c>
      <c r="AV141" s="14" t="s">
        <v>88</v>
      </c>
      <c r="AW141" s="14" t="s">
        <v>37</v>
      </c>
      <c r="AX141" s="14" t="s">
        <v>78</v>
      </c>
      <c r="AY141" s="247" t="s">
        <v>178</v>
      </c>
    </row>
    <row r="142" s="14" customFormat="1">
      <c r="A142" s="14"/>
      <c r="B142" s="237"/>
      <c r="C142" s="238"/>
      <c r="D142" s="228" t="s">
        <v>192</v>
      </c>
      <c r="E142" s="239" t="s">
        <v>19</v>
      </c>
      <c r="F142" s="240" t="s">
        <v>2428</v>
      </c>
      <c r="G142" s="238"/>
      <c r="H142" s="241">
        <v>28.800000000000001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192</v>
      </c>
      <c r="AU142" s="247" t="s">
        <v>88</v>
      </c>
      <c r="AV142" s="14" t="s">
        <v>88</v>
      </c>
      <c r="AW142" s="14" t="s">
        <v>37</v>
      </c>
      <c r="AX142" s="14" t="s">
        <v>86</v>
      </c>
      <c r="AY142" s="247" t="s">
        <v>178</v>
      </c>
    </row>
    <row r="143" s="2" customFormat="1" ht="33" customHeight="1">
      <c r="A143" s="41"/>
      <c r="B143" s="42"/>
      <c r="C143" s="208" t="s">
        <v>364</v>
      </c>
      <c r="D143" s="208" t="s">
        <v>180</v>
      </c>
      <c r="E143" s="209" t="s">
        <v>2429</v>
      </c>
      <c r="F143" s="210" t="s">
        <v>2430</v>
      </c>
      <c r="G143" s="211" t="s">
        <v>114</v>
      </c>
      <c r="H143" s="212">
        <v>74.400000000000006</v>
      </c>
      <c r="I143" s="213"/>
      <c r="J143" s="214">
        <f>ROUND(I143*H143,2)</f>
        <v>0</v>
      </c>
      <c r="K143" s="210" t="s">
        <v>183</v>
      </c>
      <c r="L143" s="47"/>
      <c r="M143" s="215" t="s">
        <v>19</v>
      </c>
      <c r="N143" s="216" t="s">
        <v>49</v>
      </c>
      <c r="O143" s="87"/>
      <c r="P143" s="217">
        <f>O143*H143</f>
        <v>0</v>
      </c>
      <c r="Q143" s="217">
        <v>0.018419999999999999</v>
      </c>
      <c r="R143" s="217">
        <f>Q143*H143</f>
        <v>1.3704480000000001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1866</v>
      </c>
      <c r="AT143" s="219" t="s">
        <v>180</v>
      </c>
      <c r="AU143" s="219" t="s">
        <v>88</v>
      </c>
      <c r="AY143" s="20" t="s">
        <v>178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1866</v>
      </c>
      <c r="BM143" s="219" t="s">
        <v>2431</v>
      </c>
    </row>
    <row r="144" s="2" customFormat="1">
      <c r="A144" s="41"/>
      <c r="B144" s="42"/>
      <c r="C144" s="43"/>
      <c r="D144" s="221" t="s">
        <v>186</v>
      </c>
      <c r="E144" s="43"/>
      <c r="F144" s="222" t="s">
        <v>2432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186</v>
      </c>
      <c r="AU144" s="20" t="s">
        <v>88</v>
      </c>
    </row>
    <row r="145" s="14" customFormat="1">
      <c r="A145" s="14"/>
      <c r="B145" s="237"/>
      <c r="C145" s="238"/>
      <c r="D145" s="228" t="s">
        <v>192</v>
      </c>
      <c r="E145" s="239" t="s">
        <v>19</v>
      </c>
      <c r="F145" s="240" t="s">
        <v>2433</v>
      </c>
      <c r="G145" s="238"/>
      <c r="H145" s="241">
        <v>62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192</v>
      </c>
      <c r="AU145" s="247" t="s">
        <v>88</v>
      </c>
      <c r="AV145" s="14" t="s">
        <v>88</v>
      </c>
      <c r="AW145" s="14" t="s">
        <v>37</v>
      </c>
      <c r="AX145" s="14" t="s">
        <v>78</v>
      </c>
      <c r="AY145" s="247" t="s">
        <v>178</v>
      </c>
    </row>
    <row r="146" s="14" customFormat="1">
      <c r="A146" s="14"/>
      <c r="B146" s="237"/>
      <c r="C146" s="238"/>
      <c r="D146" s="228" t="s">
        <v>192</v>
      </c>
      <c r="E146" s="239" t="s">
        <v>19</v>
      </c>
      <c r="F146" s="240" t="s">
        <v>2434</v>
      </c>
      <c r="G146" s="238"/>
      <c r="H146" s="241">
        <v>74.400000000000006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192</v>
      </c>
      <c r="AU146" s="247" t="s">
        <v>88</v>
      </c>
      <c r="AV146" s="14" t="s">
        <v>88</v>
      </c>
      <c r="AW146" s="14" t="s">
        <v>37</v>
      </c>
      <c r="AX146" s="14" t="s">
        <v>86</v>
      </c>
      <c r="AY146" s="247" t="s">
        <v>178</v>
      </c>
    </row>
    <row r="147" s="12" customFormat="1" ht="22.8" customHeight="1">
      <c r="A147" s="12"/>
      <c r="B147" s="192"/>
      <c r="C147" s="193"/>
      <c r="D147" s="194" t="s">
        <v>77</v>
      </c>
      <c r="E147" s="206" t="s">
        <v>2435</v>
      </c>
      <c r="F147" s="206" t="s">
        <v>2436</v>
      </c>
      <c r="G147" s="193"/>
      <c r="H147" s="193"/>
      <c r="I147" s="196"/>
      <c r="J147" s="207">
        <f>BK147</f>
        <v>0</v>
      </c>
      <c r="K147" s="193"/>
      <c r="L147" s="198"/>
      <c r="M147" s="199"/>
      <c r="N147" s="200"/>
      <c r="O147" s="200"/>
      <c r="P147" s="201">
        <f>SUM(P148:P181)</f>
        <v>0</v>
      </c>
      <c r="Q147" s="200"/>
      <c r="R147" s="201">
        <f>SUM(R148:R181)</f>
        <v>0.34527199999999997</v>
      </c>
      <c r="S147" s="200"/>
      <c r="T147" s="202">
        <f>SUM(T148:T181)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3" t="s">
        <v>88</v>
      </c>
      <c r="AT147" s="204" t="s">
        <v>77</v>
      </c>
      <c r="AU147" s="204" t="s">
        <v>86</v>
      </c>
      <c r="AY147" s="203" t="s">
        <v>178</v>
      </c>
      <c r="BK147" s="205">
        <f>SUM(BK148:BK181)</f>
        <v>0</v>
      </c>
    </row>
    <row r="148" s="2" customFormat="1" ht="37.8" customHeight="1">
      <c r="A148" s="41"/>
      <c r="B148" s="42"/>
      <c r="C148" s="208" t="s">
        <v>370</v>
      </c>
      <c r="D148" s="208" t="s">
        <v>180</v>
      </c>
      <c r="E148" s="209" t="s">
        <v>2437</v>
      </c>
      <c r="F148" s="210" t="s">
        <v>2438</v>
      </c>
      <c r="G148" s="211" t="s">
        <v>299</v>
      </c>
      <c r="H148" s="212">
        <v>1</v>
      </c>
      <c r="I148" s="213"/>
      <c r="J148" s="214">
        <f>ROUND(I148*H148,2)</f>
        <v>0</v>
      </c>
      <c r="K148" s="210" t="s">
        <v>183</v>
      </c>
      <c r="L148" s="47"/>
      <c r="M148" s="215" t="s">
        <v>19</v>
      </c>
      <c r="N148" s="216" t="s">
        <v>49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282</v>
      </c>
      <c r="AT148" s="219" t="s">
        <v>180</v>
      </c>
      <c r="AU148" s="219" t="s">
        <v>88</v>
      </c>
      <c r="AY148" s="20" t="s">
        <v>178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86</v>
      </c>
      <c r="BK148" s="220">
        <f>ROUND(I148*H148,2)</f>
        <v>0</v>
      </c>
      <c r="BL148" s="20" t="s">
        <v>282</v>
      </c>
      <c r="BM148" s="219" t="s">
        <v>2439</v>
      </c>
    </row>
    <row r="149" s="2" customFormat="1">
      <c r="A149" s="41"/>
      <c r="B149" s="42"/>
      <c r="C149" s="43"/>
      <c r="D149" s="221" t="s">
        <v>186</v>
      </c>
      <c r="E149" s="43"/>
      <c r="F149" s="222" t="s">
        <v>2440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186</v>
      </c>
      <c r="AU149" s="20" t="s">
        <v>88</v>
      </c>
    </row>
    <row r="150" s="2" customFormat="1" ht="66.75" customHeight="1">
      <c r="A150" s="41"/>
      <c r="B150" s="42"/>
      <c r="C150" s="259" t="s">
        <v>375</v>
      </c>
      <c r="D150" s="259" t="s">
        <v>303</v>
      </c>
      <c r="E150" s="260" t="s">
        <v>2441</v>
      </c>
      <c r="F150" s="261" t="s">
        <v>2442</v>
      </c>
      <c r="G150" s="262" t="s">
        <v>299</v>
      </c>
      <c r="H150" s="263">
        <v>1</v>
      </c>
      <c r="I150" s="264"/>
      <c r="J150" s="265">
        <f>ROUND(I150*H150,2)</f>
        <v>0</v>
      </c>
      <c r="K150" s="261" t="s">
        <v>183</v>
      </c>
      <c r="L150" s="266"/>
      <c r="M150" s="267" t="s">
        <v>19</v>
      </c>
      <c r="N150" s="268" t="s">
        <v>49</v>
      </c>
      <c r="O150" s="87"/>
      <c r="P150" s="217">
        <f>O150*H150</f>
        <v>0</v>
      </c>
      <c r="Q150" s="217">
        <v>0.185</v>
      </c>
      <c r="R150" s="217">
        <f>Q150*H150</f>
        <v>0.185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375</v>
      </c>
      <c r="AT150" s="219" t="s">
        <v>303</v>
      </c>
      <c r="AU150" s="219" t="s">
        <v>88</v>
      </c>
      <c r="AY150" s="20" t="s">
        <v>178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282</v>
      </c>
      <c r="BM150" s="219" t="s">
        <v>2443</v>
      </c>
    </row>
    <row r="151" s="2" customFormat="1" ht="24.15" customHeight="1">
      <c r="A151" s="41"/>
      <c r="B151" s="42"/>
      <c r="C151" s="208" t="s">
        <v>380</v>
      </c>
      <c r="D151" s="208" t="s">
        <v>180</v>
      </c>
      <c r="E151" s="209" t="s">
        <v>2444</v>
      </c>
      <c r="F151" s="210" t="s">
        <v>2445</v>
      </c>
      <c r="G151" s="211" t="s">
        <v>299</v>
      </c>
      <c r="H151" s="212">
        <v>5</v>
      </c>
      <c r="I151" s="213"/>
      <c r="J151" s="214">
        <f>ROUND(I151*H151,2)</f>
        <v>0</v>
      </c>
      <c r="K151" s="210" t="s">
        <v>183</v>
      </c>
      <c r="L151" s="47"/>
      <c r="M151" s="215" t="s">
        <v>19</v>
      </c>
      <c r="N151" s="216" t="s">
        <v>49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282</v>
      </c>
      <c r="AT151" s="219" t="s">
        <v>180</v>
      </c>
      <c r="AU151" s="219" t="s">
        <v>88</v>
      </c>
      <c r="AY151" s="20" t="s">
        <v>178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86</v>
      </c>
      <c r="BK151" s="220">
        <f>ROUND(I151*H151,2)</f>
        <v>0</v>
      </c>
      <c r="BL151" s="20" t="s">
        <v>282</v>
      </c>
      <c r="BM151" s="219" t="s">
        <v>2446</v>
      </c>
    </row>
    <row r="152" s="2" customFormat="1">
      <c r="A152" s="41"/>
      <c r="B152" s="42"/>
      <c r="C152" s="43"/>
      <c r="D152" s="221" t="s">
        <v>186</v>
      </c>
      <c r="E152" s="43"/>
      <c r="F152" s="222" t="s">
        <v>2447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186</v>
      </c>
      <c r="AU152" s="20" t="s">
        <v>88</v>
      </c>
    </row>
    <row r="153" s="2" customFormat="1" ht="16.5" customHeight="1">
      <c r="A153" s="41"/>
      <c r="B153" s="42"/>
      <c r="C153" s="259" t="s">
        <v>386</v>
      </c>
      <c r="D153" s="259" t="s">
        <v>303</v>
      </c>
      <c r="E153" s="260" t="s">
        <v>2448</v>
      </c>
      <c r="F153" s="261" t="s">
        <v>2449</v>
      </c>
      <c r="G153" s="262" t="s">
        <v>299</v>
      </c>
      <c r="H153" s="263">
        <v>5</v>
      </c>
      <c r="I153" s="264"/>
      <c r="J153" s="265">
        <f>ROUND(I153*H153,2)</f>
        <v>0</v>
      </c>
      <c r="K153" s="261" t="s">
        <v>183</v>
      </c>
      <c r="L153" s="266"/>
      <c r="M153" s="267" t="s">
        <v>19</v>
      </c>
      <c r="N153" s="268" t="s">
        <v>49</v>
      </c>
      <c r="O153" s="87"/>
      <c r="P153" s="217">
        <f>O153*H153</f>
        <v>0</v>
      </c>
      <c r="Q153" s="217">
        <v>0.0045999999999999999</v>
      </c>
      <c r="R153" s="217">
        <f>Q153*H153</f>
        <v>0.023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375</v>
      </c>
      <c r="AT153" s="219" t="s">
        <v>303</v>
      </c>
      <c r="AU153" s="219" t="s">
        <v>88</v>
      </c>
      <c r="AY153" s="20" t="s">
        <v>178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282</v>
      </c>
      <c r="BM153" s="219" t="s">
        <v>2450</v>
      </c>
    </row>
    <row r="154" s="14" customFormat="1">
      <c r="A154" s="14"/>
      <c r="B154" s="237"/>
      <c r="C154" s="238"/>
      <c r="D154" s="228" t="s">
        <v>192</v>
      </c>
      <c r="E154" s="239" t="s">
        <v>19</v>
      </c>
      <c r="F154" s="240" t="s">
        <v>2451</v>
      </c>
      <c r="G154" s="238"/>
      <c r="H154" s="241">
        <v>5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192</v>
      </c>
      <c r="AU154" s="247" t="s">
        <v>88</v>
      </c>
      <c r="AV154" s="14" t="s">
        <v>88</v>
      </c>
      <c r="AW154" s="14" t="s">
        <v>37</v>
      </c>
      <c r="AX154" s="14" t="s">
        <v>86</v>
      </c>
      <c r="AY154" s="247" t="s">
        <v>178</v>
      </c>
    </row>
    <row r="155" s="2" customFormat="1" ht="24.15" customHeight="1">
      <c r="A155" s="41"/>
      <c r="B155" s="42"/>
      <c r="C155" s="208" t="s">
        <v>391</v>
      </c>
      <c r="D155" s="208" t="s">
        <v>180</v>
      </c>
      <c r="E155" s="209" t="s">
        <v>2452</v>
      </c>
      <c r="F155" s="210" t="s">
        <v>2453</v>
      </c>
      <c r="G155" s="211" t="s">
        <v>299</v>
      </c>
      <c r="H155" s="212">
        <v>2</v>
      </c>
      <c r="I155" s="213"/>
      <c r="J155" s="214">
        <f>ROUND(I155*H155,2)</f>
        <v>0</v>
      </c>
      <c r="K155" s="210" t="s">
        <v>1891</v>
      </c>
      <c r="L155" s="47"/>
      <c r="M155" s="215" t="s">
        <v>19</v>
      </c>
      <c r="N155" s="216" t="s">
        <v>49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282</v>
      </c>
      <c r="AT155" s="219" t="s">
        <v>180</v>
      </c>
      <c r="AU155" s="219" t="s">
        <v>88</v>
      </c>
      <c r="AY155" s="20" t="s">
        <v>178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86</v>
      </c>
      <c r="BK155" s="220">
        <f>ROUND(I155*H155,2)</f>
        <v>0</v>
      </c>
      <c r="BL155" s="20" t="s">
        <v>282</v>
      </c>
      <c r="BM155" s="219" t="s">
        <v>2454</v>
      </c>
    </row>
    <row r="156" s="2" customFormat="1" ht="21.75" customHeight="1">
      <c r="A156" s="41"/>
      <c r="B156" s="42"/>
      <c r="C156" s="259" t="s">
        <v>396</v>
      </c>
      <c r="D156" s="259" t="s">
        <v>303</v>
      </c>
      <c r="E156" s="260" t="s">
        <v>2455</v>
      </c>
      <c r="F156" s="261" t="s">
        <v>2456</v>
      </c>
      <c r="G156" s="262" t="s">
        <v>299</v>
      </c>
      <c r="H156" s="263">
        <v>2</v>
      </c>
      <c r="I156" s="264"/>
      <c r="J156" s="265">
        <f>ROUND(I156*H156,2)</f>
        <v>0</v>
      </c>
      <c r="K156" s="261" t="s">
        <v>1891</v>
      </c>
      <c r="L156" s="266"/>
      <c r="M156" s="267" t="s">
        <v>19</v>
      </c>
      <c r="N156" s="268" t="s">
        <v>49</v>
      </c>
      <c r="O156" s="87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9" t="s">
        <v>375</v>
      </c>
      <c r="AT156" s="219" t="s">
        <v>303</v>
      </c>
      <c r="AU156" s="219" t="s">
        <v>88</v>
      </c>
      <c r="AY156" s="20" t="s">
        <v>178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86</v>
      </c>
      <c r="BK156" s="220">
        <f>ROUND(I156*H156,2)</f>
        <v>0</v>
      </c>
      <c r="BL156" s="20" t="s">
        <v>282</v>
      </c>
      <c r="BM156" s="219" t="s">
        <v>2457</v>
      </c>
    </row>
    <row r="157" s="14" customFormat="1">
      <c r="A157" s="14"/>
      <c r="B157" s="237"/>
      <c r="C157" s="238"/>
      <c r="D157" s="228" t="s">
        <v>192</v>
      </c>
      <c r="E157" s="239" t="s">
        <v>19</v>
      </c>
      <c r="F157" s="240" t="s">
        <v>2404</v>
      </c>
      <c r="G157" s="238"/>
      <c r="H157" s="241">
        <v>2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192</v>
      </c>
      <c r="AU157" s="247" t="s">
        <v>88</v>
      </c>
      <c r="AV157" s="14" t="s">
        <v>88</v>
      </c>
      <c r="AW157" s="14" t="s">
        <v>37</v>
      </c>
      <c r="AX157" s="14" t="s">
        <v>86</v>
      </c>
      <c r="AY157" s="247" t="s">
        <v>178</v>
      </c>
    </row>
    <row r="158" s="2" customFormat="1" ht="24.15" customHeight="1">
      <c r="A158" s="41"/>
      <c r="B158" s="42"/>
      <c r="C158" s="208" t="s">
        <v>402</v>
      </c>
      <c r="D158" s="208" t="s">
        <v>180</v>
      </c>
      <c r="E158" s="209" t="s">
        <v>2458</v>
      </c>
      <c r="F158" s="210" t="s">
        <v>2459</v>
      </c>
      <c r="G158" s="211" t="s">
        <v>299</v>
      </c>
      <c r="H158" s="212">
        <v>6</v>
      </c>
      <c r="I158" s="213"/>
      <c r="J158" s="214">
        <f>ROUND(I158*H158,2)</f>
        <v>0</v>
      </c>
      <c r="K158" s="210" t="s">
        <v>183</v>
      </c>
      <c r="L158" s="47"/>
      <c r="M158" s="215" t="s">
        <v>19</v>
      </c>
      <c r="N158" s="216" t="s">
        <v>49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282</v>
      </c>
      <c r="AT158" s="219" t="s">
        <v>180</v>
      </c>
      <c r="AU158" s="219" t="s">
        <v>88</v>
      </c>
      <c r="AY158" s="20" t="s">
        <v>178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282</v>
      </c>
      <c r="BM158" s="219" t="s">
        <v>2460</v>
      </c>
    </row>
    <row r="159" s="2" customFormat="1">
      <c r="A159" s="41"/>
      <c r="B159" s="42"/>
      <c r="C159" s="43"/>
      <c r="D159" s="221" t="s">
        <v>186</v>
      </c>
      <c r="E159" s="43"/>
      <c r="F159" s="222" t="s">
        <v>2461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186</v>
      </c>
      <c r="AU159" s="20" t="s">
        <v>88</v>
      </c>
    </row>
    <row r="160" s="14" customFormat="1">
      <c r="A160" s="14"/>
      <c r="B160" s="237"/>
      <c r="C160" s="238"/>
      <c r="D160" s="228" t="s">
        <v>192</v>
      </c>
      <c r="E160" s="239" t="s">
        <v>19</v>
      </c>
      <c r="F160" s="240" t="s">
        <v>2462</v>
      </c>
      <c r="G160" s="238"/>
      <c r="H160" s="241">
        <v>6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192</v>
      </c>
      <c r="AU160" s="247" t="s">
        <v>88</v>
      </c>
      <c r="AV160" s="14" t="s">
        <v>88</v>
      </c>
      <c r="AW160" s="14" t="s">
        <v>37</v>
      </c>
      <c r="AX160" s="14" t="s">
        <v>86</v>
      </c>
      <c r="AY160" s="247" t="s">
        <v>178</v>
      </c>
    </row>
    <row r="161" s="2" customFormat="1" ht="24.15" customHeight="1">
      <c r="A161" s="41"/>
      <c r="B161" s="42"/>
      <c r="C161" s="259" t="s">
        <v>407</v>
      </c>
      <c r="D161" s="259" t="s">
        <v>303</v>
      </c>
      <c r="E161" s="260" t="s">
        <v>2463</v>
      </c>
      <c r="F161" s="261" t="s">
        <v>2464</v>
      </c>
      <c r="G161" s="262" t="s">
        <v>299</v>
      </c>
      <c r="H161" s="263">
        <v>3</v>
      </c>
      <c r="I161" s="264"/>
      <c r="J161" s="265">
        <f>ROUND(I161*H161,2)</f>
        <v>0</v>
      </c>
      <c r="K161" s="261" t="s">
        <v>1891</v>
      </c>
      <c r="L161" s="266"/>
      <c r="M161" s="267" t="s">
        <v>19</v>
      </c>
      <c r="N161" s="268" t="s">
        <v>49</v>
      </c>
      <c r="O161" s="87"/>
      <c r="P161" s="217">
        <f>O161*H161</f>
        <v>0</v>
      </c>
      <c r="Q161" s="217">
        <v>0.00029999999999999997</v>
      </c>
      <c r="R161" s="217">
        <f>Q161*H161</f>
        <v>0.00089999999999999998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375</v>
      </c>
      <c r="AT161" s="219" t="s">
        <v>303</v>
      </c>
      <c r="AU161" s="219" t="s">
        <v>88</v>
      </c>
      <c r="AY161" s="20" t="s">
        <v>178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86</v>
      </c>
      <c r="BK161" s="220">
        <f>ROUND(I161*H161,2)</f>
        <v>0</v>
      </c>
      <c r="BL161" s="20" t="s">
        <v>282</v>
      </c>
      <c r="BM161" s="219" t="s">
        <v>2465</v>
      </c>
    </row>
    <row r="162" s="14" customFormat="1">
      <c r="A162" s="14"/>
      <c r="B162" s="237"/>
      <c r="C162" s="238"/>
      <c r="D162" s="228" t="s">
        <v>192</v>
      </c>
      <c r="E162" s="239" t="s">
        <v>19</v>
      </c>
      <c r="F162" s="240" t="s">
        <v>2466</v>
      </c>
      <c r="G162" s="238"/>
      <c r="H162" s="241">
        <v>3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192</v>
      </c>
      <c r="AU162" s="247" t="s">
        <v>88</v>
      </c>
      <c r="AV162" s="14" t="s">
        <v>88</v>
      </c>
      <c r="AW162" s="14" t="s">
        <v>37</v>
      </c>
      <c r="AX162" s="14" t="s">
        <v>86</v>
      </c>
      <c r="AY162" s="247" t="s">
        <v>178</v>
      </c>
    </row>
    <row r="163" s="2" customFormat="1" ht="24.15" customHeight="1">
      <c r="A163" s="41"/>
      <c r="B163" s="42"/>
      <c r="C163" s="259" t="s">
        <v>414</v>
      </c>
      <c r="D163" s="259" t="s">
        <v>303</v>
      </c>
      <c r="E163" s="260" t="s">
        <v>2467</v>
      </c>
      <c r="F163" s="261" t="s">
        <v>2468</v>
      </c>
      <c r="G163" s="262" t="s">
        <v>299</v>
      </c>
      <c r="H163" s="263">
        <v>3</v>
      </c>
      <c r="I163" s="264"/>
      <c r="J163" s="265">
        <f>ROUND(I163*H163,2)</f>
        <v>0</v>
      </c>
      <c r="K163" s="261" t="s">
        <v>1891</v>
      </c>
      <c r="L163" s="266"/>
      <c r="M163" s="267" t="s">
        <v>19</v>
      </c>
      <c r="N163" s="268" t="s">
        <v>49</v>
      </c>
      <c r="O163" s="87"/>
      <c r="P163" s="217">
        <f>O163*H163</f>
        <v>0</v>
      </c>
      <c r="Q163" s="217">
        <v>0.00029999999999999997</v>
      </c>
      <c r="R163" s="217">
        <f>Q163*H163</f>
        <v>0.00089999999999999998</v>
      </c>
      <c r="S163" s="217">
        <v>0</v>
      </c>
      <c r="T163" s="218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9" t="s">
        <v>375</v>
      </c>
      <c r="AT163" s="219" t="s">
        <v>303</v>
      </c>
      <c r="AU163" s="219" t="s">
        <v>88</v>
      </c>
      <c r="AY163" s="20" t="s">
        <v>178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86</v>
      </c>
      <c r="BK163" s="220">
        <f>ROUND(I163*H163,2)</f>
        <v>0</v>
      </c>
      <c r="BL163" s="20" t="s">
        <v>282</v>
      </c>
      <c r="BM163" s="219" t="s">
        <v>2469</v>
      </c>
    </row>
    <row r="164" s="14" customFormat="1">
      <c r="A164" s="14"/>
      <c r="B164" s="237"/>
      <c r="C164" s="238"/>
      <c r="D164" s="228" t="s">
        <v>192</v>
      </c>
      <c r="E164" s="239" t="s">
        <v>19</v>
      </c>
      <c r="F164" s="240" t="s">
        <v>2466</v>
      </c>
      <c r="G164" s="238"/>
      <c r="H164" s="241">
        <v>3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192</v>
      </c>
      <c r="AU164" s="247" t="s">
        <v>88</v>
      </c>
      <c r="AV164" s="14" t="s">
        <v>88</v>
      </c>
      <c r="AW164" s="14" t="s">
        <v>37</v>
      </c>
      <c r="AX164" s="14" t="s">
        <v>86</v>
      </c>
      <c r="AY164" s="247" t="s">
        <v>178</v>
      </c>
    </row>
    <row r="165" s="2" customFormat="1" ht="37.8" customHeight="1">
      <c r="A165" s="41"/>
      <c r="B165" s="42"/>
      <c r="C165" s="208" t="s">
        <v>420</v>
      </c>
      <c r="D165" s="208" t="s">
        <v>180</v>
      </c>
      <c r="E165" s="209" t="s">
        <v>2470</v>
      </c>
      <c r="F165" s="210" t="s">
        <v>2471</v>
      </c>
      <c r="G165" s="211" t="s">
        <v>114</v>
      </c>
      <c r="H165" s="212">
        <v>6</v>
      </c>
      <c r="I165" s="213"/>
      <c r="J165" s="214">
        <f>ROUND(I165*H165,2)</f>
        <v>0</v>
      </c>
      <c r="K165" s="210" t="s">
        <v>183</v>
      </c>
      <c r="L165" s="47"/>
      <c r="M165" s="215" t="s">
        <v>19</v>
      </c>
      <c r="N165" s="216" t="s">
        <v>49</v>
      </c>
      <c r="O165" s="87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9" t="s">
        <v>282</v>
      </c>
      <c r="AT165" s="219" t="s">
        <v>180</v>
      </c>
      <c r="AU165" s="219" t="s">
        <v>88</v>
      </c>
      <c r="AY165" s="20" t="s">
        <v>178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86</v>
      </c>
      <c r="BK165" s="220">
        <f>ROUND(I165*H165,2)</f>
        <v>0</v>
      </c>
      <c r="BL165" s="20" t="s">
        <v>282</v>
      </c>
      <c r="BM165" s="219" t="s">
        <v>2472</v>
      </c>
    </row>
    <row r="166" s="2" customFormat="1">
      <c r="A166" s="41"/>
      <c r="B166" s="42"/>
      <c r="C166" s="43"/>
      <c r="D166" s="221" t="s">
        <v>186</v>
      </c>
      <c r="E166" s="43"/>
      <c r="F166" s="222" t="s">
        <v>2473</v>
      </c>
      <c r="G166" s="43"/>
      <c r="H166" s="43"/>
      <c r="I166" s="223"/>
      <c r="J166" s="43"/>
      <c r="K166" s="43"/>
      <c r="L166" s="47"/>
      <c r="M166" s="224"/>
      <c r="N166" s="225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186</v>
      </c>
      <c r="AU166" s="20" t="s">
        <v>88</v>
      </c>
    </row>
    <row r="167" s="14" customFormat="1">
      <c r="A167" s="14"/>
      <c r="B167" s="237"/>
      <c r="C167" s="238"/>
      <c r="D167" s="228" t="s">
        <v>192</v>
      </c>
      <c r="E167" s="239" t="s">
        <v>19</v>
      </c>
      <c r="F167" s="240" t="s">
        <v>2451</v>
      </c>
      <c r="G167" s="238"/>
      <c r="H167" s="241">
        <v>5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192</v>
      </c>
      <c r="AU167" s="247" t="s">
        <v>88</v>
      </c>
      <c r="AV167" s="14" t="s">
        <v>88</v>
      </c>
      <c r="AW167" s="14" t="s">
        <v>37</v>
      </c>
      <c r="AX167" s="14" t="s">
        <v>78</v>
      </c>
      <c r="AY167" s="247" t="s">
        <v>178</v>
      </c>
    </row>
    <row r="168" s="14" customFormat="1">
      <c r="A168" s="14"/>
      <c r="B168" s="237"/>
      <c r="C168" s="238"/>
      <c r="D168" s="228" t="s">
        <v>192</v>
      </c>
      <c r="E168" s="239" t="s">
        <v>19</v>
      </c>
      <c r="F168" s="240" t="s">
        <v>2474</v>
      </c>
      <c r="G168" s="238"/>
      <c r="H168" s="241">
        <v>6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192</v>
      </c>
      <c r="AU168" s="247" t="s">
        <v>88</v>
      </c>
      <c r="AV168" s="14" t="s">
        <v>88</v>
      </c>
      <c r="AW168" s="14" t="s">
        <v>37</v>
      </c>
      <c r="AX168" s="14" t="s">
        <v>86</v>
      </c>
      <c r="AY168" s="247" t="s">
        <v>178</v>
      </c>
    </row>
    <row r="169" s="2" customFormat="1" ht="24.15" customHeight="1">
      <c r="A169" s="41"/>
      <c r="B169" s="42"/>
      <c r="C169" s="259" t="s">
        <v>426</v>
      </c>
      <c r="D169" s="259" t="s">
        <v>303</v>
      </c>
      <c r="E169" s="260" t="s">
        <v>2475</v>
      </c>
      <c r="F169" s="261" t="s">
        <v>2476</v>
      </c>
      <c r="G169" s="262" t="s">
        <v>299</v>
      </c>
      <c r="H169" s="263">
        <v>1</v>
      </c>
      <c r="I169" s="264"/>
      <c r="J169" s="265">
        <f>ROUND(I169*H169,2)</f>
        <v>0</v>
      </c>
      <c r="K169" s="261" t="s">
        <v>183</v>
      </c>
      <c r="L169" s="266"/>
      <c r="M169" s="267" t="s">
        <v>19</v>
      </c>
      <c r="N169" s="268" t="s">
        <v>49</v>
      </c>
      <c r="O169" s="87"/>
      <c r="P169" s="217">
        <f>O169*H169</f>
        <v>0</v>
      </c>
      <c r="Q169" s="217">
        <v>0.0124</v>
      </c>
      <c r="R169" s="217">
        <f>Q169*H169</f>
        <v>0.0124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375</v>
      </c>
      <c r="AT169" s="219" t="s">
        <v>303</v>
      </c>
      <c r="AU169" s="219" t="s">
        <v>88</v>
      </c>
      <c r="AY169" s="20" t="s">
        <v>178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86</v>
      </c>
      <c r="BK169" s="220">
        <f>ROUND(I169*H169,2)</f>
        <v>0</v>
      </c>
      <c r="BL169" s="20" t="s">
        <v>282</v>
      </c>
      <c r="BM169" s="219" t="s">
        <v>2477</v>
      </c>
    </row>
    <row r="170" s="14" customFormat="1">
      <c r="A170" s="14"/>
      <c r="B170" s="237"/>
      <c r="C170" s="238"/>
      <c r="D170" s="228" t="s">
        <v>192</v>
      </c>
      <c r="E170" s="239" t="s">
        <v>19</v>
      </c>
      <c r="F170" s="240" t="s">
        <v>2478</v>
      </c>
      <c r="G170" s="238"/>
      <c r="H170" s="241">
        <v>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192</v>
      </c>
      <c r="AU170" s="247" t="s">
        <v>88</v>
      </c>
      <c r="AV170" s="14" t="s">
        <v>88</v>
      </c>
      <c r="AW170" s="14" t="s">
        <v>37</v>
      </c>
      <c r="AX170" s="14" t="s">
        <v>86</v>
      </c>
      <c r="AY170" s="247" t="s">
        <v>178</v>
      </c>
    </row>
    <row r="171" s="2" customFormat="1" ht="37.8" customHeight="1">
      <c r="A171" s="41"/>
      <c r="B171" s="42"/>
      <c r="C171" s="208" t="s">
        <v>431</v>
      </c>
      <c r="D171" s="208" t="s">
        <v>180</v>
      </c>
      <c r="E171" s="209" t="s">
        <v>2479</v>
      </c>
      <c r="F171" s="210" t="s">
        <v>2480</v>
      </c>
      <c r="G171" s="211" t="s">
        <v>114</v>
      </c>
      <c r="H171" s="212">
        <v>3.6000000000000001</v>
      </c>
      <c r="I171" s="213"/>
      <c r="J171" s="214">
        <f>ROUND(I171*H171,2)</f>
        <v>0</v>
      </c>
      <c r="K171" s="210" t="s">
        <v>183</v>
      </c>
      <c r="L171" s="47"/>
      <c r="M171" s="215" t="s">
        <v>19</v>
      </c>
      <c r="N171" s="216" t="s">
        <v>49</v>
      </c>
      <c r="O171" s="87"/>
      <c r="P171" s="217">
        <f>O171*H171</f>
        <v>0</v>
      </c>
      <c r="Q171" s="217">
        <v>0.0034399999999999999</v>
      </c>
      <c r="R171" s="217">
        <f>Q171*H171</f>
        <v>0.012383999999999999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282</v>
      </c>
      <c r="AT171" s="219" t="s">
        <v>180</v>
      </c>
      <c r="AU171" s="219" t="s">
        <v>88</v>
      </c>
      <c r="AY171" s="20" t="s">
        <v>178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282</v>
      </c>
      <c r="BM171" s="219" t="s">
        <v>2481</v>
      </c>
    </row>
    <row r="172" s="2" customFormat="1">
      <c r="A172" s="41"/>
      <c r="B172" s="42"/>
      <c r="C172" s="43"/>
      <c r="D172" s="221" t="s">
        <v>186</v>
      </c>
      <c r="E172" s="43"/>
      <c r="F172" s="222" t="s">
        <v>2482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186</v>
      </c>
      <c r="AU172" s="20" t="s">
        <v>88</v>
      </c>
    </row>
    <row r="173" s="14" customFormat="1">
      <c r="A173" s="14"/>
      <c r="B173" s="237"/>
      <c r="C173" s="238"/>
      <c r="D173" s="228" t="s">
        <v>192</v>
      </c>
      <c r="E173" s="239" t="s">
        <v>19</v>
      </c>
      <c r="F173" s="240" t="s">
        <v>2466</v>
      </c>
      <c r="G173" s="238"/>
      <c r="H173" s="241">
        <v>3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192</v>
      </c>
      <c r="AU173" s="247" t="s">
        <v>88</v>
      </c>
      <c r="AV173" s="14" t="s">
        <v>88</v>
      </c>
      <c r="AW173" s="14" t="s">
        <v>37</v>
      </c>
      <c r="AX173" s="14" t="s">
        <v>78</v>
      </c>
      <c r="AY173" s="247" t="s">
        <v>178</v>
      </c>
    </row>
    <row r="174" s="14" customFormat="1">
      <c r="A174" s="14"/>
      <c r="B174" s="237"/>
      <c r="C174" s="238"/>
      <c r="D174" s="228" t="s">
        <v>192</v>
      </c>
      <c r="E174" s="239" t="s">
        <v>19</v>
      </c>
      <c r="F174" s="240" t="s">
        <v>2483</v>
      </c>
      <c r="G174" s="238"/>
      <c r="H174" s="241">
        <v>3.6000000000000001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192</v>
      </c>
      <c r="AU174" s="247" t="s">
        <v>88</v>
      </c>
      <c r="AV174" s="14" t="s">
        <v>88</v>
      </c>
      <c r="AW174" s="14" t="s">
        <v>37</v>
      </c>
      <c r="AX174" s="14" t="s">
        <v>86</v>
      </c>
      <c r="AY174" s="247" t="s">
        <v>178</v>
      </c>
    </row>
    <row r="175" s="2" customFormat="1" ht="37.8" customHeight="1">
      <c r="A175" s="41"/>
      <c r="B175" s="42"/>
      <c r="C175" s="208" t="s">
        <v>437</v>
      </c>
      <c r="D175" s="208" t="s">
        <v>180</v>
      </c>
      <c r="E175" s="209" t="s">
        <v>2484</v>
      </c>
      <c r="F175" s="210" t="s">
        <v>2485</v>
      </c>
      <c r="G175" s="211" t="s">
        <v>114</v>
      </c>
      <c r="H175" s="212">
        <v>20.399999999999999</v>
      </c>
      <c r="I175" s="213"/>
      <c r="J175" s="214">
        <f>ROUND(I175*H175,2)</f>
        <v>0</v>
      </c>
      <c r="K175" s="210" t="s">
        <v>183</v>
      </c>
      <c r="L175" s="47"/>
      <c r="M175" s="215" t="s">
        <v>19</v>
      </c>
      <c r="N175" s="216" t="s">
        <v>49</v>
      </c>
      <c r="O175" s="87"/>
      <c r="P175" s="217">
        <f>O175*H175</f>
        <v>0</v>
      </c>
      <c r="Q175" s="217">
        <v>0.0052199999999999998</v>
      </c>
      <c r="R175" s="217">
        <f>Q175*H175</f>
        <v>0.10648799999999999</v>
      </c>
      <c r="S175" s="217">
        <v>0</v>
      </c>
      <c r="T175" s="218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9" t="s">
        <v>282</v>
      </c>
      <c r="AT175" s="219" t="s">
        <v>180</v>
      </c>
      <c r="AU175" s="219" t="s">
        <v>88</v>
      </c>
      <c r="AY175" s="20" t="s">
        <v>178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86</v>
      </c>
      <c r="BK175" s="220">
        <f>ROUND(I175*H175,2)</f>
        <v>0</v>
      </c>
      <c r="BL175" s="20" t="s">
        <v>282</v>
      </c>
      <c r="BM175" s="219" t="s">
        <v>2486</v>
      </c>
    </row>
    <row r="176" s="2" customFormat="1">
      <c r="A176" s="41"/>
      <c r="B176" s="42"/>
      <c r="C176" s="43"/>
      <c r="D176" s="221" t="s">
        <v>186</v>
      </c>
      <c r="E176" s="43"/>
      <c r="F176" s="222" t="s">
        <v>2487</v>
      </c>
      <c r="G176" s="43"/>
      <c r="H176" s="43"/>
      <c r="I176" s="223"/>
      <c r="J176" s="43"/>
      <c r="K176" s="43"/>
      <c r="L176" s="47"/>
      <c r="M176" s="224"/>
      <c r="N176" s="225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186</v>
      </c>
      <c r="AU176" s="20" t="s">
        <v>88</v>
      </c>
    </row>
    <row r="177" s="14" customFormat="1">
      <c r="A177" s="14"/>
      <c r="B177" s="237"/>
      <c r="C177" s="238"/>
      <c r="D177" s="228" t="s">
        <v>192</v>
      </c>
      <c r="E177" s="239" t="s">
        <v>19</v>
      </c>
      <c r="F177" s="240" t="s">
        <v>2488</v>
      </c>
      <c r="G177" s="238"/>
      <c r="H177" s="241">
        <v>17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192</v>
      </c>
      <c r="AU177" s="247" t="s">
        <v>88</v>
      </c>
      <c r="AV177" s="14" t="s">
        <v>88</v>
      </c>
      <c r="AW177" s="14" t="s">
        <v>37</v>
      </c>
      <c r="AX177" s="14" t="s">
        <v>78</v>
      </c>
      <c r="AY177" s="247" t="s">
        <v>178</v>
      </c>
    </row>
    <row r="178" s="14" customFormat="1">
      <c r="A178" s="14"/>
      <c r="B178" s="237"/>
      <c r="C178" s="238"/>
      <c r="D178" s="228" t="s">
        <v>192</v>
      </c>
      <c r="E178" s="239" t="s">
        <v>19</v>
      </c>
      <c r="F178" s="240" t="s">
        <v>2489</v>
      </c>
      <c r="G178" s="238"/>
      <c r="H178" s="241">
        <v>20.399999999999999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192</v>
      </c>
      <c r="AU178" s="247" t="s">
        <v>88</v>
      </c>
      <c r="AV178" s="14" t="s">
        <v>88</v>
      </c>
      <c r="AW178" s="14" t="s">
        <v>37</v>
      </c>
      <c r="AX178" s="14" t="s">
        <v>86</v>
      </c>
      <c r="AY178" s="247" t="s">
        <v>178</v>
      </c>
    </row>
    <row r="179" s="2" customFormat="1" ht="33" customHeight="1">
      <c r="A179" s="41"/>
      <c r="B179" s="42"/>
      <c r="C179" s="208" t="s">
        <v>442</v>
      </c>
      <c r="D179" s="208" t="s">
        <v>180</v>
      </c>
      <c r="E179" s="209" t="s">
        <v>2490</v>
      </c>
      <c r="F179" s="210" t="s">
        <v>2491</v>
      </c>
      <c r="G179" s="211" t="s">
        <v>114</v>
      </c>
      <c r="H179" s="212">
        <v>0.5</v>
      </c>
      <c r="I179" s="213"/>
      <c r="J179" s="214">
        <f>ROUND(I179*H179,2)</f>
        <v>0</v>
      </c>
      <c r="K179" s="210" t="s">
        <v>183</v>
      </c>
      <c r="L179" s="47"/>
      <c r="M179" s="215" t="s">
        <v>19</v>
      </c>
      <c r="N179" s="216" t="s">
        <v>49</v>
      </c>
      <c r="O179" s="87"/>
      <c r="P179" s="217">
        <f>O179*H179</f>
        <v>0</v>
      </c>
      <c r="Q179" s="217">
        <v>0.0083999999999999995</v>
      </c>
      <c r="R179" s="217">
        <f>Q179*H179</f>
        <v>0.0041999999999999997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282</v>
      </c>
      <c r="AT179" s="219" t="s">
        <v>180</v>
      </c>
      <c r="AU179" s="219" t="s">
        <v>88</v>
      </c>
      <c r="AY179" s="20" t="s">
        <v>178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86</v>
      </c>
      <c r="BK179" s="220">
        <f>ROUND(I179*H179,2)</f>
        <v>0</v>
      </c>
      <c r="BL179" s="20" t="s">
        <v>282</v>
      </c>
      <c r="BM179" s="219" t="s">
        <v>2492</v>
      </c>
    </row>
    <row r="180" s="2" customFormat="1">
      <c r="A180" s="41"/>
      <c r="B180" s="42"/>
      <c r="C180" s="43"/>
      <c r="D180" s="221" t="s">
        <v>186</v>
      </c>
      <c r="E180" s="43"/>
      <c r="F180" s="222" t="s">
        <v>2493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186</v>
      </c>
      <c r="AU180" s="20" t="s">
        <v>88</v>
      </c>
    </row>
    <row r="181" s="14" customFormat="1">
      <c r="A181" s="14"/>
      <c r="B181" s="237"/>
      <c r="C181" s="238"/>
      <c r="D181" s="228" t="s">
        <v>192</v>
      </c>
      <c r="E181" s="239" t="s">
        <v>19</v>
      </c>
      <c r="F181" s="240" t="s">
        <v>2494</v>
      </c>
      <c r="G181" s="238"/>
      <c r="H181" s="241">
        <v>0.5</v>
      </c>
      <c r="I181" s="242"/>
      <c r="J181" s="238"/>
      <c r="K181" s="238"/>
      <c r="L181" s="243"/>
      <c r="M181" s="288"/>
      <c r="N181" s="289"/>
      <c r="O181" s="289"/>
      <c r="P181" s="289"/>
      <c r="Q181" s="289"/>
      <c r="R181" s="289"/>
      <c r="S181" s="289"/>
      <c r="T181" s="29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192</v>
      </c>
      <c r="AU181" s="247" t="s">
        <v>88</v>
      </c>
      <c r="AV181" s="14" t="s">
        <v>88</v>
      </c>
      <c r="AW181" s="14" t="s">
        <v>37</v>
      </c>
      <c r="AX181" s="14" t="s">
        <v>86</v>
      </c>
      <c r="AY181" s="247" t="s">
        <v>178</v>
      </c>
    </row>
    <row r="182" s="2" customFormat="1" ht="6.96" customHeight="1">
      <c r="A182" s="41"/>
      <c r="B182" s="62"/>
      <c r="C182" s="63"/>
      <c r="D182" s="63"/>
      <c r="E182" s="63"/>
      <c r="F182" s="63"/>
      <c r="G182" s="63"/>
      <c r="H182" s="63"/>
      <c r="I182" s="63"/>
      <c r="J182" s="63"/>
      <c r="K182" s="63"/>
      <c r="L182" s="47"/>
      <c r="M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</row>
  </sheetData>
  <sheetProtection sheet="1" autoFilter="0" formatColumns="0" formatRows="0" objects="1" scenarios="1" spinCount="100000" saltValue="iTQUumv+FNfdmLPiMARvC6HTWZ3OZsiMf7IB6Rx7H1YzUIAHF4tlE+Yv0CiH0OqSwJL5UdS9jVdCPBp9x6vilA==" hashValue="YJ0YX2Ei3VRKrOJn15wPLPesoBbVXdEmOjgR78nZX87zn/OfDUQl/zXLbNUDrsMIcnkXfkMjmuGuktrHUVScYQ==" algorithmName="SHA-512" password="CC3D"/>
  <autoFilter ref="C84:K18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8" r:id="rId1" display="https://podminky.urs.cz/item/CS_URS_2025_02/998751201"/>
    <hyperlink ref="F110" r:id="rId2" display="https://podminky.urs.cz/item/CS_URS_2025_02/998751291"/>
    <hyperlink ref="F113" r:id="rId3" display="https://podminky.urs.cz/item/CS_URS_2025_02/751611116"/>
    <hyperlink ref="F119" r:id="rId4" display="https://podminky.urs.cz/item/CS_URS_2025_02/751311092"/>
    <hyperlink ref="F129" r:id="rId5" display="https://podminky.urs.cz/item/CS_URS_2025_02/751344122"/>
    <hyperlink ref="F140" r:id="rId6" display="https://podminky.urs.cz/item/CS_URS_2025_02/751510013"/>
    <hyperlink ref="F144" r:id="rId7" display="https://podminky.urs.cz/item/CS_URS_2025_02/751510014"/>
    <hyperlink ref="F149" r:id="rId8" display="https://podminky.urs.cz/item/CS_URS_2025_02/751611121"/>
    <hyperlink ref="F152" r:id="rId9" display="https://podminky.urs.cz/item/CS_URS_2025_02/751344113"/>
    <hyperlink ref="F159" r:id="rId10" display="https://podminky.urs.cz/item/CS_URS_2025_02/751311111"/>
    <hyperlink ref="F166" r:id="rId11" display="https://podminky.urs.cz/item/CS_URS_2025_02/751537148"/>
    <hyperlink ref="F172" r:id="rId12" display="https://podminky.urs.cz/item/CS_URS_2025_02/751510042"/>
    <hyperlink ref="F176" r:id="rId13" display="https://podminky.urs.cz/item/CS_URS_2025_02/751510043"/>
    <hyperlink ref="F180" r:id="rId14" display="https://podminky.urs.cz/item/CS_URS_2025_02/751510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111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Snížení energetické náročnosti školní tělocvičny SPŠ EL a IT, Dobruška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2090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14. 10. 2025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ROUND((SUM(BE84:BE113)),  2)</f>
        <v>0</v>
      </c>
      <c r="G33" s="41"/>
      <c r="H33" s="41"/>
      <c r="I33" s="152">
        <v>0.20999999999999999</v>
      </c>
      <c r="J33" s="151">
        <f>ROUND(((SUM(BE84:BE113))*I33),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ROUND((SUM(BF84:BF113)),  2)</f>
        <v>0</v>
      </c>
      <c r="G34" s="41"/>
      <c r="H34" s="41"/>
      <c r="I34" s="152">
        <v>0.14999999999999999</v>
      </c>
      <c r="J34" s="151">
        <f>ROUND(((SUM(BF84:BF113))*I34),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ROUND((SUM(BG84:BG113)),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ROUND((SUM(BH84:BH113)),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ROUND((SUM(BI84:BI113)),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Snížení energetické náročnosti školní tělocvičny SPŠ EL a IT, Dobruška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146, Dobruška</v>
      </c>
      <c r="G52" s="43"/>
      <c r="H52" s="43"/>
      <c r="I52" s="35" t="s">
        <v>23</v>
      </c>
      <c r="J52" s="75" t="str">
        <f>IF(J12="","",J12)</f>
        <v>14. 10. 2025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SPŠ EL a IT, Dobruška</v>
      </c>
      <c r="G54" s="43"/>
      <c r="H54" s="43"/>
      <c r="I54" s="35" t="s">
        <v>33</v>
      </c>
      <c r="J54" s="39" t="str">
        <f>E21</f>
        <v>Řezanina &amp; Bartoň,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135</v>
      </c>
      <c r="D57" s="166"/>
      <c r="E57" s="166"/>
      <c r="F57" s="166"/>
      <c r="G57" s="166"/>
      <c r="H57" s="166"/>
      <c r="I57" s="166"/>
      <c r="J57" s="167" t="s">
        <v>136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137</v>
      </c>
    </row>
    <row r="60" s="9" customFormat="1" ht="24.96" customHeight="1">
      <c r="A60" s="9"/>
      <c r="B60" s="169"/>
      <c r="C60" s="170"/>
      <c r="D60" s="171" t="s">
        <v>2090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2495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2496</v>
      </c>
      <c r="E62" s="178"/>
      <c r="F62" s="178"/>
      <c r="G62" s="178"/>
      <c r="H62" s="178"/>
      <c r="I62" s="178"/>
      <c r="J62" s="179">
        <f>J98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2497</v>
      </c>
      <c r="E63" s="178"/>
      <c r="F63" s="178"/>
      <c r="G63" s="178"/>
      <c r="H63" s="178"/>
      <c r="I63" s="178"/>
      <c r="J63" s="179">
        <f>J107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2498</v>
      </c>
      <c r="E64" s="178"/>
      <c r="F64" s="178"/>
      <c r="G64" s="178"/>
      <c r="H64" s="178"/>
      <c r="I64" s="178"/>
      <c r="J64" s="179">
        <f>J112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163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6.25" customHeight="1">
      <c r="A74" s="41"/>
      <c r="B74" s="42"/>
      <c r="C74" s="43"/>
      <c r="D74" s="43"/>
      <c r="E74" s="164" t="str">
        <f>E7</f>
        <v>Snížení energetické náročnosti školní tělocvičny SPŠ EL a IT, Dobruška</v>
      </c>
      <c r="F74" s="35"/>
      <c r="G74" s="35"/>
      <c r="H74" s="35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125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rozpočtové náklady</v>
      </c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p.č. 146, Dobruška</v>
      </c>
      <c r="G78" s="43"/>
      <c r="H78" s="43"/>
      <c r="I78" s="35" t="s">
        <v>23</v>
      </c>
      <c r="J78" s="75" t="str">
        <f>IF(J12="","",J12)</f>
        <v>14. 10. 2025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SPŠ EL a IT, Dobruška</v>
      </c>
      <c r="G80" s="43"/>
      <c r="H80" s="43"/>
      <c r="I80" s="35" t="s">
        <v>33</v>
      </c>
      <c r="J80" s="39" t="str">
        <f>E21</f>
        <v>Řezanina &amp; Bartoň, s.r.o.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38</v>
      </c>
      <c r="J81" s="39" t="str">
        <f>E24</f>
        <v>BACing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1"/>
      <c r="B83" s="182"/>
      <c r="C83" s="183" t="s">
        <v>164</v>
      </c>
      <c r="D83" s="184" t="s">
        <v>63</v>
      </c>
      <c r="E83" s="184" t="s">
        <v>59</v>
      </c>
      <c r="F83" s="184" t="s">
        <v>60</v>
      </c>
      <c r="G83" s="184" t="s">
        <v>165</v>
      </c>
      <c r="H83" s="184" t="s">
        <v>166</v>
      </c>
      <c r="I83" s="184" t="s">
        <v>167</v>
      </c>
      <c r="J83" s="184" t="s">
        <v>136</v>
      </c>
      <c r="K83" s="185" t="s">
        <v>168</v>
      </c>
      <c r="L83" s="186"/>
      <c r="M83" s="95" t="s">
        <v>19</v>
      </c>
      <c r="N83" s="96" t="s">
        <v>48</v>
      </c>
      <c r="O83" s="96" t="s">
        <v>169</v>
      </c>
      <c r="P83" s="96" t="s">
        <v>170</v>
      </c>
      <c r="Q83" s="96" t="s">
        <v>171</v>
      </c>
      <c r="R83" s="96" t="s">
        <v>172</v>
      </c>
      <c r="S83" s="96" t="s">
        <v>173</v>
      </c>
      <c r="T83" s="97" t="s">
        <v>174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1"/>
      <c r="B84" s="42"/>
      <c r="C84" s="102" t="s">
        <v>175</v>
      </c>
      <c r="D84" s="43"/>
      <c r="E84" s="43"/>
      <c r="F84" s="43"/>
      <c r="G84" s="43"/>
      <c r="H84" s="43"/>
      <c r="I84" s="43"/>
      <c r="J84" s="187">
        <f>BK84</f>
        <v>0</v>
      </c>
      <c r="K84" s="43"/>
      <c r="L84" s="47"/>
      <c r="M84" s="98"/>
      <c r="N84" s="188"/>
      <c r="O84" s="99"/>
      <c r="P84" s="189">
        <f>P85</f>
        <v>0</v>
      </c>
      <c r="Q84" s="99"/>
      <c r="R84" s="189">
        <f>R85</f>
        <v>0</v>
      </c>
      <c r="S84" s="99"/>
      <c r="T84" s="190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77</v>
      </c>
      <c r="AU84" s="20" t="s">
        <v>137</v>
      </c>
      <c r="BK84" s="191">
        <f>BK85</f>
        <v>0</v>
      </c>
    </row>
    <row r="85" s="12" customFormat="1" ht="25.92" customHeight="1">
      <c r="A85" s="12"/>
      <c r="B85" s="192"/>
      <c r="C85" s="193"/>
      <c r="D85" s="194" t="s">
        <v>77</v>
      </c>
      <c r="E85" s="195" t="s">
        <v>102</v>
      </c>
      <c r="F85" s="195" t="s">
        <v>103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P86+P98+P107+P112</f>
        <v>0</v>
      </c>
      <c r="Q85" s="200"/>
      <c r="R85" s="201">
        <f>R86+R98+R107+R112</f>
        <v>0</v>
      </c>
      <c r="S85" s="200"/>
      <c r="T85" s="202">
        <f>T86+T98+T107+T112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207</v>
      </c>
      <c r="AT85" s="204" t="s">
        <v>77</v>
      </c>
      <c r="AU85" s="204" t="s">
        <v>78</v>
      </c>
      <c r="AY85" s="203" t="s">
        <v>178</v>
      </c>
      <c r="BK85" s="205">
        <f>BK86+BK98+BK107+BK112</f>
        <v>0</v>
      </c>
    </row>
    <row r="86" s="12" customFormat="1" ht="22.8" customHeight="1">
      <c r="A86" s="12"/>
      <c r="B86" s="192"/>
      <c r="C86" s="193"/>
      <c r="D86" s="194" t="s">
        <v>77</v>
      </c>
      <c r="E86" s="206" t="s">
        <v>2499</v>
      </c>
      <c r="F86" s="206" t="s">
        <v>2500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SUM(P87:P97)</f>
        <v>0</v>
      </c>
      <c r="Q86" s="200"/>
      <c r="R86" s="201">
        <f>SUM(R87:R97)</f>
        <v>0</v>
      </c>
      <c r="S86" s="200"/>
      <c r="T86" s="202">
        <f>SUM(T87:T97)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207</v>
      </c>
      <c r="AT86" s="204" t="s">
        <v>77</v>
      </c>
      <c r="AU86" s="204" t="s">
        <v>86</v>
      </c>
      <c r="AY86" s="203" t="s">
        <v>178</v>
      </c>
      <c r="BK86" s="205">
        <f>SUM(BK87:BK97)</f>
        <v>0</v>
      </c>
    </row>
    <row r="87" s="2" customFormat="1" ht="16.5" customHeight="1">
      <c r="A87" s="41"/>
      <c r="B87" s="42"/>
      <c r="C87" s="208" t="s">
        <v>86</v>
      </c>
      <c r="D87" s="208" t="s">
        <v>180</v>
      </c>
      <c r="E87" s="209" t="s">
        <v>2501</v>
      </c>
      <c r="F87" s="210" t="s">
        <v>2502</v>
      </c>
      <c r="G87" s="211" t="s">
        <v>2503</v>
      </c>
      <c r="H87" s="212">
        <v>1</v>
      </c>
      <c r="I87" s="213"/>
      <c r="J87" s="214">
        <f>ROUND(I87*H87,2)</f>
        <v>0</v>
      </c>
      <c r="K87" s="210" t="s">
        <v>19</v>
      </c>
      <c r="L87" s="47"/>
      <c r="M87" s="215" t="s">
        <v>19</v>
      </c>
      <c r="N87" s="216" t="s">
        <v>49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2317</v>
      </c>
      <c r="AT87" s="219" t="s">
        <v>180</v>
      </c>
      <c r="AU87" s="219" t="s">
        <v>88</v>
      </c>
      <c r="AY87" s="20" t="s">
        <v>178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86</v>
      </c>
      <c r="BK87" s="220">
        <f>ROUND(I87*H87,2)</f>
        <v>0</v>
      </c>
      <c r="BL87" s="20" t="s">
        <v>2317</v>
      </c>
      <c r="BM87" s="219" t="s">
        <v>2504</v>
      </c>
    </row>
    <row r="88" s="2" customFormat="1" ht="16.5" customHeight="1">
      <c r="A88" s="41"/>
      <c r="B88" s="42"/>
      <c r="C88" s="208" t="s">
        <v>88</v>
      </c>
      <c r="D88" s="208" t="s">
        <v>180</v>
      </c>
      <c r="E88" s="209" t="s">
        <v>2505</v>
      </c>
      <c r="F88" s="210" t="s">
        <v>2506</v>
      </c>
      <c r="G88" s="211" t="s">
        <v>2503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2317</v>
      </c>
      <c r="AT88" s="219" t="s">
        <v>180</v>
      </c>
      <c r="AU88" s="219" t="s">
        <v>88</v>
      </c>
      <c r="AY88" s="20" t="s">
        <v>178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2317</v>
      </c>
      <c r="BM88" s="219" t="s">
        <v>2507</v>
      </c>
    </row>
    <row r="89" s="2" customFormat="1" ht="16.5" customHeight="1">
      <c r="A89" s="41"/>
      <c r="B89" s="42"/>
      <c r="C89" s="208" t="s">
        <v>196</v>
      </c>
      <c r="D89" s="208" t="s">
        <v>180</v>
      </c>
      <c r="E89" s="209" t="s">
        <v>2508</v>
      </c>
      <c r="F89" s="210" t="s">
        <v>2509</v>
      </c>
      <c r="G89" s="211" t="s">
        <v>2503</v>
      </c>
      <c r="H89" s="212">
        <v>1</v>
      </c>
      <c r="I89" s="213"/>
      <c r="J89" s="214">
        <f>ROUND(I89*H89,2)</f>
        <v>0</v>
      </c>
      <c r="K89" s="210" t="s">
        <v>19</v>
      </c>
      <c r="L89" s="47"/>
      <c r="M89" s="215" t="s">
        <v>19</v>
      </c>
      <c r="N89" s="216" t="s">
        <v>49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2317</v>
      </c>
      <c r="AT89" s="219" t="s">
        <v>180</v>
      </c>
      <c r="AU89" s="219" t="s">
        <v>88</v>
      </c>
      <c r="AY89" s="20" t="s">
        <v>178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86</v>
      </c>
      <c r="BK89" s="220">
        <f>ROUND(I89*H89,2)</f>
        <v>0</v>
      </c>
      <c r="BL89" s="20" t="s">
        <v>2317</v>
      </c>
      <c r="BM89" s="219" t="s">
        <v>2510</v>
      </c>
    </row>
    <row r="90" s="2" customFormat="1" ht="44.25" customHeight="1">
      <c r="A90" s="41"/>
      <c r="B90" s="42"/>
      <c r="C90" s="208" t="s">
        <v>184</v>
      </c>
      <c r="D90" s="208" t="s">
        <v>180</v>
      </c>
      <c r="E90" s="209" t="s">
        <v>2511</v>
      </c>
      <c r="F90" s="210" t="s">
        <v>2512</v>
      </c>
      <c r="G90" s="211" t="s">
        <v>299</v>
      </c>
      <c r="H90" s="212">
        <v>1</v>
      </c>
      <c r="I90" s="213"/>
      <c r="J90" s="214">
        <f>ROUND(I90*H90,2)</f>
        <v>0</v>
      </c>
      <c r="K90" s="210" t="s">
        <v>19</v>
      </c>
      <c r="L90" s="47"/>
      <c r="M90" s="215" t="s">
        <v>19</v>
      </c>
      <c r="N90" s="216" t="s">
        <v>49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2317</v>
      </c>
      <c r="AT90" s="219" t="s">
        <v>180</v>
      </c>
      <c r="AU90" s="219" t="s">
        <v>88</v>
      </c>
      <c r="AY90" s="20" t="s">
        <v>178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86</v>
      </c>
      <c r="BK90" s="220">
        <f>ROUND(I90*H90,2)</f>
        <v>0</v>
      </c>
      <c r="BL90" s="20" t="s">
        <v>2317</v>
      </c>
      <c r="BM90" s="219" t="s">
        <v>2513</v>
      </c>
    </row>
    <row r="91" s="2" customFormat="1" ht="24.15" customHeight="1">
      <c r="A91" s="41"/>
      <c r="B91" s="42"/>
      <c r="C91" s="208" t="s">
        <v>207</v>
      </c>
      <c r="D91" s="208" t="s">
        <v>180</v>
      </c>
      <c r="E91" s="209" t="s">
        <v>2514</v>
      </c>
      <c r="F91" s="210" t="s">
        <v>2515</v>
      </c>
      <c r="G91" s="211" t="s">
        <v>299</v>
      </c>
      <c r="H91" s="212">
        <v>1</v>
      </c>
      <c r="I91" s="213"/>
      <c r="J91" s="214">
        <f>ROUND(I91*H91,2)</f>
        <v>0</v>
      </c>
      <c r="K91" s="210" t="s">
        <v>19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2317</v>
      </c>
      <c r="AT91" s="219" t="s">
        <v>180</v>
      </c>
      <c r="AU91" s="219" t="s">
        <v>88</v>
      </c>
      <c r="AY91" s="20" t="s">
        <v>178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2317</v>
      </c>
      <c r="BM91" s="219" t="s">
        <v>2516</v>
      </c>
    </row>
    <row r="92" s="2" customFormat="1" ht="24.15" customHeight="1">
      <c r="A92" s="41"/>
      <c r="B92" s="42"/>
      <c r="C92" s="208" t="s">
        <v>213</v>
      </c>
      <c r="D92" s="208" t="s">
        <v>180</v>
      </c>
      <c r="E92" s="209" t="s">
        <v>2517</v>
      </c>
      <c r="F92" s="210" t="s">
        <v>2518</v>
      </c>
      <c r="G92" s="211" t="s">
        <v>299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2317</v>
      </c>
      <c r="AT92" s="219" t="s">
        <v>180</v>
      </c>
      <c r="AU92" s="219" t="s">
        <v>88</v>
      </c>
      <c r="AY92" s="20" t="s">
        <v>178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2317</v>
      </c>
      <c r="BM92" s="219" t="s">
        <v>2519</v>
      </c>
    </row>
    <row r="93" s="2" customFormat="1" ht="24.15" customHeight="1">
      <c r="A93" s="41"/>
      <c r="B93" s="42"/>
      <c r="C93" s="208" t="s">
        <v>219</v>
      </c>
      <c r="D93" s="208" t="s">
        <v>180</v>
      </c>
      <c r="E93" s="209" t="s">
        <v>2520</v>
      </c>
      <c r="F93" s="210" t="s">
        <v>2521</v>
      </c>
      <c r="G93" s="211" t="s">
        <v>299</v>
      </c>
      <c r="H93" s="212">
        <v>1</v>
      </c>
      <c r="I93" s="213"/>
      <c r="J93" s="214">
        <f>ROUND(I93*H93,2)</f>
        <v>0</v>
      </c>
      <c r="K93" s="210" t="s">
        <v>19</v>
      </c>
      <c r="L93" s="47"/>
      <c r="M93" s="215" t="s">
        <v>19</v>
      </c>
      <c r="N93" s="216" t="s">
        <v>49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2317</v>
      </c>
      <c r="AT93" s="219" t="s">
        <v>180</v>
      </c>
      <c r="AU93" s="219" t="s">
        <v>88</v>
      </c>
      <c r="AY93" s="20" t="s">
        <v>178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2317</v>
      </c>
      <c r="BM93" s="219" t="s">
        <v>2522</v>
      </c>
    </row>
    <row r="94" s="2" customFormat="1" ht="24.15" customHeight="1">
      <c r="A94" s="41"/>
      <c r="B94" s="42"/>
      <c r="C94" s="208" t="s">
        <v>228</v>
      </c>
      <c r="D94" s="208" t="s">
        <v>180</v>
      </c>
      <c r="E94" s="209" t="s">
        <v>2523</v>
      </c>
      <c r="F94" s="210" t="s">
        <v>2524</v>
      </c>
      <c r="G94" s="211" t="s">
        <v>299</v>
      </c>
      <c r="H94" s="212">
        <v>1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2317</v>
      </c>
      <c r="AT94" s="219" t="s">
        <v>180</v>
      </c>
      <c r="AU94" s="219" t="s">
        <v>88</v>
      </c>
      <c r="AY94" s="20" t="s">
        <v>178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2317</v>
      </c>
      <c r="BM94" s="219" t="s">
        <v>2525</v>
      </c>
    </row>
    <row r="95" s="2" customFormat="1" ht="24.15" customHeight="1">
      <c r="A95" s="41"/>
      <c r="B95" s="42"/>
      <c r="C95" s="208" t="s">
        <v>233</v>
      </c>
      <c r="D95" s="208" t="s">
        <v>180</v>
      </c>
      <c r="E95" s="209" t="s">
        <v>2526</v>
      </c>
      <c r="F95" s="210" t="s">
        <v>2527</v>
      </c>
      <c r="G95" s="211" t="s">
        <v>299</v>
      </c>
      <c r="H95" s="212">
        <v>1</v>
      </c>
      <c r="I95" s="213"/>
      <c r="J95" s="214">
        <f>ROUND(I95*H95,2)</f>
        <v>0</v>
      </c>
      <c r="K95" s="210" t="s">
        <v>19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2317</v>
      </c>
      <c r="AT95" s="219" t="s">
        <v>180</v>
      </c>
      <c r="AU95" s="219" t="s">
        <v>88</v>
      </c>
      <c r="AY95" s="20" t="s">
        <v>178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2317</v>
      </c>
      <c r="BM95" s="219" t="s">
        <v>2528</v>
      </c>
    </row>
    <row r="96" s="2" customFormat="1" ht="16.5" customHeight="1">
      <c r="A96" s="41"/>
      <c r="B96" s="42"/>
      <c r="C96" s="208" t="s">
        <v>238</v>
      </c>
      <c r="D96" s="208" t="s">
        <v>180</v>
      </c>
      <c r="E96" s="209" t="s">
        <v>2529</v>
      </c>
      <c r="F96" s="210" t="s">
        <v>2530</v>
      </c>
      <c r="G96" s="211" t="s">
        <v>299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2317</v>
      </c>
      <c r="AT96" s="219" t="s">
        <v>180</v>
      </c>
      <c r="AU96" s="219" t="s">
        <v>88</v>
      </c>
      <c r="AY96" s="20" t="s">
        <v>178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2317</v>
      </c>
      <c r="BM96" s="219" t="s">
        <v>2531</v>
      </c>
    </row>
    <row r="97" s="2" customFormat="1" ht="24.15" customHeight="1">
      <c r="A97" s="41"/>
      <c r="B97" s="42"/>
      <c r="C97" s="208" t="s">
        <v>250</v>
      </c>
      <c r="D97" s="208" t="s">
        <v>180</v>
      </c>
      <c r="E97" s="209" t="s">
        <v>2532</v>
      </c>
      <c r="F97" s="210" t="s">
        <v>2533</v>
      </c>
      <c r="G97" s="211" t="s">
        <v>299</v>
      </c>
      <c r="H97" s="212">
        <v>1</v>
      </c>
      <c r="I97" s="213"/>
      <c r="J97" s="214">
        <f>ROUND(I97*H97,2)</f>
        <v>0</v>
      </c>
      <c r="K97" s="210" t="s">
        <v>19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2317</v>
      </c>
      <c r="AT97" s="219" t="s">
        <v>180</v>
      </c>
      <c r="AU97" s="219" t="s">
        <v>88</v>
      </c>
      <c r="AY97" s="20" t="s">
        <v>178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2317</v>
      </c>
      <c r="BM97" s="219" t="s">
        <v>2534</v>
      </c>
    </row>
    <row r="98" s="12" customFormat="1" ht="22.8" customHeight="1">
      <c r="A98" s="12"/>
      <c r="B98" s="192"/>
      <c r="C98" s="193"/>
      <c r="D98" s="194" t="s">
        <v>77</v>
      </c>
      <c r="E98" s="206" t="s">
        <v>2535</v>
      </c>
      <c r="F98" s="206" t="s">
        <v>2536</v>
      </c>
      <c r="G98" s="193"/>
      <c r="H98" s="193"/>
      <c r="I98" s="196"/>
      <c r="J98" s="207">
        <f>BK98</f>
        <v>0</v>
      </c>
      <c r="K98" s="193"/>
      <c r="L98" s="198"/>
      <c r="M98" s="199"/>
      <c r="N98" s="200"/>
      <c r="O98" s="200"/>
      <c r="P98" s="201">
        <f>SUM(P99:P106)</f>
        <v>0</v>
      </c>
      <c r="Q98" s="200"/>
      <c r="R98" s="201">
        <f>SUM(R99:R106)</f>
        <v>0</v>
      </c>
      <c r="S98" s="200"/>
      <c r="T98" s="202">
        <f>SUM(T99:T106)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3" t="s">
        <v>207</v>
      </c>
      <c r="AT98" s="204" t="s">
        <v>77</v>
      </c>
      <c r="AU98" s="204" t="s">
        <v>86</v>
      </c>
      <c r="AY98" s="203" t="s">
        <v>178</v>
      </c>
      <c r="BK98" s="205">
        <f>SUM(BK99:BK106)</f>
        <v>0</v>
      </c>
    </row>
    <row r="99" s="2" customFormat="1" ht="16.5" customHeight="1">
      <c r="A99" s="41"/>
      <c r="B99" s="42"/>
      <c r="C99" s="208" t="s">
        <v>257</v>
      </c>
      <c r="D99" s="208" t="s">
        <v>180</v>
      </c>
      <c r="E99" s="209" t="s">
        <v>2537</v>
      </c>
      <c r="F99" s="210" t="s">
        <v>2538</v>
      </c>
      <c r="G99" s="211" t="s">
        <v>2539</v>
      </c>
      <c r="H99" s="212">
        <v>10</v>
      </c>
      <c r="I99" s="213"/>
      <c r="J99" s="214">
        <f>ROUND(I99*H99,2)</f>
        <v>0</v>
      </c>
      <c r="K99" s="210" t="s">
        <v>19</v>
      </c>
      <c r="L99" s="47"/>
      <c r="M99" s="215" t="s">
        <v>19</v>
      </c>
      <c r="N99" s="216" t="s">
        <v>49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2317</v>
      </c>
      <c r="AT99" s="219" t="s">
        <v>180</v>
      </c>
      <c r="AU99" s="219" t="s">
        <v>88</v>
      </c>
      <c r="AY99" s="20" t="s">
        <v>178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86</v>
      </c>
      <c r="BK99" s="220">
        <f>ROUND(I99*H99,2)</f>
        <v>0</v>
      </c>
      <c r="BL99" s="20" t="s">
        <v>2317</v>
      </c>
      <c r="BM99" s="219" t="s">
        <v>2540</v>
      </c>
    </row>
    <row r="100" s="2" customFormat="1" ht="16.5" customHeight="1">
      <c r="A100" s="41"/>
      <c r="B100" s="42"/>
      <c r="C100" s="208" t="s">
        <v>264</v>
      </c>
      <c r="D100" s="208" t="s">
        <v>180</v>
      </c>
      <c r="E100" s="209" t="s">
        <v>2541</v>
      </c>
      <c r="F100" s="210" t="s">
        <v>2542</v>
      </c>
      <c r="G100" s="211" t="s">
        <v>2539</v>
      </c>
      <c r="H100" s="212">
        <v>10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2317</v>
      </c>
      <c r="AT100" s="219" t="s">
        <v>180</v>
      </c>
      <c r="AU100" s="219" t="s">
        <v>88</v>
      </c>
      <c r="AY100" s="20" t="s">
        <v>178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2317</v>
      </c>
      <c r="BM100" s="219" t="s">
        <v>2543</v>
      </c>
    </row>
    <row r="101" s="2" customFormat="1" ht="24.15" customHeight="1">
      <c r="A101" s="41"/>
      <c r="B101" s="42"/>
      <c r="C101" s="208" t="s">
        <v>271</v>
      </c>
      <c r="D101" s="208" t="s">
        <v>180</v>
      </c>
      <c r="E101" s="209" t="s">
        <v>2544</v>
      </c>
      <c r="F101" s="210" t="s">
        <v>2545</v>
      </c>
      <c r="G101" s="211" t="s">
        <v>2539</v>
      </c>
      <c r="H101" s="212">
        <v>10</v>
      </c>
      <c r="I101" s="213"/>
      <c r="J101" s="214">
        <f>ROUND(I101*H101,2)</f>
        <v>0</v>
      </c>
      <c r="K101" s="210" t="s">
        <v>19</v>
      </c>
      <c r="L101" s="47"/>
      <c r="M101" s="215" t="s">
        <v>19</v>
      </c>
      <c r="N101" s="216" t="s">
        <v>49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2317</v>
      </c>
      <c r="AT101" s="219" t="s">
        <v>180</v>
      </c>
      <c r="AU101" s="219" t="s">
        <v>88</v>
      </c>
      <c r="AY101" s="20" t="s">
        <v>178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86</v>
      </c>
      <c r="BK101" s="220">
        <f>ROUND(I101*H101,2)</f>
        <v>0</v>
      </c>
      <c r="BL101" s="20" t="s">
        <v>2317</v>
      </c>
      <c r="BM101" s="219" t="s">
        <v>2546</v>
      </c>
    </row>
    <row r="102" s="2" customFormat="1" ht="24.15" customHeight="1">
      <c r="A102" s="41"/>
      <c r="B102" s="42"/>
      <c r="C102" s="208" t="s">
        <v>8</v>
      </c>
      <c r="D102" s="208" t="s">
        <v>180</v>
      </c>
      <c r="E102" s="209" t="s">
        <v>2547</v>
      </c>
      <c r="F102" s="210" t="s">
        <v>2548</v>
      </c>
      <c r="G102" s="211" t="s">
        <v>2539</v>
      </c>
      <c r="H102" s="212">
        <v>10</v>
      </c>
      <c r="I102" s="213"/>
      <c r="J102" s="214">
        <f>ROUND(I102*H102,2)</f>
        <v>0</v>
      </c>
      <c r="K102" s="210" t="s">
        <v>19</v>
      </c>
      <c r="L102" s="47"/>
      <c r="M102" s="215" t="s">
        <v>19</v>
      </c>
      <c r="N102" s="216" t="s">
        <v>49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2317</v>
      </c>
      <c r="AT102" s="219" t="s">
        <v>180</v>
      </c>
      <c r="AU102" s="219" t="s">
        <v>88</v>
      </c>
      <c r="AY102" s="20" t="s">
        <v>178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2317</v>
      </c>
      <c r="BM102" s="219" t="s">
        <v>2549</v>
      </c>
    </row>
    <row r="103" s="2" customFormat="1" ht="16.5" customHeight="1">
      <c r="A103" s="41"/>
      <c r="B103" s="42"/>
      <c r="C103" s="208" t="s">
        <v>282</v>
      </c>
      <c r="D103" s="208" t="s">
        <v>180</v>
      </c>
      <c r="E103" s="209" t="s">
        <v>2550</v>
      </c>
      <c r="F103" s="210" t="s">
        <v>2551</v>
      </c>
      <c r="G103" s="211" t="s">
        <v>1354</v>
      </c>
      <c r="H103" s="212">
        <v>200</v>
      </c>
      <c r="I103" s="213"/>
      <c r="J103" s="214">
        <f>ROUND(I103*H103,2)</f>
        <v>0</v>
      </c>
      <c r="K103" s="210" t="s">
        <v>19</v>
      </c>
      <c r="L103" s="47"/>
      <c r="M103" s="215" t="s">
        <v>19</v>
      </c>
      <c r="N103" s="216" t="s">
        <v>49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2317</v>
      </c>
      <c r="AT103" s="219" t="s">
        <v>180</v>
      </c>
      <c r="AU103" s="219" t="s">
        <v>88</v>
      </c>
      <c r="AY103" s="20" t="s">
        <v>178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86</v>
      </c>
      <c r="BK103" s="220">
        <f>ROUND(I103*H103,2)</f>
        <v>0</v>
      </c>
      <c r="BL103" s="20" t="s">
        <v>2317</v>
      </c>
      <c r="BM103" s="219" t="s">
        <v>2552</v>
      </c>
    </row>
    <row r="104" s="2" customFormat="1" ht="21.75" customHeight="1">
      <c r="A104" s="41"/>
      <c r="B104" s="42"/>
      <c r="C104" s="208" t="s">
        <v>289</v>
      </c>
      <c r="D104" s="208" t="s">
        <v>180</v>
      </c>
      <c r="E104" s="209" t="s">
        <v>2553</v>
      </c>
      <c r="F104" s="210" t="s">
        <v>2554</v>
      </c>
      <c r="G104" s="211" t="s">
        <v>2503</v>
      </c>
      <c r="H104" s="212">
        <v>1</v>
      </c>
      <c r="I104" s="213"/>
      <c r="J104" s="214">
        <f>ROUND(I104*H104,2)</f>
        <v>0</v>
      </c>
      <c r="K104" s="210" t="s">
        <v>19</v>
      </c>
      <c r="L104" s="47"/>
      <c r="M104" s="215" t="s">
        <v>19</v>
      </c>
      <c r="N104" s="216" t="s">
        <v>49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2317</v>
      </c>
      <c r="AT104" s="219" t="s">
        <v>180</v>
      </c>
      <c r="AU104" s="219" t="s">
        <v>88</v>
      </c>
      <c r="AY104" s="20" t="s">
        <v>178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2317</v>
      </c>
      <c r="BM104" s="219" t="s">
        <v>2555</v>
      </c>
    </row>
    <row r="105" s="2" customFormat="1" ht="16.5" customHeight="1">
      <c r="A105" s="41"/>
      <c r="B105" s="42"/>
      <c r="C105" s="208" t="s">
        <v>296</v>
      </c>
      <c r="D105" s="208" t="s">
        <v>180</v>
      </c>
      <c r="E105" s="209" t="s">
        <v>2556</v>
      </c>
      <c r="F105" s="210" t="s">
        <v>2557</v>
      </c>
      <c r="G105" s="211" t="s">
        <v>299</v>
      </c>
      <c r="H105" s="212">
        <v>1</v>
      </c>
      <c r="I105" s="213"/>
      <c r="J105" s="214">
        <f>ROUND(I105*H105,2)</f>
        <v>0</v>
      </c>
      <c r="K105" s="210" t="s">
        <v>19</v>
      </c>
      <c r="L105" s="47"/>
      <c r="M105" s="215" t="s">
        <v>19</v>
      </c>
      <c r="N105" s="216" t="s">
        <v>49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2317</v>
      </c>
      <c r="AT105" s="219" t="s">
        <v>180</v>
      </c>
      <c r="AU105" s="219" t="s">
        <v>88</v>
      </c>
      <c r="AY105" s="20" t="s">
        <v>178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2317</v>
      </c>
      <c r="BM105" s="219" t="s">
        <v>2558</v>
      </c>
    </row>
    <row r="106" s="2" customFormat="1" ht="37.8" customHeight="1">
      <c r="A106" s="41"/>
      <c r="B106" s="42"/>
      <c r="C106" s="208" t="s">
        <v>302</v>
      </c>
      <c r="D106" s="208" t="s">
        <v>180</v>
      </c>
      <c r="E106" s="209" t="s">
        <v>2559</v>
      </c>
      <c r="F106" s="210" t="s">
        <v>2560</v>
      </c>
      <c r="G106" s="211" t="s">
        <v>1354</v>
      </c>
      <c r="H106" s="212">
        <v>60</v>
      </c>
      <c r="I106" s="213"/>
      <c r="J106" s="214">
        <f>ROUND(I106*H106,2)</f>
        <v>0</v>
      </c>
      <c r="K106" s="210" t="s">
        <v>19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2317</v>
      </c>
      <c r="AT106" s="219" t="s">
        <v>180</v>
      </c>
      <c r="AU106" s="219" t="s">
        <v>88</v>
      </c>
      <c r="AY106" s="20" t="s">
        <v>178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2317</v>
      </c>
      <c r="BM106" s="219" t="s">
        <v>2561</v>
      </c>
    </row>
    <row r="107" s="12" customFormat="1" ht="22.8" customHeight="1">
      <c r="A107" s="12"/>
      <c r="B107" s="192"/>
      <c r="C107" s="193"/>
      <c r="D107" s="194" t="s">
        <v>77</v>
      </c>
      <c r="E107" s="206" t="s">
        <v>2562</v>
      </c>
      <c r="F107" s="206" t="s">
        <v>2563</v>
      </c>
      <c r="G107" s="193"/>
      <c r="H107" s="193"/>
      <c r="I107" s="196"/>
      <c r="J107" s="207">
        <f>BK107</f>
        <v>0</v>
      </c>
      <c r="K107" s="193"/>
      <c r="L107" s="198"/>
      <c r="M107" s="199"/>
      <c r="N107" s="200"/>
      <c r="O107" s="200"/>
      <c r="P107" s="201">
        <f>SUM(P108:P111)</f>
        <v>0</v>
      </c>
      <c r="Q107" s="200"/>
      <c r="R107" s="201">
        <f>SUM(R108:R111)</f>
        <v>0</v>
      </c>
      <c r="S107" s="200"/>
      <c r="T107" s="202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3" t="s">
        <v>207</v>
      </c>
      <c r="AT107" s="204" t="s">
        <v>77</v>
      </c>
      <c r="AU107" s="204" t="s">
        <v>86</v>
      </c>
      <c r="AY107" s="203" t="s">
        <v>178</v>
      </c>
      <c r="BK107" s="205">
        <f>SUM(BK108:BK111)</f>
        <v>0</v>
      </c>
    </row>
    <row r="108" s="2" customFormat="1" ht="16.5" customHeight="1">
      <c r="A108" s="41"/>
      <c r="B108" s="42"/>
      <c r="C108" s="208" t="s">
        <v>307</v>
      </c>
      <c r="D108" s="208" t="s">
        <v>180</v>
      </c>
      <c r="E108" s="209" t="s">
        <v>2564</v>
      </c>
      <c r="F108" s="210" t="s">
        <v>2565</v>
      </c>
      <c r="G108" s="211" t="s">
        <v>299</v>
      </c>
      <c r="H108" s="212">
        <v>1</v>
      </c>
      <c r="I108" s="213"/>
      <c r="J108" s="214">
        <f>ROUND(I108*H108,2)</f>
        <v>0</v>
      </c>
      <c r="K108" s="210" t="s">
        <v>19</v>
      </c>
      <c r="L108" s="47"/>
      <c r="M108" s="215" t="s">
        <v>19</v>
      </c>
      <c r="N108" s="216" t="s">
        <v>49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2317</v>
      </c>
      <c r="AT108" s="219" t="s">
        <v>180</v>
      </c>
      <c r="AU108" s="219" t="s">
        <v>88</v>
      </c>
      <c r="AY108" s="20" t="s">
        <v>178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2317</v>
      </c>
      <c r="BM108" s="219" t="s">
        <v>2566</v>
      </c>
    </row>
    <row r="109" s="2" customFormat="1" ht="16.5" customHeight="1">
      <c r="A109" s="41"/>
      <c r="B109" s="42"/>
      <c r="C109" s="208" t="s">
        <v>7</v>
      </c>
      <c r="D109" s="208" t="s">
        <v>180</v>
      </c>
      <c r="E109" s="209" t="s">
        <v>2567</v>
      </c>
      <c r="F109" s="210" t="s">
        <v>2568</v>
      </c>
      <c r="G109" s="211" t="s">
        <v>299</v>
      </c>
      <c r="H109" s="212">
        <v>1</v>
      </c>
      <c r="I109" s="213"/>
      <c r="J109" s="214">
        <f>ROUND(I109*H109,2)</f>
        <v>0</v>
      </c>
      <c r="K109" s="210" t="s">
        <v>19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2317</v>
      </c>
      <c r="AT109" s="219" t="s">
        <v>180</v>
      </c>
      <c r="AU109" s="219" t="s">
        <v>88</v>
      </c>
      <c r="AY109" s="20" t="s">
        <v>178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2317</v>
      </c>
      <c r="BM109" s="219" t="s">
        <v>2569</v>
      </c>
    </row>
    <row r="110" s="2" customFormat="1" ht="33" customHeight="1">
      <c r="A110" s="41"/>
      <c r="B110" s="42"/>
      <c r="C110" s="208" t="s">
        <v>315</v>
      </c>
      <c r="D110" s="208" t="s">
        <v>180</v>
      </c>
      <c r="E110" s="209" t="s">
        <v>2570</v>
      </c>
      <c r="F110" s="210" t="s">
        <v>2571</v>
      </c>
      <c r="G110" s="211" t="s">
        <v>2503</v>
      </c>
      <c r="H110" s="212">
        <v>1</v>
      </c>
      <c r="I110" s="213"/>
      <c r="J110" s="214">
        <f>ROUND(I110*H110,2)</f>
        <v>0</v>
      </c>
      <c r="K110" s="210" t="s">
        <v>19</v>
      </c>
      <c r="L110" s="47"/>
      <c r="M110" s="215" t="s">
        <v>19</v>
      </c>
      <c r="N110" s="216" t="s">
        <v>49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2317</v>
      </c>
      <c r="AT110" s="219" t="s">
        <v>180</v>
      </c>
      <c r="AU110" s="219" t="s">
        <v>88</v>
      </c>
      <c r="AY110" s="20" t="s">
        <v>178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2317</v>
      </c>
      <c r="BM110" s="219" t="s">
        <v>2572</v>
      </c>
    </row>
    <row r="111" s="2" customFormat="1" ht="16.5" customHeight="1">
      <c r="A111" s="41"/>
      <c r="B111" s="42"/>
      <c r="C111" s="208" t="s">
        <v>320</v>
      </c>
      <c r="D111" s="208" t="s">
        <v>180</v>
      </c>
      <c r="E111" s="209" t="s">
        <v>2573</v>
      </c>
      <c r="F111" s="210" t="s">
        <v>2574</v>
      </c>
      <c r="G111" s="211" t="s">
        <v>2503</v>
      </c>
      <c r="H111" s="212">
        <v>1</v>
      </c>
      <c r="I111" s="213"/>
      <c r="J111" s="214">
        <f>ROUND(I111*H111,2)</f>
        <v>0</v>
      </c>
      <c r="K111" s="210" t="s">
        <v>19</v>
      </c>
      <c r="L111" s="47"/>
      <c r="M111" s="215" t="s">
        <v>19</v>
      </c>
      <c r="N111" s="216" t="s">
        <v>49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2317</v>
      </c>
      <c r="AT111" s="219" t="s">
        <v>180</v>
      </c>
      <c r="AU111" s="219" t="s">
        <v>88</v>
      </c>
      <c r="AY111" s="20" t="s">
        <v>178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2317</v>
      </c>
      <c r="BM111" s="219" t="s">
        <v>2575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2576</v>
      </c>
      <c r="F112" s="206" t="s">
        <v>2577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P113</f>
        <v>0</v>
      </c>
      <c r="Q112" s="200"/>
      <c r="R112" s="201">
        <f>R113</f>
        <v>0</v>
      </c>
      <c r="S112" s="200"/>
      <c r="T112" s="202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207</v>
      </c>
      <c r="AT112" s="204" t="s">
        <v>77</v>
      </c>
      <c r="AU112" s="204" t="s">
        <v>86</v>
      </c>
      <c r="AY112" s="203" t="s">
        <v>178</v>
      </c>
      <c r="BK112" s="205">
        <f>BK113</f>
        <v>0</v>
      </c>
    </row>
    <row r="113" s="2" customFormat="1" ht="16.5" customHeight="1">
      <c r="A113" s="41"/>
      <c r="B113" s="42"/>
      <c r="C113" s="208" t="s">
        <v>324</v>
      </c>
      <c r="D113" s="208" t="s">
        <v>180</v>
      </c>
      <c r="E113" s="209" t="s">
        <v>2578</v>
      </c>
      <c r="F113" s="210" t="s">
        <v>2579</v>
      </c>
      <c r="G113" s="211" t="s">
        <v>2503</v>
      </c>
      <c r="H113" s="212">
        <v>1</v>
      </c>
      <c r="I113" s="213"/>
      <c r="J113" s="214">
        <f>ROUND(I113*H113,2)</f>
        <v>0</v>
      </c>
      <c r="K113" s="210" t="s">
        <v>19</v>
      </c>
      <c r="L113" s="47"/>
      <c r="M113" s="291" t="s">
        <v>19</v>
      </c>
      <c r="N113" s="292" t="s">
        <v>49</v>
      </c>
      <c r="O113" s="286"/>
      <c r="P113" s="293">
        <f>O113*H113</f>
        <v>0</v>
      </c>
      <c r="Q113" s="293">
        <v>0</v>
      </c>
      <c r="R113" s="293">
        <f>Q113*H113</f>
        <v>0</v>
      </c>
      <c r="S113" s="293">
        <v>0</v>
      </c>
      <c r="T113" s="294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2317</v>
      </c>
      <c r="AT113" s="219" t="s">
        <v>180</v>
      </c>
      <c r="AU113" s="219" t="s">
        <v>88</v>
      </c>
      <c r="AY113" s="20" t="s">
        <v>178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2317</v>
      </c>
      <c r="BM113" s="219" t="s">
        <v>2580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BdtVCCAZZSpJMJxHTK3Ikl/ElQghE1TwZvLazomgMggdiSoJgYstenWRZK1n9t76a0QbCZROxRhXPXVLlNR4Kg==" hashValue="QFQ6VFDG6bVvSM55yswMSeGcwppSyPUX1imibSu6DoNTzdz+c+DUewgpd3hgfEl63C9pO2YyuH6LBbDhj3wfeA==" algorithmName="SHA-512" password="CC3D"/>
  <autoFilter ref="C83:K11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2581</v>
      </c>
      <c r="H4" s="23"/>
    </row>
    <row r="5" s="1" customFormat="1" ht="12" customHeight="1">
      <c r="B5" s="23"/>
      <c r="C5" s="295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6" t="s">
        <v>16</v>
      </c>
      <c r="D6" s="297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14. 10. 2025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8"/>
      <c r="C9" s="299" t="s">
        <v>59</v>
      </c>
      <c r="D9" s="300" t="s">
        <v>60</v>
      </c>
      <c r="E9" s="300" t="s">
        <v>165</v>
      </c>
      <c r="F9" s="301" t="s">
        <v>2582</v>
      </c>
      <c r="G9" s="181"/>
      <c r="H9" s="298"/>
    </row>
    <row r="10" s="2" customFormat="1" ht="26.4" customHeight="1">
      <c r="A10" s="41"/>
      <c r="B10" s="47"/>
      <c r="C10" s="302" t="s">
        <v>83</v>
      </c>
      <c r="D10" s="302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303" t="s">
        <v>2583</v>
      </c>
      <c r="D11" s="304" t="s">
        <v>2584</v>
      </c>
      <c r="E11" s="305" t="s">
        <v>107</v>
      </c>
      <c r="F11" s="306">
        <v>149.988</v>
      </c>
      <c r="G11" s="41"/>
      <c r="H11" s="47"/>
    </row>
    <row r="12" s="2" customFormat="1" ht="16.8" customHeight="1">
      <c r="A12" s="41"/>
      <c r="B12" s="47"/>
      <c r="C12" s="307" t="s">
        <v>19</v>
      </c>
      <c r="D12" s="307" t="s">
        <v>2585</v>
      </c>
      <c r="E12" s="20" t="s">
        <v>19</v>
      </c>
      <c r="F12" s="308">
        <v>149.988</v>
      </c>
      <c r="G12" s="41"/>
      <c r="H12" s="47"/>
    </row>
    <row r="13" s="2" customFormat="1" ht="16.8" customHeight="1">
      <c r="A13" s="41"/>
      <c r="B13" s="47"/>
      <c r="C13" s="307" t="s">
        <v>19</v>
      </c>
      <c r="D13" s="307" t="s">
        <v>195</v>
      </c>
      <c r="E13" s="20" t="s">
        <v>19</v>
      </c>
      <c r="F13" s="308">
        <v>149.988</v>
      </c>
      <c r="G13" s="41"/>
      <c r="H13" s="47"/>
    </row>
    <row r="14" s="2" customFormat="1" ht="16.8" customHeight="1">
      <c r="A14" s="41"/>
      <c r="B14" s="47"/>
      <c r="C14" s="303" t="s">
        <v>2586</v>
      </c>
      <c r="D14" s="304" t="s">
        <v>2584</v>
      </c>
      <c r="E14" s="305" t="s">
        <v>114</v>
      </c>
      <c r="F14" s="306">
        <v>885.70000000000005</v>
      </c>
      <c r="G14" s="41"/>
      <c r="H14" s="47"/>
    </row>
    <row r="15" s="2" customFormat="1" ht="16.8" customHeight="1">
      <c r="A15" s="41"/>
      <c r="B15" s="47"/>
      <c r="C15" s="307" t="s">
        <v>19</v>
      </c>
      <c r="D15" s="307" t="s">
        <v>2587</v>
      </c>
      <c r="E15" s="20" t="s">
        <v>19</v>
      </c>
      <c r="F15" s="308">
        <v>293.36000000000001</v>
      </c>
      <c r="G15" s="41"/>
      <c r="H15" s="47"/>
    </row>
    <row r="16" s="2" customFormat="1" ht="16.8" customHeight="1">
      <c r="A16" s="41"/>
      <c r="B16" s="47"/>
      <c r="C16" s="307" t="s">
        <v>19</v>
      </c>
      <c r="D16" s="307" t="s">
        <v>2588</v>
      </c>
      <c r="E16" s="20" t="s">
        <v>19</v>
      </c>
      <c r="F16" s="308">
        <v>342.19999999999999</v>
      </c>
      <c r="G16" s="41"/>
      <c r="H16" s="47"/>
    </row>
    <row r="17" s="2" customFormat="1" ht="16.8" customHeight="1">
      <c r="A17" s="41"/>
      <c r="B17" s="47"/>
      <c r="C17" s="307" t="s">
        <v>19</v>
      </c>
      <c r="D17" s="307" t="s">
        <v>2589</v>
      </c>
      <c r="E17" s="20" t="s">
        <v>19</v>
      </c>
      <c r="F17" s="308">
        <v>184.19999999999999</v>
      </c>
      <c r="G17" s="41"/>
      <c r="H17" s="47"/>
    </row>
    <row r="18" s="2" customFormat="1" ht="16.8" customHeight="1">
      <c r="A18" s="41"/>
      <c r="B18" s="47"/>
      <c r="C18" s="307" t="s">
        <v>19</v>
      </c>
      <c r="D18" s="307" t="s">
        <v>2590</v>
      </c>
      <c r="E18" s="20" t="s">
        <v>19</v>
      </c>
      <c r="F18" s="308">
        <v>249.80000000000001</v>
      </c>
      <c r="G18" s="41"/>
      <c r="H18" s="47"/>
    </row>
    <row r="19" s="2" customFormat="1" ht="16.8" customHeight="1">
      <c r="A19" s="41"/>
      <c r="B19" s="47"/>
      <c r="C19" s="307" t="s">
        <v>19</v>
      </c>
      <c r="D19" s="307" t="s">
        <v>502</v>
      </c>
      <c r="E19" s="20" t="s">
        <v>19</v>
      </c>
      <c r="F19" s="308">
        <v>1069.56</v>
      </c>
      <c r="G19" s="41"/>
      <c r="H19" s="47"/>
    </row>
    <row r="20" s="2" customFormat="1" ht="16.8" customHeight="1">
      <c r="A20" s="41"/>
      <c r="B20" s="47"/>
      <c r="C20" s="307" t="s">
        <v>19</v>
      </c>
      <c r="D20" s="307" t="s">
        <v>2591</v>
      </c>
      <c r="E20" s="20" t="s">
        <v>19</v>
      </c>
      <c r="F20" s="308">
        <v>-183.86000000000001</v>
      </c>
      <c r="G20" s="41"/>
      <c r="H20" s="47"/>
    </row>
    <row r="21" s="2" customFormat="1" ht="16.8" customHeight="1">
      <c r="A21" s="41"/>
      <c r="B21" s="47"/>
      <c r="C21" s="307" t="s">
        <v>19</v>
      </c>
      <c r="D21" s="307" t="s">
        <v>502</v>
      </c>
      <c r="E21" s="20" t="s">
        <v>19</v>
      </c>
      <c r="F21" s="308">
        <v>-183.86000000000001</v>
      </c>
      <c r="G21" s="41"/>
      <c r="H21" s="47"/>
    </row>
    <row r="22" s="2" customFormat="1" ht="16.8" customHeight="1">
      <c r="A22" s="41"/>
      <c r="B22" s="47"/>
      <c r="C22" s="307" t="s">
        <v>19</v>
      </c>
      <c r="D22" s="307" t="s">
        <v>195</v>
      </c>
      <c r="E22" s="20" t="s">
        <v>19</v>
      </c>
      <c r="F22" s="308">
        <v>885.70000000000005</v>
      </c>
      <c r="G22" s="41"/>
      <c r="H22" s="47"/>
    </row>
    <row r="23" s="2" customFormat="1" ht="16.8" customHeight="1">
      <c r="A23" s="41"/>
      <c r="B23" s="47"/>
      <c r="C23" s="303" t="s">
        <v>2592</v>
      </c>
      <c r="D23" s="304" t="s">
        <v>2593</v>
      </c>
      <c r="E23" s="305" t="s">
        <v>107</v>
      </c>
      <c r="F23" s="306">
        <v>400.93000000000001</v>
      </c>
      <c r="G23" s="41"/>
      <c r="H23" s="47"/>
    </row>
    <row r="24" s="2" customFormat="1" ht="16.8" customHeight="1">
      <c r="A24" s="41"/>
      <c r="B24" s="47"/>
      <c r="C24" s="307" t="s">
        <v>19</v>
      </c>
      <c r="D24" s="307" t="s">
        <v>2594</v>
      </c>
      <c r="E24" s="20" t="s">
        <v>19</v>
      </c>
      <c r="F24" s="308">
        <v>400.93000000000001</v>
      </c>
      <c r="G24" s="41"/>
      <c r="H24" s="47"/>
    </row>
    <row r="25" s="2" customFormat="1" ht="16.8" customHeight="1">
      <c r="A25" s="41"/>
      <c r="B25" s="47"/>
      <c r="C25" s="307" t="s">
        <v>19</v>
      </c>
      <c r="D25" s="307" t="s">
        <v>195</v>
      </c>
      <c r="E25" s="20" t="s">
        <v>19</v>
      </c>
      <c r="F25" s="308">
        <v>400.93000000000001</v>
      </c>
      <c r="G25" s="41"/>
      <c r="H25" s="47"/>
    </row>
    <row r="26" s="2" customFormat="1" ht="16.8" customHeight="1">
      <c r="A26" s="41"/>
      <c r="B26" s="47"/>
      <c r="C26" s="303" t="s">
        <v>109</v>
      </c>
      <c r="D26" s="304" t="s">
        <v>110</v>
      </c>
      <c r="E26" s="305" t="s">
        <v>107</v>
      </c>
      <c r="F26" s="306">
        <v>138.38</v>
      </c>
      <c r="G26" s="41"/>
      <c r="H26" s="47"/>
    </row>
    <row r="27" s="2" customFormat="1" ht="16.8" customHeight="1">
      <c r="A27" s="41"/>
      <c r="B27" s="47"/>
      <c r="C27" s="307" t="s">
        <v>19</v>
      </c>
      <c r="D27" s="307" t="s">
        <v>105</v>
      </c>
      <c r="E27" s="20" t="s">
        <v>19</v>
      </c>
      <c r="F27" s="308">
        <v>138.38</v>
      </c>
      <c r="G27" s="41"/>
      <c r="H27" s="47"/>
    </row>
    <row r="28" s="2" customFormat="1" ht="16.8" customHeight="1">
      <c r="A28" s="41"/>
      <c r="B28" s="47"/>
      <c r="C28" s="307" t="s">
        <v>109</v>
      </c>
      <c r="D28" s="307" t="s">
        <v>195</v>
      </c>
      <c r="E28" s="20" t="s">
        <v>19</v>
      </c>
      <c r="F28" s="308">
        <v>138.38</v>
      </c>
      <c r="G28" s="41"/>
      <c r="H28" s="47"/>
    </row>
    <row r="29" s="2" customFormat="1" ht="16.8" customHeight="1">
      <c r="A29" s="41"/>
      <c r="B29" s="47"/>
      <c r="C29" s="309" t="s">
        <v>2595</v>
      </c>
      <c r="D29" s="41"/>
      <c r="E29" s="41"/>
      <c r="F29" s="41"/>
      <c r="G29" s="41"/>
      <c r="H29" s="47"/>
    </row>
    <row r="30" s="2" customFormat="1" ht="16.8" customHeight="1">
      <c r="A30" s="41"/>
      <c r="B30" s="47"/>
      <c r="C30" s="307" t="s">
        <v>925</v>
      </c>
      <c r="D30" s="307" t="s">
        <v>2596</v>
      </c>
      <c r="E30" s="20" t="s">
        <v>107</v>
      </c>
      <c r="F30" s="308">
        <v>138.38</v>
      </c>
      <c r="G30" s="41"/>
      <c r="H30" s="47"/>
    </row>
    <row r="31" s="2" customFormat="1" ht="16.8" customHeight="1">
      <c r="A31" s="41"/>
      <c r="B31" s="47"/>
      <c r="C31" s="307" t="s">
        <v>936</v>
      </c>
      <c r="D31" s="307" t="s">
        <v>2597</v>
      </c>
      <c r="E31" s="20" t="s">
        <v>107</v>
      </c>
      <c r="F31" s="308">
        <v>138.38</v>
      </c>
      <c r="G31" s="41"/>
      <c r="H31" s="47"/>
    </row>
    <row r="32" s="2" customFormat="1" ht="16.8" customHeight="1">
      <c r="A32" s="41"/>
      <c r="B32" s="47"/>
      <c r="C32" s="307" t="s">
        <v>930</v>
      </c>
      <c r="D32" s="307" t="s">
        <v>931</v>
      </c>
      <c r="E32" s="20" t="s">
        <v>932</v>
      </c>
      <c r="F32" s="308">
        <v>41.514000000000003</v>
      </c>
      <c r="G32" s="41"/>
      <c r="H32" s="47"/>
    </row>
    <row r="33" s="2" customFormat="1">
      <c r="A33" s="41"/>
      <c r="B33" s="47"/>
      <c r="C33" s="307" t="s">
        <v>941</v>
      </c>
      <c r="D33" s="307" t="s">
        <v>942</v>
      </c>
      <c r="E33" s="20" t="s">
        <v>107</v>
      </c>
      <c r="F33" s="308">
        <v>166.05600000000001</v>
      </c>
      <c r="G33" s="41"/>
      <c r="H33" s="47"/>
    </row>
    <row r="34" s="2" customFormat="1" ht="16.8" customHeight="1">
      <c r="A34" s="41"/>
      <c r="B34" s="47"/>
      <c r="C34" s="303" t="s">
        <v>112</v>
      </c>
      <c r="D34" s="304" t="s">
        <v>113</v>
      </c>
      <c r="E34" s="305" t="s">
        <v>114</v>
      </c>
      <c r="F34" s="306">
        <v>364.32999999999998</v>
      </c>
      <c r="G34" s="41"/>
      <c r="H34" s="47"/>
    </row>
    <row r="35" s="2" customFormat="1" ht="16.8" customHeight="1">
      <c r="A35" s="41"/>
      <c r="B35" s="47"/>
      <c r="C35" s="307" t="s">
        <v>19</v>
      </c>
      <c r="D35" s="307" t="s">
        <v>115</v>
      </c>
      <c r="E35" s="20" t="s">
        <v>19</v>
      </c>
      <c r="F35" s="308">
        <v>364.32999999999998</v>
      </c>
      <c r="G35" s="41"/>
      <c r="H35" s="47"/>
    </row>
    <row r="36" s="2" customFormat="1" ht="16.8" customHeight="1">
      <c r="A36" s="41"/>
      <c r="B36" s="47"/>
      <c r="C36" s="307" t="s">
        <v>112</v>
      </c>
      <c r="D36" s="307" t="s">
        <v>195</v>
      </c>
      <c r="E36" s="20" t="s">
        <v>19</v>
      </c>
      <c r="F36" s="308">
        <v>364.32999999999998</v>
      </c>
      <c r="G36" s="41"/>
      <c r="H36" s="47"/>
    </row>
    <row r="37" s="2" customFormat="1" ht="16.8" customHeight="1">
      <c r="A37" s="41"/>
      <c r="B37" s="47"/>
      <c r="C37" s="309" t="s">
        <v>2595</v>
      </c>
      <c r="D37" s="41"/>
      <c r="E37" s="41"/>
      <c r="F37" s="41"/>
      <c r="G37" s="41"/>
      <c r="H37" s="47"/>
    </row>
    <row r="38" s="2" customFormat="1" ht="16.8" customHeight="1">
      <c r="A38" s="41"/>
      <c r="B38" s="47"/>
      <c r="C38" s="307" t="s">
        <v>557</v>
      </c>
      <c r="D38" s="307" t="s">
        <v>558</v>
      </c>
      <c r="E38" s="20" t="s">
        <v>114</v>
      </c>
      <c r="F38" s="308">
        <v>364.32999999999998</v>
      </c>
      <c r="G38" s="41"/>
      <c r="H38" s="47"/>
    </row>
    <row r="39" s="2" customFormat="1" ht="16.8" customHeight="1">
      <c r="A39" s="41"/>
      <c r="B39" s="47"/>
      <c r="C39" s="307" t="s">
        <v>545</v>
      </c>
      <c r="D39" s="307" t="s">
        <v>2598</v>
      </c>
      <c r="E39" s="20" t="s">
        <v>114</v>
      </c>
      <c r="F39" s="308">
        <v>909.39999999999998</v>
      </c>
      <c r="G39" s="41"/>
      <c r="H39" s="47"/>
    </row>
    <row r="40" s="2" customFormat="1" ht="16.8" customHeight="1">
      <c r="A40" s="41"/>
      <c r="B40" s="47"/>
      <c r="C40" s="303" t="s">
        <v>129</v>
      </c>
      <c r="D40" s="304" t="s">
        <v>130</v>
      </c>
      <c r="E40" s="305" t="s">
        <v>107</v>
      </c>
      <c r="F40" s="306">
        <v>810.73000000000002</v>
      </c>
      <c r="G40" s="41"/>
      <c r="H40" s="47"/>
    </row>
    <row r="41" s="2" customFormat="1" ht="16.8" customHeight="1">
      <c r="A41" s="41"/>
      <c r="B41" s="47"/>
      <c r="C41" s="307" t="s">
        <v>19</v>
      </c>
      <c r="D41" s="307" t="s">
        <v>243</v>
      </c>
      <c r="E41" s="20" t="s">
        <v>19</v>
      </c>
      <c r="F41" s="308">
        <v>0</v>
      </c>
      <c r="G41" s="41"/>
      <c r="H41" s="47"/>
    </row>
    <row r="42" s="2" customFormat="1" ht="16.8" customHeight="1">
      <c r="A42" s="41"/>
      <c r="B42" s="47"/>
      <c r="C42" s="307" t="s">
        <v>19</v>
      </c>
      <c r="D42" s="307" t="s">
        <v>472</v>
      </c>
      <c r="E42" s="20" t="s">
        <v>19</v>
      </c>
      <c r="F42" s="308">
        <v>0</v>
      </c>
      <c r="G42" s="41"/>
      <c r="H42" s="47"/>
    </row>
    <row r="43" s="2" customFormat="1" ht="16.8" customHeight="1">
      <c r="A43" s="41"/>
      <c r="B43" s="47"/>
      <c r="C43" s="307" t="s">
        <v>19</v>
      </c>
      <c r="D43" s="307" t="s">
        <v>497</v>
      </c>
      <c r="E43" s="20" t="s">
        <v>19</v>
      </c>
      <c r="F43" s="308">
        <v>0</v>
      </c>
      <c r="G43" s="41"/>
      <c r="H43" s="47"/>
    </row>
    <row r="44" s="2" customFormat="1" ht="16.8" customHeight="1">
      <c r="A44" s="41"/>
      <c r="B44" s="47"/>
      <c r="C44" s="307" t="s">
        <v>19</v>
      </c>
      <c r="D44" s="307" t="s">
        <v>498</v>
      </c>
      <c r="E44" s="20" t="s">
        <v>19</v>
      </c>
      <c r="F44" s="308">
        <v>0</v>
      </c>
      <c r="G44" s="41"/>
      <c r="H44" s="47"/>
    </row>
    <row r="45" s="2" customFormat="1" ht="16.8" customHeight="1">
      <c r="A45" s="41"/>
      <c r="B45" s="47"/>
      <c r="C45" s="307" t="s">
        <v>19</v>
      </c>
      <c r="D45" s="307" t="s">
        <v>499</v>
      </c>
      <c r="E45" s="20" t="s">
        <v>19</v>
      </c>
      <c r="F45" s="308">
        <v>676.20000000000005</v>
      </c>
      <c r="G45" s="41"/>
      <c r="H45" s="47"/>
    </row>
    <row r="46" s="2" customFormat="1" ht="16.8" customHeight="1">
      <c r="A46" s="41"/>
      <c r="B46" s="47"/>
      <c r="C46" s="307" t="s">
        <v>19</v>
      </c>
      <c r="D46" s="307" t="s">
        <v>500</v>
      </c>
      <c r="E46" s="20" t="s">
        <v>19</v>
      </c>
      <c r="F46" s="308">
        <v>0</v>
      </c>
      <c r="G46" s="41"/>
      <c r="H46" s="47"/>
    </row>
    <row r="47" s="2" customFormat="1" ht="16.8" customHeight="1">
      <c r="A47" s="41"/>
      <c r="B47" s="47"/>
      <c r="C47" s="307" t="s">
        <v>19</v>
      </c>
      <c r="D47" s="307" t="s">
        <v>501</v>
      </c>
      <c r="E47" s="20" t="s">
        <v>19</v>
      </c>
      <c r="F47" s="308">
        <v>434</v>
      </c>
      <c r="G47" s="41"/>
      <c r="H47" s="47"/>
    </row>
    <row r="48" s="2" customFormat="1" ht="16.8" customHeight="1">
      <c r="A48" s="41"/>
      <c r="B48" s="47"/>
      <c r="C48" s="307" t="s">
        <v>19</v>
      </c>
      <c r="D48" s="307" t="s">
        <v>503</v>
      </c>
      <c r="E48" s="20" t="s">
        <v>19</v>
      </c>
      <c r="F48" s="308">
        <v>-211.41</v>
      </c>
      <c r="G48" s="41"/>
      <c r="H48" s="47"/>
    </row>
    <row r="49" s="2" customFormat="1" ht="16.8" customHeight="1">
      <c r="A49" s="41"/>
      <c r="B49" s="47"/>
      <c r="C49" s="307" t="s">
        <v>19</v>
      </c>
      <c r="D49" s="307" t="s">
        <v>504</v>
      </c>
      <c r="E49" s="20" t="s">
        <v>19</v>
      </c>
      <c r="F49" s="308">
        <v>-88.060000000000002</v>
      </c>
      <c r="G49" s="41"/>
      <c r="H49" s="47"/>
    </row>
    <row r="50" s="2" customFormat="1" ht="16.8" customHeight="1">
      <c r="A50" s="41"/>
      <c r="B50" s="47"/>
      <c r="C50" s="307" t="s">
        <v>129</v>
      </c>
      <c r="D50" s="307" t="s">
        <v>195</v>
      </c>
      <c r="E50" s="20" t="s">
        <v>19</v>
      </c>
      <c r="F50" s="308">
        <v>810.73000000000002</v>
      </c>
      <c r="G50" s="41"/>
      <c r="H50" s="47"/>
    </row>
    <row r="51" s="2" customFormat="1" ht="16.8" customHeight="1">
      <c r="A51" s="41"/>
      <c r="B51" s="47"/>
      <c r="C51" s="309" t="s">
        <v>2595</v>
      </c>
      <c r="D51" s="41"/>
      <c r="E51" s="41"/>
      <c r="F51" s="41"/>
      <c r="G51" s="41"/>
      <c r="H51" s="47"/>
    </row>
    <row r="52" s="2" customFormat="1">
      <c r="A52" s="41"/>
      <c r="B52" s="47"/>
      <c r="C52" s="307" t="s">
        <v>493</v>
      </c>
      <c r="D52" s="307" t="s">
        <v>2599</v>
      </c>
      <c r="E52" s="20" t="s">
        <v>107</v>
      </c>
      <c r="F52" s="308">
        <v>810.73000000000002</v>
      </c>
      <c r="G52" s="41"/>
      <c r="H52" s="47"/>
    </row>
    <row r="53" s="2" customFormat="1" ht="16.8" customHeight="1">
      <c r="A53" s="41"/>
      <c r="B53" s="47"/>
      <c r="C53" s="307" t="s">
        <v>463</v>
      </c>
      <c r="D53" s="307" t="s">
        <v>2600</v>
      </c>
      <c r="E53" s="20" t="s">
        <v>107</v>
      </c>
      <c r="F53" s="308">
        <v>949.11000000000001</v>
      </c>
      <c r="G53" s="41"/>
      <c r="H53" s="47"/>
    </row>
    <row r="54" s="2" customFormat="1" ht="16.8" customHeight="1">
      <c r="A54" s="41"/>
      <c r="B54" s="47"/>
      <c r="C54" s="307" t="s">
        <v>482</v>
      </c>
      <c r="D54" s="307" t="s">
        <v>2601</v>
      </c>
      <c r="E54" s="20" t="s">
        <v>107</v>
      </c>
      <c r="F54" s="308">
        <v>956.46199999999999</v>
      </c>
      <c r="G54" s="41"/>
      <c r="H54" s="47"/>
    </row>
    <row r="55" s="2" customFormat="1">
      <c r="A55" s="41"/>
      <c r="B55" s="47"/>
      <c r="C55" s="307" t="s">
        <v>528</v>
      </c>
      <c r="D55" s="307" t="s">
        <v>2602</v>
      </c>
      <c r="E55" s="20" t="s">
        <v>107</v>
      </c>
      <c r="F55" s="308">
        <v>810.73000000000002</v>
      </c>
      <c r="G55" s="41"/>
      <c r="H55" s="47"/>
    </row>
    <row r="56" s="2" customFormat="1" ht="16.8" customHeight="1">
      <c r="A56" s="41"/>
      <c r="B56" s="47"/>
      <c r="C56" s="307" t="s">
        <v>576</v>
      </c>
      <c r="D56" s="307" t="s">
        <v>2603</v>
      </c>
      <c r="E56" s="20" t="s">
        <v>107</v>
      </c>
      <c r="F56" s="308">
        <v>956.46199999999999</v>
      </c>
      <c r="G56" s="41"/>
      <c r="H56" s="47"/>
    </row>
    <row r="57" s="2" customFormat="1" ht="16.8" customHeight="1">
      <c r="A57" s="41"/>
      <c r="B57" s="47"/>
      <c r="C57" s="307" t="s">
        <v>506</v>
      </c>
      <c r="D57" s="307" t="s">
        <v>507</v>
      </c>
      <c r="E57" s="20" t="s">
        <v>107</v>
      </c>
      <c r="F57" s="308">
        <v>851.26700000000005</v>
      </c>
      <c r="G57" s="41"/>
      <c r="H57" s="47"/>
    </row>
    <row r="58" s="2" customFormat="1" ht="16.8" customHeight="1">
      <c r="A58" s="41"/>
      <c r="B58" s="47"/>
      <c r="C58" s="303" t="s">
        <v>122</v>
      </c>
      <c r="D58" s="304" t="s">
        <v>123</v>
      </c>
      <c r="E58" s="305" t="s">
        <v>114</v>
      </c>
      <c r="F58" s="306">
        <v>93.890000000000001</v>
      </c>
      <c r="G58" s="41"/>
      <c r="H58" s="47"/>
    </row>
    <row r="59" s="2" customFormat="1" ht="16.8" customHeight="1">
      <c r="A59" s="41"/>
      <c r="B59" s="47"/>
      <c r="C59" s="307" t="s">
        <v>19</v>
      </c>
      <c r="D59" s="307" t="s">
        <v>124</v>
      </c>
      <c r="E59" s="20" t="s">
        <v>19</v>
      </c>
      <c r="F59" s="308">
        <v>93.890000000000001</v>
      </c>
      <c r="G59" s="41"/>
      <c r="H59" s="47"/>
    </row>
    <row r="60" s="2" customFormat="1" ht="16.8" customHeight="1">
      <c r="A60" s="41"/>
      <c r="B60" s="47"/>
      <c r="C60" s="307" t="s">
        <v>122</v>
      </c>
      <c r="D60" s="307" t="s">
        <v>195</v>
      </c>
      <c r="E60" s="20" t="s">
        <v>19</v>
      </c>
      <c r="F60" s="308">
        <v>93.890000000000001</v>
      </c>
      <c r="G60" s="41"/>
      <c r="H60" s="47"/>
    </row>
    <row r="61" s="2" customFormat="1" ht="16.8" customHeight="1">
      <c r="A61" s="41"/>
      <c r="B61" s="47"/>
      <c r="C61" s="309" t="s">
        <v>2595</v>
      </c>
      <c r="D61" s="41"/>
      <c r="E61" s="41"/>
      <c r="F61" s="41"/>
      <c r="G61" s="41"/>
      <c r="H61" s="47"/>
    </row>
    <row r="62" s="2" customFormat="1" ht="16.8" customHeight="1">
      <c r="A62" s="41"/>
      <c r="B62" s="47"/>
      <c r="C62" s="307" t="s">
        <v>562</v>
      </c>
      <c r="D62" s="307" t="s">
        <v>563</v>
      </c>
      <c r="E62" s="20" t="s">
        <v>114</v>
      </c>
      <c r="F62" s="308">
        <v>93.890000000000001</v>
      </c>
      <c r="G62" s="41"/>
      <c r="H62" s="47"/>
    </row>
    <row r="63" s="2" customFormat="1" ht="16.8" customHeight="1">
      <c r="A63" s="41"/>
      <c r="B63" s="47"/>
      <c r="C63" s="307" t="s">
        <v>545</v>
      </c>
      <c r="D63" s="307" t="s">
        <v>2598</v>
      </c>
      <c r="E63" s="20" t="s">
        <v>114</v>
      </c>
      <c r="F63" s="308">
        <v>909.39999999999998</v>
      </c>
      <c r="G63" s="41"/>
      <c r="H63" s="47"/>
    </row>
    <row r="64" s="2" customFormat="1" ht="16.8" customHeight="1">
      <c r="A64" s="41"/>
      <c r="B64" s="47"/>
      <c r="C64" s="303" t="s">
        <v>119</v>
      </c>
      <c r="D64" s="304" t="s">
        <v>120</v>
      </c>
      <c r="E64" s="305" t="s">
        <v>114</v>
      </c>
      <c r="F64" s="306">
        <v>77.939999999999998</v>
      </c>
      <c r="G64" s="41"/>
      <c r="H64" s="47"/>
    </row>
    <row r="65" s="2" customFormat="1" ht="16.8" customHeight="1">
      <c r="A65" s="41"/>
      <c r="B65" s="47"/>
      <c r="C65" s="307" t="s">
        <v>19</v>
      </c>
      <c r="D65" s="307" t="s">
        <v>121</v>
      </c>
      <c r="E65" s="20" t="s">
        <v>19</v>
      </c>
      <c r="F65" s="308">
        <v>77.939999999999998</v>
      </c>
      <c r="G65" s="41"/>
      <c r="H65" s="47"/>
    </row>
    <row r="66" s="2" customFormat="1" ht="16.8" customHeight="1">
      <c r="A66" s="41"/>
      <c r="B66" s="47"/>
      <c r="C66" s="307" t="s">
        <v>119</v>
      </c>
      <c r="D66" s="307" t="s">
        <v>195</v>
      </c>
      <c r="E66" s="20" t="s">
        <v>19</v>
      </c>
      <c r="F66" s="308">
        <v>77.939999999999998</v>
      </c>
      <c r="G66" s="41"/>
      <c r="H66" s="47"/>
    </row>
    <row r="67" s="2" customFormat="1" ht="16.8" customHeight="1">
      <c r="A67" s="41"/>
      <c r="B67" s="47"/>
      <c r="C67" s="309" t="s">
        <v>2595</v>
      </c>
      <c r="D67" s="41"/>
      <c r="E67" s="41"/>
      <c r="F67" s="41"/>
      <c r="G67" s="41"/>
      <c r="H67" s="47"/>
    </row>
    <row r="68" s="2" customFormat="1" ht="16.8" customHeight="1">
      <c r="A68" s="41"/>
      <c r="B68" s="47"/>
      <c r="C68" s="307" t="s">
        <v>566</v>
      </c>
      <c r="D68" s="307" t="s">
        <v>567</v>
      </c>
      <c r="E68" s="20" t="s">
        <v>114</v>
      </c>
      <c r="F68" s="308">
        <v>77.939999999999998</v>
      </c>
      <c r="G68" s="41"/>
      <c r="H68" s="47"/>
    </row>
    <row r="69" s="2" customFormat="1" ht="16.8" customHeight="1">
      <c r="A69" s="41"/>
      <c r="B69" s="47"/>
      <c r="C69" s="307" t="s">
        <v>545</v>
      </c>
      <c r="D69" s="307" t="s">
        <v>2598</v>
      </c>
      <c r="E69" s="20" t="s">
        <v>114</v>
      </c>
      <c r="F69" s="308">
        <v>909.39999999999998</v>
      </c>
      <c r="G69" s="41"/>
      <c r="H69" s="47"/>
    </row>
    <row r="70" s="2" customFormat="1" ht="16.8" customHeight="1">
      <c r="A70" s="41"/>
      <c r="B70" s="47"/>
      <c r="C70" s="303" t="s">
        <v>116</v>
      </c>
      <c r="D70" s="304" t="s">
        <v>117</v>
      </c>
      <c r="E70" s="305" t="s">
        <v>114</v>
      </c>
      <c r="F70" s="306">
        <v>373.24000000000001</v>
      </c>
      <c r="G70" s="41"/>
      <c r="H70" s="47"/>
    </row>
    <row r="71" s="2" customFormat="1" ht="16.8" customHeight="1">
      <c r="A71" s="41"/>
      <c r="B71" s="47"/>
      <c r="C71" s="307" t="s">
        <v>19</v>
      </c>
      <c r="D71" s="307" t="s">
        <v>553</v>
      </c>
      <c r="E71" s="20" t="s">
        <v>19</v>
      </c>
      <c r="F71" s="308">
        <v>270.44</v>
      </c>
      <c r="G71" s="41"/>
      <c r="H71" s="47"/>
    </row>
    <row r="72" s="2" customFormat="1" ht="16.8" customHeight="1">
      <c r="A72" s="41"/>
      <c r="B72" s="47"/>
      <c r="C72" s="307" t="s">
        <v>19</v>
      </c>
      <c r="D72" s="307" t="s">
        <v>554</v>
      </c>
      <c r="E72" s="20" t="s">
        <v>19</v>
      </c>
      <c r="F72" s="308">
        <v>102.8</v>
      </c>
      <c r="G72" s="41"/>
      <c r="H72" s="47"/>
    </row>
    <row r="73" s="2" customFormat="1" ht="16.8" customHeight="1">
      <c r="A73" s="41"/>
      <c r="B73" s="47"/>
      <c r="C73" s="307" t="s">
        <v>116</v>
      </c>
      <c r="D73" s="307" t="s">
        <v>195</v>
      </c>
      <c r="E73" s="20" t="s">
        <v>19</v>
      </c>
      <c r="F73" s="308">
        <v>373.24000000000001</v>
      </c>
      <c r="G73" s="41"/>
      <c r="H73" s="47"/>
    </row>
    <row r="74" s="2" customFormat="1" ht="16.8" customHeight="1">
      <c r="A74" s="41"/>
      <c r="B74" s="47"/>
      <c r="C74" s="309" t="s">
        <v>2595</v>
      </c>
      <c r="D74" s="41"/>
      <c r="E74" s="41"/>
      <c r="F74" s="41"/>
      <c r="G74" s="41"/>
      <c r="H74" s="47"/>
    </row>
    <row r="75" s="2" customFormat="1" ht="16.8" customHeight="1">
      <c r="A75" s="41"/>
      <c r="B75" s="47"/>
      <c r="C75" s="307" t="s">
        <v>550</v>
      </c>
      <c r="D75" s="307" t="s">
        <v>551</v>
      </c>
      <c r="E75" s="20" t="s">
        <v>114</v>
      </c>
      <c r="F75" s="308">
        <v>373.24000000000001</v>
      </c>
      <c r="G75" s="41"/>
      <c r="H75" s="47"/>
    </row>
    <row r="76" s="2" customFormat="1" ht="16.8" customHeight="1">
      <c r="A76" s="41"/>
      <c r="B76" s="47"/>
      <c r="C76" s="307" t="s">
        <v>545</v>
      </c>
      <c r="D76" s="307" t="s">
        <v>2598</v>
      </c>
      <c r="E76" s="20" t="s">
        <v>114</v>
      </c>
      <c r="F76" s="308">
        <v>909.39999999999998</v>
      </c>
      <c r="G76" s="41"/>
      <c r="H76" s="47"/>
    </row>
    <row r="77" s="2" customFormat="1" ht="16.8" customHeight="1">
      <c r="A77" s="41"/>
      <c r="B77" s="47"/>
      <c r="C77" s="303" t="s">
        <v>538</v>
      </c>
      <c r="D77" s="304" t="s">
        <v>2604</v>
      </c>
      <c r="E77" s="305" t="s">
        <v>114</v>
      </c>
      <c r="F77" s="306">
        <v>125.8</v>
      </c>
      <c r="G77" s="41"/>
      <c r="H77" s="47"/>
    </row>
    <row r="78" s="2" customFormat="1" ht="16.8" customHeight="1">
      <c r="A78" s="41"/>
      <c r="B78" s="47"/>
      <c r="C78" s="307" t="s">
        <v>19</v>
      </c>
      <c r="D78" s="307" t="s">
        <v>243</v>
      </c>
      <c r="E78" s="20" t="s">
        <v>19</v>
      </c>
      <c r="F78" s="308">
        <v>0</v>
      </c>
      <c r="G78" s="41"/>
      <c r="H78" s="47"/>
    </row>
    <row r="79" s="2" customFormat="1" ht="16.8" customHeight="1">
      <c r="A79" s="41"/>
      <c r="B79" s="47"/>
      <c r="C79" s="307" t="s">
        <v>19</v>
      </c>
      <c r="D79" s="307" t="s">
        <v>193</v>
      </c>
      <c r="E79" s="20" t="s">
        <v>19</v>
      </c>
      <c r="F79" s="308">
        <v>0</v>
      </c>
      <c r="G79" s="41"/>
      <c r="H79" s="47"/>
    </row>
    <row r="80" s="2" customFormat="1" ht="16.8" customHeight="1">
      <c r="A80" s="41"/>
      <c r="B80" s="47"/>
      <c r="C80" s="307" t="s">
        <v>19</v>
      </c>
      <c r="D80" s="307" t="s">
        <v>537</v>
      </c>
      <c r="E80" s="20" t="s">
        <v>19</v>
      </c>
      <c r="F80" s="308">
        <v>125.8</v>
      </c>
      <c r="G80" s="41"/>
      <c r="H80" s="47"/>
    </row>
    <row r="81" s="2" customFormat="1" ht="16.8" customHeight="1">
      <c r="A81" s="41"/>
      <c r="B81" s="47"/>
      <c r="C81" s="307" t="s">
        <v>538</v>
      </c>
      <c r="D81" s="307" t="s">
        <v>195</v>
      </c>
      <c r="E81" s="20" t="s">
        <v>19</v>
      </c>
      <c r="F81" s="308">
        <v>125.8</v>
      </c>
      <c r="G81" s="41"/>
      <c r="H81" s="47"/>
    </row>
    <row r="82" s="2" customFormat="1" ht="16.8" customHeight="1">
      <c r="A82" s="41"/>
      <c r="B82" s="47"/>
      <c r="C82" s="303" t="s">
        <v>132</v>
      </c>
      <c r="D82" s="304" t="s">
        <v>132</v>
      </c>
      <c r="E82" s="305" t="s">
        <v>114</v>
      </c>
      <c r="F82" s="306">
        <v>364.32999999999998</v>
      </c>
      <c r="G82" s="41"/>
      <c r="H82" s="47"/>
    </row>
    <row r="83" s="2" customFormat="1" ht="16.8" customHeight="1">
      <c r="A83" s="41"/>
      <c r="B83" s="47"/>
      <c r="C83" s="307" t="s">
        <v>19</v>
      </c>
      <c r="D83" s="307" t="s">
        <v>243</v>
      </c>
      <c r="E83" s="20" t="s">
        <v>19</v>
      </c>
      <c r="F83" s="308">
        <v>0</v>
      </c>
      <c r="G83" s="41"/>
      <c r="H83" s="47"/>
    </row>
    <row r="84" s="2" customFormat="1" ht="16.8" customHeight="1">
      <c r="A84" s="41"/>
      <c r="B84" s="47"/>
      <c r="C84" s="307" t="s">
        <v>19</v>
      </c>
      <c r="D84" s="307" t="s">
        <v>193</v>
      </c>
      <c r="E84" s="20" t="s">
        <v>19</v>
      </c>
      <c r="F84" s="308">
        <v>0</v>
      </c>
      <c r="G84" s="41"/>
      <c r="H84" s="47"/>
    </row>
    <row r="85" s="2" customFormat="1" ht="16.8" customHeight="1">
      <c r="A85" s="41"/>
      <c r="B85" s="47"/>
      <c r="C85" s="307" t="s">
        <v>19</v>
      </c>
      <c r="D85" s="307" t="s">
        <v>515</v>
      </c>
      <c r="E85" s="20" t="s">
        <v>19</v>
      </c>
      <c r="F85" s="308">
        <v>0</v>
      </c>
      <c r="G85" s="41"/>
      <c r="H85" s="47"/>
    </row>
    <row r="86" s="2" customFormat="1" ht="16.8" customHeight="1">
      <c r="A86" s="41"/>
      <c r="B86" s="47"/>
      <c r="C86" s="307" t="s">
        <v>132</v>
      </c>
      <c r="D86" s="307" t="s">
        <v>115</v>
      </c>
      <c r="E86" s="20" t="s">
        <v>19</v>
      </c>
      <c r="F86" s="308">
        <v>364.32999999999998</v>
      </c>
      <c r="G86" s="41"/>
      <c r="H86" s="47"/>
    </row>
    <row r="87" s="2" customFormat="1" ht="16.8" customHeight="1">
      <c r="A87" s="41"/>
      <c r="B87" s="47"/>
      <c r="C87" s="309" t="s">
        <v>2595</v>
      </c>
      <c r="D87" s="41"/>
      <c r="E87" s="41"/>
      <c r="F87" s="41"/>
      <c r="G87" s="41"/>
      <c r="H87" s="47"/>
    </row>
    <row r="88" s="2" customFormat="1">
      <c r="A88" s="41"/>
      <c r="B88" s="47"/>
      <c r="C88" s="307" t="s">
        <v>511</v>
      </c>
      <c r="D88" s="307" t="s">
        <v>2605</v>
      </c>
      <c r="E88" s="20" t="s">
        <v>114</v>
      </c>
      <c r="F88" s="308">
        <v>442.26999999999998</v>
      </c>
      <c r="G88" s="41"/>
      <c r="H88" s="47"/>
    </row>
    <row r="89" s="2" customFormat="1" ht="16.8" customHeight="1">
      <c r="A89" s="41"/>
      <c r="B89" s="47"/>
      <c r="C89" s="307" t="s">
        <v>482</v>
      </c>
      <c r="D89" s="307" t="s">
        <v>2601</v>
      </c>
      <c r="E89" s="20" t="s">
        <v>107</v>
      </c>
      <c r="F89" s="308">
        <v>956.46199999999999</v>
      </c>
      <c r="G89" s="41"/>
      <c r="H89" s="47"/>
    </row>
    <row r="90" s="2" customFormat="1" ht="16.8" customHeight="1">
      <c r="A90" s="41"/>
      <c r="B90" s="47"/>
      <c r="C90" s="307" t="s">
        <v>576</v>
      </c>
      <c r="D90" s="307" t="s">
        <v>2603</v>
      </c>
      <c r="E90" s="20" t="s">
        <v>107</v>
      </c>
      <c r="F90" s="308">
        <v>956.46199999999999</v>
      </c>
      <c r="G90" s="41"/>
      <c r="H90" s="47"/>
    </row>
    <row r="91" s="2" customFormat="1" ht="16.8" customHeight="1">
      <c r="A91" s="41"/>
      <c r="B91" s="47"/>
      <c r="C91" s="307" t="s">
        <v>517</v>
      </c>
      <c r="D91" s="307" t="s">
        <v>518</v>
      </c>
      <c r="E91" s="20" t="s">
        <v>107</v>
      </c>
      <c r="F91" s="308">
        <v>153.01900000000001</v>
      </c>
      <c r="G91" s="41"/>
      <c r="H91" s="47"/>
    </row>
    <row r="92" s="2" customFormat="1" ht="16.8" customHeight="1">
      <c r="A92" s="41"/>
      <c r="B92" s="47"/>
      <c r="C92" s="303" t="s">
        <v>2606</v>
      </c>
      <c r="D92" s="304" t="s">
        <v>2607</v>
      </c>
      <c r="E92" s="305" t="s">
        <v>107</v>
      </c>
      <c r="F92" s="306">
        <v>75.784999999999997</v>
      </c>
      <c r="G92" s="41"/>
      <c r="H92" s="47"/>
    </row>
    <row r="93" s="2" customFormat="1" ht="16.8" customHeight="1">
      <c r="A93" s="41"/>
      <c r="B93" s="47"/>
      <c r="C93" s="303" t="s">
        <v>2608</v>
      </c>
      <c r="D93" s="304" t="s">
        <v>2609</v>
      </c>
      <c r="E93" s="305" t="s">
        <v>114</v>
      </c>
      <c r="F93" s="306">
        <v>155.75</v>
      </c>
      <c r="G93" s="41"/>
      <c r="H93" s="47"/>
    </row>
    <row r="94" s="2" customFormat="1" ht="16.8" customHeight="1">
      <c r="A94" s="41"/>
      <c r="B94" s="47"/>
      <c r="C94" s="303" t="s">
        <v>133</v>
      </c>
      <c r="D94" s="304" t="s">
        <v>133</v>
      </c>
      <c r="E94" s="305" t="s">
        <v>114</v>
      </c>
      <c r="F94" s="306">
        <v>77.939999999999998</v>
      </c>
      <c r="G94" s="41"/>
      <c r="H94" s="47"/>
    </row>
    <row r="95" s="2" customFormat="1" ht="16.8" customHeight="1">
      <c r="A95" s="41"/>
      <c r="B95" s="47"/>
      <c r="C95" s="307" t="s">
        <v>133</v>
      </c>
      <c r="D95" s="307" t="s">
        <v>121</v>
      </c>
      <c r="E95" s="20" t="s">
        <v>19</v>
      </c>
      <c r="F95" s="308">
        <v>77.939999999999998</v>
      </c>
      <c r="G95" s="41"/>
      <c r="H95" s="47"/>
    </row>
    <row r="96" s="2" customFormat="1" ht="16.8" customHeight="1">
      <c r="A96" s="41"/>
      <c r="B96" s="47"/>
      <c r="C96" s="309" t="s">
        <v>2595</v>
      </c>
      <c r="D96" s="41"/>
      <c r="E96" s="41"/>
      <c r="F96" s="41"/>
      <c r="G96" s="41"/>
      <c r="H96" s="47"/>
    </row>
    <row r="97" s="2" customFormat="1">
      <c r="A97" s="41"/>
      <c r="B97" s="47"/>
      <c r="C97" s="307" t="s">
        <v>511</v>
      </c>
      <c r="D97" s="307" t="s">
        <v>2605</v>
      </c>
      <c r="E97" s="20" t="s">
        <v>114</v>
      </c>
      <c r="F97" s="308">
        <v>442.26999999999998</v>
      </c>
      <c r="G97" s="41"/>
      <c r="H97" s="47"/>
    </row>
    <row r="98" s="2" customFormat="1" ht="16.8" customHeight="1">
      <c r="A98" s="41"/>
      <c r="B98" s="47"/>
      <c r="C98" s="307" t="s">
        <v>522</v>
      </c>
      <c r="D98" s="307" t="s">
        <v>523</v>
      </c>
      <c r="E98" s="20" t="s">
        <v>222</v>
      </c>
      <c r="F98" s="308">
        <v>0.77900000000000003</v>
      </c>
      <c r="G98" s="41"/>
      <c r="H98" s="47"/>
    </row>
    <row r="99" s="2" customFormat="1" ht="16.8" customHeight="1">
      <c r="A99" s="41"/>
      <c r="B99" s="47"/>
      <c r="C99" s="303" t="s">
        <v>2610</v>
      </c>
      <c r="D99" s="304" t="s">
        <v>2610</v>
      </c>
      <c r="E99" s="305" t="s">
        <v>107</v>
      </c>
      <c r="F99" s="306">
        <v>1.25</v>
      </c>
      <c r="G99" s="41"/>
      <c r="H99" s="47"/>
    </row>
    <row r="100" s="2" customFormat="1" ht="16.8" customHeight="1">
      <c r="A100" s="41"/>
      <c r="B100" s="47"/>
      <c r="C100" s="303" t="s">
        <v>1592</v>
      </c>
      <c r="D100" s="304" t="s">
        <v>1590</v>
      </c>
      <c r="E100" s="305" t="s">
        <v>107</v>
      </c>
      <c r="F100" s="306">
        <v>651.28499999999997</v>
      </c>
      <c r="G100" s="41"/>
      <c r="H100" s="47"/>
    </row>
    <row r="101" s="2" customFormat="1" ht="16.8" customHeight="1">
      <c r="A101" s="41"/>
      <c r="B101" s="47"/>
      <c r="C101" s="307" t="s">
        <v>19</v>
      </c>
      <c r="D101" s="307" t="s">
        <v>243</v>
      </c>
      <c r="E101" s="20" t="s">
        <v>19</v>
      </c>
      <c r="F101" s="308">
        <v>0</v>
      </c>
      <c r="G101" s="41"/>
      <c r="H101" s="47"/>
    </row>
    <row r="102" s="2" customFormat="1" ht="16.8" customHeight="1">
      <c r="A102" s="41"/>
      <c r="B102" s="47"/>
      <c r="C102" s="307" t="s">
        <v>19</v>
      </c>
      <c r="D102" s="307" t="s">
        <v>287</v>
      </c>
      <c r="E102" s="20" t="s">
        <v>19</v>
      </c>
      <c r="F102" s="308">
        <v>0</v>
      </c>
      <c r="G102" s="41"/>
      <c r="H102" s="47"/>
    </row>
    <row r="103" s="2" customFormat="1" ht="16.8" customHeight="1">
      <c r="A103" s="41"/>
      <c r="B103" s="47"/>
      <c r="C103" s="307" t="s">
        <v>19</v>
      </c>
      <c r="D103" s="307" t="s">
        <v>1590</v>
      </c>
      <c r="E103" s="20" t="s">
        <v>19</v>
      </c>
      <c r="F103" s="308">
        <v>0</v>
      </c>
      <c r="G103" s="41"/>
      <c r="H103" s="47"/>
    </row>
    <row r="104" s="2" customFormat="1" ht="16.8" customHeight="1">
      <c r="A104" s="41"/>
      <c r="B104" s="47"/>
      <c r="C104" s="307" t="s">
        <v>19</v>
      </c>
      <c r="D104" s="307" t="s">
        <v>269</v>
      </c>
      <c r="E104" s="20" t="s">
        <v>19</v>
      </c>
      <c r="F104" s="308">
        <v>0</v>
      </c>
      <c r="G104" s="41"/>
      <c r="H104" s="47"/>
    </row>
    <row r="105" s="2" customFormat="1" ht="16.8" customHeight="1">
      <c r="A105" s="41"/>
      <c r="B105" s="47"/>
      <c r="C105" s="307" t="s">
        <v>19</v>
      </c>
      <c r="D105" s="307" t="s">
        <v>1591</v>
      </c>
      <c r="E105" s="20" t="s">
        <v>19</v>
      </c>
      <c r="F105" s="308">
        <v>651.28499999999997</v>
      </c>
      <c r="G105" s="41"/>
      <c r="H105" s="47"/>
    </row>
    <row r="106" s="2" customFormat="1" ht="16.8" customHeight="1">
      <c r="A106" s="41"/>
      <c r="B106" s="47"/>
      <c r="C106" s="307" t="s">
        <v>1592</v>
      </c>
      <c r="D106" s="307" t="s">
        <v>195</v>
      </c>
      <c r="E106" s="20" t="s">
        <v>19</v>
      </c>
      <c r="F106" s="308">
        <v>651.28499999999997</v>
      </c>
      <c r="G106" s="41"/>
      <c r="H106" s="47"/>
    </row>
    <row r="107" s="2" customFormat="1" ht="16.8" customHeight="1">
      <c r="A107" s="41"/>
      <c r="B107" s="47"/>
      <c r="C107" s="303" t="s">
        <v>105</v>
      </c>
      <c r="D107" s="304" t="s">
        <v>106</v>
      </c>
      <c r="E107" s="305" t="s">
        <v>107</v>
      </c>
      <c r="F107" s="306">
        <v>138.38</v>
      </c>
      <c r="G107" s="41"/>
      <c r="H107" s="47"/>
    </row>
    <row r="108" s="2" customFormat="1" ht="16.8" customHeight="1">
      <c r="A108" s="41"/>
      <c r="B108" s="47"/>
      <c r="C108" s="307" t="s">
        <v>19</v>
      </c>
      <c r="D108" s="307" t="s">
        <v>243</v>
      </c>
      <c r="E108" s="20" t="s">
        <v>19</v>
      </c>
      <c r="F108" s="308">
        <v>0</v>
      </c>
      <c r="G108" s="41"/>
      <c r="H108" s="47"/>
    </row>
    <row r="109" s="2" customFormat="1" ht="16.8" customHeight="1">
      <c r="A109" s="41"/>
      <c r="B109" s="47"/>
      <c r="C109" s="307" t="s">
        <v>19</v>
      </c>
      <c r="D109" s="307" t="s">
        <v>472</v>
      </c>
      <c r="E109" s="20" t="s">
        <v>19</v>
      </c>
      <c r="F109" s="308">
        <v>0</v>
      </c>
      <c r="G109" s="41"/>
      <c r="H109" s="47"/>
    </row>
    <row r="110" s="2" customFormat="1" ht="16.8" customHeight="1">
      <c r="A110" s="41"/>
      <c r="B110" s="47"/>
      <c r="C110" s="307" t="s">
        <v>19</v>
      </c>
      <c r="D110" s="307" t="s">
        <v>473</v>
      </c>
      <c r="E110" s="20" t="s">
        <v>19</v>
      </c>
      <c r="F110" s="308">
        <v>0</v>
      </c>
      <c r="G110" s="41"/>
      <c r="H110" s="47"/>
    </row>
    <row r="111" s="2" customFormat="1" ht="16.8" customHeight="1">
      <c r="A111" s="41"/>
      <c r="B111" s="47"/>
      <c r="C111" s="307" t="s">
        <v>19</v>
      </c>
      <c r="D111" s="307" t="s">
        <v>474</v>
      </c>
      <c r="E111" s="20" t="s">
        <v>19</v>
      </c>
      <c r="F111" s="308">
        <v>138.38</v>
      </c>
      <c r="G111" s="41"/>
      <c r="H111" s="47"/>
    </row>
    <row r="112" s="2" customFormat="1" ht="16.8" customHeight="1">
      <c r="A112" s="41"/>
      <c r="B112" s="47"/>
      <c r="C112" s="307" t="s">
        <v>105</v>
      </c>
      <c r="D112" s="307" t="s">
        <v>195</v>
      </c>
      <c r="E112" s="20" t="s">
        <v>19</v>
      </c>
      <c r="F112" s="308">
        <v>138.38</v>
      </c>
      <c r="G112" s="41"/>
      <c r="H112" s="47"/>
    </row>
    <row r="113" s="2" customFormat="1" ht="16.8" customHeight="1">
      <c r="A113" s="41"/>
      <c r="B113" s="47"/>
      <c r="C113" s="309" t="s">
        <v>2595</v>
      </c>
      <c r="D113" s="41"/>
      <c r="E113" s="41"/>
      <c r="F113" s="41"/>
      <c r="G113" s="41"/>
      <c r="H113" s="47"/>
    </row>
    <row r="114" s="2" customFormat="1" ht="16.8" customHeight="1">
      <c r="A114" s="41"/>
      <c r="B114" s="47"/>
      <c r="C114" s="307" t="s">
        <v>468</v>
      </c>
      <c r="D114" s="307" t="s">
        <v>2611</v>
      </c>
      <c r="E114" s="20" t="s">
        <v>107</v>
      </c>
      <c r="F114" s="308">
        <v>138.38</v>
      </c>
      <c r="G114" s="41"/>
      <c r="H114" s="47"/>
    </row>
    <row r="115" s="2" customFormat="1" ht="16.8" customHeight="1">
      <c r="A115" s="41"/>
      <c r="B115" s="47"/>
      <c r="C115" s="307" t="s">
        <v>463</v>
      </c>
      <c r="D115" s="307" t="s">
        <v>2600</v>
      </c>
      <c r="E115" s="20" t="s">
        <v>107</v>
      </c>
      <c r="F115" s="308">
        <v>949.11000000000001</v>
      </c>
      <c r="G115" s="41"/>
      <c r="H115" s="47"/>
    </row>
    <row r="116" s="2" customFormat="1" ht="16.8" customHeight="1">
      <c r="A116" s="41"/>
      <c r="B116" s="47"/>
      <c r="C116" s="307" t="s">
        <v>925</v>
      </c>
      <c r="D116" s="307" t="s">
        <v>2596</v>
      </c>
      <c r="E116" s="20" t="s">
        <v>107</v>
      </c>
      <c r="F116" s="308">
        <v>138.38</v>
      </c>
      <c r="G116" s="41"/>
      <c r="H116" s="47"/>
    </row>
    <row r="117" s="2" customFormat="1" ht="16.8" customHeight="1">
      <c r="A117" s="41"/>
      <c r="B117" s="47"/>
      <c r="C117" s="307" t="s">
        <v>946</v>
      </c>
      <c r="D117" s="307" t="s">
        <v>2612</v>
      </c>
      <c r="E117" s="20" t="s">
        <v>107</v>
      </c>
      <c r="F117" s="308">
        <v>138.38</v>
      </c>
      <c r="G117" s="41"/>
      <c r="H117" s="47"/>
    </row>
    <row r="118" s="2" customFormat="1">
      <c r="A118" s="41"/>
      <c r="B118" s="47"/>
      <c r="C118" s="307" t="s">
        <v>1194</v>
      </c>
      <c r="D118" s="307" t="s">
        <v>2613</v>
      </c>
      <c r="E118" s="20" t="s">
        <v>107</v>
      </c>
      <c r="F118" s="308">
        <v>138.38</v>
      </c>
      <c r="G118" s="41"/>
      <c r="H118" s="47"/>
    </row>
    <row r="119" s="2" customFormat="1" ht="16.8" customHeight="1">
      <c r="A119" s="41"/>
      <c r="B119" s="47"/>
      <c r="C119" s="307" t="s">
        <v>1199</v>
      </c>
      <c r="D119" s="307" t="s">
        <v>1200</v>
      </c>
      <c r="E119" s="20" t="s">
        <v>107</v>
      </c>
      <c r="F119" s="308">
        <v>145.29900000000001</v>
      </c>
      <c r="G119" s="41"/>
      <c r="H119" s="47"/>
    </row>
    <row r="120" s="2" customFormat="1" ht="16.8" customHeight="1">
      <c r="A120" s="41"/>
      <c r="B120" s="47"/>
      <c r="C120" s="303" t="s">
        <v>126</v>
      </c>
      <c r="D120" s="304" t="s">
        <v>126</v>
      </c>
      <c r="E120" s="305" t="s">
        <v>107</v>
      </c>
      <c r="F120" s="306">
        <v>88.060000000000002</v>
      </c>
      <c r="G120" s="41"/>
      <c r="H120" s="47"/>
    </row>
    <row r="121" s="2" customFormat="1" ht="16.8" customHeight="1">
      <c r="A121" s="41"/>
      <c r="B121" s="47"/>
      <c r="C121" s="307" t="s">
        <v>19</v>
      </c>
      <c r="D121" s="307" t="s">
        <v>243</v>
      </c>
      <c r="E121" s="20" t="s">
        <v>19</v>
      </c>
      <c r="F121" s="308">
        <v>0</v>
      </c>
      <c r="G121" s="41"/>
      <c r="H121" s="47"/>
    </row>
    <row r="122" s="2" customFormat="1" ht="16.8" customHeight="1">
      <c r="A122" s="41"/>
      <c r="B122" s="47"/>
      <c r="C122" s="307" t="s">
        <v>19</v>
      </c>
      <c r="D122" s="307" t="s">
        <v>472</v>
      </c>
      <c r="E122" s="20" t="s">
        <v>19</v>
      </c>
      <c r="F122" s="308">
        <v>0</v>
      </c>
      <c r="G122" s="41"/>
      <c r="H122" s="47"/>
    </row>
    <row r="123" s="2" customFormat="1" ht="16.8" customHeight="1">
      <c r="A123" s="41"/>
      <c r="B123" s="47"/>
      <c r="C123" s="307" t="s">
        <v>19</v>
      </c>
      <c r="D123" s="307" t="s">
        <v>473</v>
      </c>
      <c r="E123" s="20" t="s">
        <v>19</v>
      </c>
      <c r="F123" s="308">
        <v>0</v>
      </c>
      <c r="G123" s="41"/>
      <c r="H123" s="47"/>
    </row>
    <row r="124" s="2" customFormat="1" ht="16.8" customHeight="1">
      <c r="A124" s="41"/>
      <c r="B124" s="47"/>
      <c r="C124" s="307" t="s">
        <v>19</v>
      </c>
      <c r="D124" s="307" t="s">
        <v>480</v>
      </c>
      <c r="E124" s="20" t="s">
        <v>19</v>
      </c>
      <c r="F124" s="308">
        <v>88.060000000000002</v>
      </c>
      <c r="G124" s="41"/>
      <c r="H124" s="47"/>
    </row>
    <row r="125" s="2" customFormat="1" ht="16.8" customHeight="1">
      <c r="A125" s="41"/>
      <c r="B125" s="47"/>
      <c r="C125" s="307" t="s">
        <v>126</v>
      </c>
      <c r="D125" s="307" t="s">
        <v>195</v>
      </c>
      <c r="E125" s="20" t="s">
        <v>19</v>
      </c>
      <c r="F125" s="308">
        <v>88.060000000000002</v>
      </c>
      <c r="G125" s="41"/>
      <c r="H125" s="47"/>
    </row>
    <row r="126" s="2" customFormat="1" ht="16.8" customHeight="1">
      <c r="A126" s="41"/>
      <c r="B126" s="47"/>
      <c r="C126" s="309" t="s">
        <v>2595</v>
      </c>
      <c r="D126" s="41"/>
      <c r="E126" s="41"/>
      <c r="F126" s="41"/>
      <c r="G126" s="41"/>
      <c r="H126" s="47"/>
    </row>
    <row r="127" s="2" customFormat="1" ht="16.8" customHeight="1">
      <c r="A127" s="41"/>
      <c r="B127" s="47"/>
      <c r="C127" s="307" t="s">
        <v>571</v>
      </c>
      <c r="D127" s="307" t="s">
        <v>2614</v>
      </c>
      <c r="E127" s="20" t="s">
        <v>107</v>
      </c>
      <c r="F127" s="308">
        <v>88.060000000000002</v>
      </c>
      <c r="G127" s="41"/>
      <c r="H127" s="47"/>
    </row>
    <row r="128" s="2" customFormat="1">
      <c r="A128" s="41"/>
      <c r="B128" s="47"/>
      <c r="C128" s="307" t="s">
        <v>493</v>
      </c>
      <c r="D128" s="307" t="s">
        <v>2599</v>
      </c>
      <c r="E128" s="20" t="s">
        <v>107</v>
      </c>
      <c r="F128" s="308">
        <v>810.73000000000002</v>
      </c>
      <c r="G128" s="41"/>
      <c r="H128" s="47"/>
    </row>
    <row r="129" s="2" customFormat="1" ht="7.44" customHeight="1">
      <c r="A129" s="41"/>
      <c r="B129" s="160"/>
      <c r="C129" s="161"/>
      <c r="D129" s="161"/>
      <c r="E129" s="161"/>
      <c r="F129" s="161"/>
      <c r="G129" s="161"/>
      <c r="H129" s="47"/>
    </row>
    <row r="130" s="2" customFormat="1">
      <c r="A130" s="41"/>
      <c r="B130" s="41"/>
      <c r="C130" s="41"/>
      <c r="D130" s="41"/>
      <c r="E130" s="41"/>
      <c r="F130" s="41"/>
      <c r="G130" s="41"/>
      <c r="H130" s="41"/>
    </row>
  </sheetData>
  <sheetProtection sheet="1" formatColumns="0" formatRows="0" objects="1" scenarios="1" spinCount="100000" saltValue="SMdrnoeYeQcVJ/wDslcNX8/UbMqcOYT/u18qEpMzmBEhrjWNGg1mbrcvaVeNlaHVPdDEevmLhK840iSThMc5Ow==" hashValue="3r1jrbvvv+sz/BZpJWBUU9d7N7viZCs5UTt+SSRUL6uWZ5ZDD4C4NBFdICpes7ZxWbB92vkdcHiGWv379zF9qw==" algorithmName="SHA-512" password="CC3D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10" customWidth="1"/>
    <col min="2" max="2" width="1.667969" style="310" customWidth="1"/>
    <col min="3" max="4" width="5" style="310" customWidth="1"/>
    <col min="5" max="5" width="11.66016" style="310" customWidth="1"/>
    <col min="6" max="6" width="9.160156" style="310" customWidth="1"/>
    <col min="7" max="7" width="5" style="310" customWidth="1"/>
    <col min="8" max="8" width="77.83203" style="310" customWidth="1"/>
    <col min="9" max="10" width="20" style="310" customWidth="1"/>
    <col min="11" max="11" width="1.667969" style="310" customWidth="1"/>
  </cols>
  <sheetData>
    <row r="1" s="1" customFormat="1" ht="37.5" customHeight="1"/>
    <row r="2" s="1" customFormat="1" ht="7.5" customHeight="1">
      <c r="B2" s="311"/>
      <c r="C2" s="312"/>
      <c r="D2" s="312"/>
      <c r="E2" s="312"/>
      <c r="F2" s="312"/>
      <c r="G2" s="312"/>
      <c r="H2" s="312"/>
      <c r="I2" s="312"/>
      <c r="J2" s="312"/>
      <c r="K2" s="313"/>
    </row>
    <row r="3" s="17" customFormat="1" ht="45" customHeight="1">
      <c r="B3" s="314"/>
      <c r="C3" s="315" t="s">
        <v>2615</v>
      </c>
      <c r="D3" s="315"/>
      <c r="E3" s="315"/>
      <c r="F3" s="315"/>
      <c r="G3" s="315"/>
      <c r="H3" s="315"/>
      <c r="I3" s="315"/>
      <c r="J3" s="315"/>
      <c r="K3" s="316"/>
    </row>
    <row r="4" s="1" customFormat="1" ht="25.5" customHeight="1">
      <c r="B4" s="317"/>
      <c r="C4" s="318" t="s">
        <v>2616</v>
      </c>
      <c r="D4" s="318"/>
      <c r="E4" s="318"/>
      <c r="F4" s="318"/>
      <c r="G4" s="318"/>
      <c r="H4" s="318"/>
      <c r="I4" s="318"/>
      <c r="J4" s="318"/>
      <c r="K4" s="319"/>
    </row>
    <row r="5" s="1" customFormat="1" ht="5.25" customHeight="1">
      <c r="B5" s="317"/>
      <c r="C5" s="320"/>
      <c r="D5" s="320"/>
      <c r="E5" s="320"/>
      <c r="F5" s="320"/>
      <c r="G5" s="320"/>
      <c r="H5" s="320"/>
      <c r="I5" s="320"/>
      <c r="J5" s="320"/>
      <c r="K5" s="319"/>
    </row>
    <row r="6" s="1" customFormat="1" ht="15" customHeight="1">
      <c r="B6" s="317"/>
      <c r="C6" s="321" t="s">
        <v>2617</v>
      </c>
      <c r="D6" s="321"/>
      <c r="E6" s="321"/>
      <c r="F6" s="321"/>
      <c r="G6" s="321"/>
      <c r="H6" s="321"/>
      <c r="I6" s="321"/>
      <c r="J6" s="321"/>
      <c r="K6" s="319"/>
    </row>
    <row r="7" s="1" customFormat="1" ht="15" customHeight="1">
      <c r="B7" s="322"/>
      <c r="C7" s="321" t="s">
        <v>2618</v>
      </c>
      <c r="D7" s="321"/>
      <c r="E7" s="321"/>
      <c r="F7" s="321"/>
      <c r="G7" s="321"/>
      <c r="H7" s="321"/>
      <c r="I7" s="321"/>
      <c r="J7" s="321"/>
      <c r="K7" s="319"/>
    </row>
    <row r="8" s="1" customFormat="1" ht="12.75" customHeight="1">
      <c r="B8" s="322"/>
      <c r="C8" s="321"/>
      <c r="D8" s="321"/>
      <c r="E8" s="321"/>
      <c r="F8" s="321"/>
      <c r="G8" s="321"/>
      <c r="H8" s="321"/>
      <c r="I8" s="321"/>
      <c r="J8" s="321"/>
      <c r="K8" s="319"/>
    </row>
    <row r="9" s="1" customFormat="1" ht="15" customHeight="1">
      <c r="B9" s="322"/>
      <c r="C9" s="321" t="s">
        <v>2619</v>
      </c>
      <c r="D9" s="321"/>
      <c r="E9" s="321"/>
      <c r="F9" s="321"/>
      <c r="G9" s="321"/>
      <c r="H9" s="321"/>
      <c r="I9" s="321"/>
      <c r="J9" s="321"/>
      <c r="K9" s="319"/>
    </row>
    <row r="10" s="1" customFormat="1" ht="15" customHeight="1">
      <c r="B10" s="322"/>
      <c r="C10" s="321"/>
      <c r="D10" s="321" t="s">
        <v>2620</v>
      </c>
      <c r="E10" s="321"/>
      <c r="F10" s="321"/>
      <c r="G10" s="321"/>
      <c r="H10" s="321"/>
      <c r="I10" s="321"/>
      <c r="J10" s="321"/>
      <c r="K10" s="319"/>
    </row>
    <row r="11" s="1" customFormat="1" ht="15" customHeight="1">
      <c r="B11" s="322"/>
      <c r="C11" s="323"/>
      <c r="D11" s="321" t="s">
        <v>2621</v>
      </c>
      <c r="E11" s="321"/>
      <c r="F11" s="321"/>
      <c r="G11" s="321"/>
      <c r="H11" s="321"/>
      <c r="I11" s="321"/>
      <c r="J11" s="321"/>
      <c r="K11" s="319"/>
    </row>
    <row r="12" s="1" customFormat="1" ht="15" customHeight="1">
      <c r="B12" s="322"/>
      <c r="C12" s="323"/>
      <c r="D12" s="321"/>
      <c r="E12" s="321"/>
      <c r="F12" s="321"/>
      <c r="G12" s="321"/>
      <c r="H12" s="321"/>
      <c r="I12" s="321"/>
      <c r="J12" s="321"/>
      <c r="K12" s="319"/>
    </row>
    <row r="13" s="1" customFormat="1" ht="15" customHeight="1">
      <c r="B13" s="322"/>
      <c r="C13" s="323"/>
      <c r="D13" s="324" t="s">
        <v>2622</v>
      </c>
      <c r="E13" s="321"/>
      <c r="F13" s="321"/>
      <c r="G13" s="321"/>
      <c r="H13" s="321"/>
      <c r="I13" s="321"/>
      <c r="J13" s="321"/>
      <c r="K13" s="319"/>
    </row>
    <row r="14" s="1" customFormat="1" ht="12.75" customHeight="1">
      <c r="B14" s="322"/>
      <c r="C14" s="323"/>
      <c r="D14" s="323"/>
      <c r="E14" s="323"/>
      <c r="F14" s="323"/>
      <c r="G14" s="323"/>
      <c r="H14" s="323"/>
      <c r="I14" s="323"/>
      <c r="J14" s="323"/>
      <c r="K14" s="319"/>
    </row>
    <row r="15" s="1" customFormat="1" ht="15" customHeight="1">
      <c r="B15" s="322"/>
      <c r="C15" s="323"/>
      <c r="D15" s="321" t="s">
        <v>2623</v>
      </c>
      <c r="E15" s="321"/>
      <c r="F15" s="321"/>
      <c r="G15" s="321"/>
      <c r="H15" s="321"/>
      <c r="I15" s="321"/>
      <c r="J15" s="321"/>
      <c r="K15" s="319"/>
    </row>
    <row r="16" s="1" customFormat="1" ht="15" customHeight="1">
      <c r="B16" s="322"/>
      <c r="C16" s="323"/>
      <c r="D16" s="321" t="s">
        <v>2624</v>
      </c>
      <c r="E16" s="321"/>
      <c r="F16" s="321"/>
      <c r="G16" s="321"/>
      <c r="H16" s="321"/>
      <c r="I16" s="321"/>
      <c r="J16" s="321"/>
      <c r="K16" s="319"/>
    </row>
    <row r="17" s="1" customFormat="1" ht="15" customHeight="1">
      <c r="B17" s="322"/>
      <c r="C17" s="323"/>
      <c r="D17" s="321" t="s">
        <v>2625</v>
      </c>
      <c r="E17" s="321"/>
      <c r="F17" s="321"/>
      <c r="G17" s="321"/>
      <c r="H17" s="321"/>
      <c r="I17" s="321"/>
      <c r="J17" s="321"/>
      <c r="K17" s="319"/>
    </row>
    <row r="18" s="1" customFormat="1" ht="15" customHeight="1">
      <c r="B18" s="322"/>
      <c r="C18" s="323"/>
      <c r="D18" s="323"/>
      <c r="E18" s="325" t="s">
        <v>85</v>
      </c>
      <c r="F18" s="321" t="s">
        <v>2626</v>
      </c>
      <c r="G18" s="321"/>
      <c r="H18" s="321"/>
      <c r="I18" s="321"/>
      <c r="J18" s="321"/>
      <c r="K18" s="319"/>
    </row>
    <row r="19" s="1" customFormat="1" ht="15" customHeight="1">
      <c r="B19" s="322"/>
      <c r="C19" s="323"/>
      <c r="D19" s="323"/>
      <c r="E19" s="325" t="s">
        <v>2627</v>
      </c>
      <c r="F19" s="321" t="s">
        <v>2628</v>
      </c>
      <c r="G19" s="321"/>
      <c r="H19" s="321"/>
      <c r="I19" s="321"/>
      <c r="J19" s="321"/>
      <c r="K19" s="319"/>
    </row>
    <row r="20" s="1" customFormat="1" ht="15" customHeight="1">
      <c r="B20" s="322"/>
      <c r="C20" s="323"/>
      <c r="D20" s="323"/>
      <c r="E20" s="325" t="s">
        <v>2629</v>
      </c>
      <c r="F20" s="321" t="s">
        <v>2630</v>
      </c>
      <c r="G20" s="321"/>
      <c r="H20" s="321"/>
      <c r="I20" s="321"/>
      <c r="J20" s="321"/>
      <c r="K20" s="319"/>
    </row>
    <row r="21" s="1" customFormat="1" ht="15" customHeight="1">
      <c r="B21" s="322"/>
      <c r="C21" s="323"/>
      <c r="D21" s="323"/>
      <c r="E21" s="325" t="s">
        <v>2631</v>
      </c>
      <c r="F21" s="321" t="s">
        <v>2632</v>
      </c>
      <c r="G21" s="321"/>
      <c r="H21" s="321"/>
      <c r="I21" s="321"/>
      <c r="J21" s="321"/>
      <c r="K21" s="319"/>
    </row>
    <row r="22" s="1" customFormat="1" ht="15" customHeight="1">
      <c r="B22" s="322"/>
      <c r="C22" s="323"/>
      <c r="D22" s="323"/>
      <c r="E22" s="325" t="s">
        <v>2633</v>
      </c>
      <c r="F22" s="321" t="s">
        <v>2634</v>
      </c>
      <c r="G22" s="321"/>
      <c r="H22" s="321"/>
      <c r="I22" s="321"/>
      <c r="J22" s="321"/>
      <c r="K22" s="319"/>
    </row>
    <row r="23" s="1" customFormat="1" ht="15" customHeight="1">
      <c r="B23" s="322"/>
      <c r="C23" s="323"/>
      <c r="D23" s="323"/>
      <c r="E23" s="325" t="s">
        <v>2635</v>
      </c>
      <c r="F23" s="321" t="s">
        <v>2636</v>
      </c>
      <c r="G23" s="321"/>
      <c r="H23" s="321"/>
      <c r="I23" s="321"/>
      <c r="J23" s="321"/>
      <c r="K23" s="319"/>
    </row>
    <row r="24" s="1" customFormat="1" ht="12.75" customHeight="1">
      <c r="B24" s="322"/>
      <c r="C24" s="323"/>
      <c r="D24" s="323"/>
      <c r="E24" s="323"/>
      <c r="F24" s="323"/>
      <c r="G24" s="323"/>
      <c r="H24" s="323"/>
      <c r="I24" s="323"/>
      <c r="J24" s="323"/>
      <c r="K24" s="319"/>
    </row>
    <row r="25" s="1" customFormat="1" ht="15" customHeight="1">
      <c r="B25" s="322"/>
      <c r="C25" s="321" t="s">
        <v>2637</v>
      </c>
      <c r="D25" s="321"/>
      <c r="E25" s="321"/>
      <c r="F25" s="321"/>
      <c r="G25" s="321"/>
      <c r="H25" s="321"/>
      <c r="I25" s="321"/>
      <c r="J25" s="321"/>
      <c r="K25" s="319"/>
    </row>
    <row r="26" s="1" customFormat="1" ht="15" customHeight="1">
      <c r="B26" s="322"/>
      <c r="C26" s="321" t="s">
        <v>2638</v>
      </c>
      <c r="D26" s="321"/>
      <c r="E26" s="321"/>
      <c r="F26" s="321"/>
      <c r="G26" s="321"/>
      <c r="H26" s="321"/>
      <c r="I26" s="321"/>
      <c r="J26" s="321"/>
      <c r="K26" s="319"/>
    </row>
    <row r="27" s="1" customFormat="1" ht="15" customHeight="1">
      <c r="B27" s="322"/>
      <c r="C27" s="321"/>
      <c r="D27" s="321" t="s">
        <v>2639</v>
      </c>
      <c r="E27" s="321"/>
      <c r="F27" s="321"/>
      <c r="G27" s="321"/>
      <c r="H27" s="321"/>
      <c r="I27" s="321"/>
      <c r="J27" s="321"/>
      <c r="K27" s="319"/>
    </row>
    <row r="28" s="1" customFormat="1" ht="15" customHeight="1">
      <c r="B28" s="322"/>
      <c r="C28" s="323"/>
      <c r="D28" s="321" t="s">
        <v>2640</v>
      </c>
      <c r="E28" s="321"/>
      <c r="F28" s="321"/>
      <c r="G28" s="321"/>
      <c r="H28" s="321"/>
      <c r="I28" s="321"/>
      <c r="J28" s="321"/>
      <c r="K28" s="319"/>
    </row>
    <row r="29" s="1" customFormat="1" ht="12.75" customHeight="1">
      <c r="B29" s="322"/>
      <c r="C29" s="323"/>
      <c r="D29" s="323"/>
      <c r="E29" s="323"/>
      <c r="F29" s="323"/>
      <c r="G29" s="323"/>
      <c r="H29" s="323"/>
      <c r="I29" s="323"/>
      <c r="J29" s="323"/>
      <c r="K29" s="319"/>
    </row>
    <row r="30" s="1" customFormat="1" ht="15" customHeight="1">
      <c r="B30" s="322"/>
      <c r="C30" s="323"/>
      <c r="D30" s="321" t="s">
        <v>2641</v>
      </c>
      <c r="E30" s="321"/>
      <c r="F30" s="321"/>
      <c r="G30" s="321"/>
      <c r="H30" s="321"/>
      <c r="I30" s="321"/>
      <c r="J30" s="321"/>
      <c r="K30" s="319"/>
    </row>
    <row r="31" s="1" customFormat="1" ht="15" customHeight="1">
      <c r="B31" s="322"/>
      <c r="C31" s="323"/>
      <c r="D31" s="321" t="s">
        <v>2642</v>
      </c>
      <c r="E31" s="321"/>
      <c r="F31" s="321"/>
      <c r="G31" s="321"/>
      <c r="H31" s="321"/>
      <c r="I31" s="321"/>
      <c r="J31" s="321"/>
      <c r="K31" s="319"/>
    </row>
    <row r="32" s="1" customFormat="1" ht="12.75" customHeight="1">
      <c r="B32" s="322"/>
      <c r="C32" s="323"/>
      <c r="D32" s="323"/>
      <c r="E32" s="323"/>
      <c r="F32" s="323"/>
      <c r="G32" s="323"/>
      <c r="H32" s="323"/>
      <c r="I32" s="323"/>
      <c r="J32" s="323"/>
      <c r="K32" s="319"/>
    </row>
    <row r="33" s="1" customFormat="1" ht="15" customHeight="1">
      <c r="B33" s="322"/>
      <c r="C33" s="323"/>
      <c r="D33" s="321" t="s">
        <v>2643</v>
      </c>
      <c r="E33" s="321"/>
      <c r="F33" s="321"/>
      <c r="G33" s="321"/>
      <c r="H33" s="321"/>
      <c r="I33" s="321"/>
      <c r="J33" s="321"/>
      <c r="K33" s="319"/>
    </row>
    <row r="34" s="1" customFormat="1" ht="15" customHeight="1">
      <c r="B34" s="322"/>
      <c r="C34" s="323"/>
      <c r="D34" s="321" t="s">
        <v>2644</v>
      </c>
      <c r="E34" s="321"/>
      <c r="F34" s="321"/>
      <c r="G34" s="321"/>
      <c r="H34" s="321"/>
      <c r="I34" s="321"/>
      <c r="J34" s="321"/>
      <c r="K34" s="319"/>
    </row>
    <row r="35" s="1" customFormat="1" ht="15" customHeight="1">
      <c r="B35" s="322"/>
      <c r="C35" s="323"/>
      <c r="D35" s="321" t="s">
        <v>2645</v>
      </c>
      <c r="E35" s="321"/>
      <c r="F35" s="321"/>
      <c r="G35" s="321"/>
      <c r="H35" s="321"/>
      <c r="I35" s="321"/>
      <c r="J35" s="321"/>
      <c r="K35" s="319"/>
    </row>
    <row r="36" s="1" customFormat="1" ht="15" customHeight="1">
      <c r="B36" s="322"/>
      <c r="C36" s="323"/>
      <c r="D36" s="321"/>
      <c r="E36" s="324" t="s">
        <v>164</v>
      </c>
      <c r="F36" s="321"/>
      <c r="G36" s="321" t="s">
        <v>2646</v>
      </c>
      <c r="H36" s="321"/>
      <c r="I36" s="321"/>
      <c r="J36" s="321"/>
      <c r="K36" s="319"/>
    </row>
    <row r="37" s="1" customFormat="1" ht="30.75" customHeight="1">
      <c r="B37" s="322"/>
      <c r="C37" s="323"/>
      <c r="D37" s="321"/>
      <c r="E37" s="324" t="s">
        <v>2647</v>
      </c>
      <c r="F37" s="321"/>
      <c r="G37" s="321" t="s">
        <v>2648</v>
      </c>
      <c r="H37" s="321"/>
      <c r="I37" s="321"/>
      <c r="J37" s="321"/>
      <c r="K37" s="319"/>
    </row>
    <row r="38" s="1" customFormat="1" ht="15" customHeight="1">
      <c r="B38" s="322"/>
      <c r="C38" s="323"/>
      <c r="D38" s="321"/>
      <c r="E38" s="324" t="s">
        <v>59</v>
      </c>
      <c r="F38" s="321"/>
      <c r="G38" s="321" t="s">
        <v>2649</v>
      </c>
      <c r="H38" s="321"/>
      <c r="I38" s="321"/>
      <c r="J38" s="321"/>
      <c r="K38" s="319"/>
    </row>
    <row r="39" s="1" customFormat="1" ht="15" customHeight="1">
      <c r="B39" s="322"/>
      <c r="C39" s="323"/>
      <c r="D39" s="321"/>
      <c r="E39" s="324" t="s">
        <v>60</v>
      </c>
      <c r="F39" s="321"/>
      <c r="G39" s="321" t="s">
        <v>2650</v>
      </c>
      <c r="H39" s="321"/>
      <c r="I39" s="321"/>
      <c r="J39" s="321"/>
      <c r="K39" s="319"/>
    </row>
    <row r="40" s="1" customFormat="1" ht="15" customHeight="1">
      <c r="B40" s="322"/>
      <c r="C40" s="323"/>
      <c r="D40" s="321"/>
      <c r="E40" s="324" t="s">
        <v>165</v>
      </c>
      <c r="F40" s="321"/>
      <c r="G40" s="321" t="s">
        <v>2651</v>
      </c>
      <c r="H40" s="321"/>
      <c r="I40" s="321"/>
      <c r="J40" s="321"/>
      <c r="K40" s="319"/>
    </row>
    <row r="41" s="1" customFormat="1" ht="15" customHeight="1">
      <c r="B41" s="322"/>
      <c r="C41" s="323"/>
      <c r="D41" s="321"/>
      <c r="E41" s="324" t="s">
        <v>166</v>
      </c>
      <c r="F41" s="321"/>
      <c r="G41" s="321" t="s">
        <v>2652</v>
      </c>
      <c r="H41" s="321"/>
      <c r="I41" s="321"/>
      <c r="J41" s="321"/>
      <c r="K41" s="319"/>
    </row>
    <row r="42" s="1" customFormat="1" ht="15" customHeight="1">
      <c r="B42" s="322"/>
      <c r="C42" s="323"/>
      <c r="D42" s="321"/>
      <c r="E42" s="324" t="s">
        <v>2653</v>
      </c>
      <c r="F42" s="321"/>
      <c r="G42" s="321" t="s">
        <v>2654</v>
      </c>
      <c r="H42" s="321"/>
      <c r="I42" s="321"/>
      <c r="J42" s="321"/>
      <c r="K42" s="319"/>
    </row>
    <row r="43" s="1" customFormat="1" ht="15" customHeight="1">
      <c r="B43" s="322"/>
      <c r="C43" s="323"/>
      <c r="D43" s="321"/>
      <c r="E43" s="324"/>
      <c r="F43" s="321"/>
      <c r="G43" s="321" t="s">
        <v>2655</v>
      </c>
      <c r="H43" s="321"/>
      <c r="I43" s="321"/>
      <c r="J43" s="321"/>
      <c r="K43" s="319"/>
    </row>
    <row r="44" s="1" customFormat="1" ht="15" customHeight="1">
      <c r="B44" s="322"/>
      <c r="C44" s="323"/>
      <c r="D44" s="321"/>
      <c r="E44" s="324" t="s">
        <v>2656</v>
      </c>
      <c r="F44" s="321"/>
      <c r="G44" s="321" t="s">
        <v>2657</v>
      </c>
      <c r="H44" s="321"/>
      <c r="I44" s="321"/>
      <c r="J44" s="321"/>
      <c r="K44" s="319"/>
    </row>
    <row r="45" s="1" customFormat="1" ht="15" customHeight="1">
      <c r="B45" s="322"/>
      <c r="C45" s="323"/>
      <c r="D45" s="321"/>
      <c r="E45" s="324" t="s">
        <v>168</v>
      </c>
      <c r="F45" s="321"/>
      <c r="G45" s="321" t="s">
        <v>2658</v>
      </c>
      <c r="H45" s="321"/>
      <c r="I45" s="321"/>
      <c r="J45" s="321"/>
      <c r="K45" s="319"/>
    </row>
    <row r="46" s="1" customFormat="1" ht="12.75" customHeight="1">
      <c r="B46" s="322"/>
      <c r="C46" s="323"/>
      <c r="D46" s="321"/>
      <c r="E46" s="321"/>
      <c r="F46" s="321"/>
      <c r="G46" s="321"/>
      <c r="H46" s="321"/>
      <c r="I46" s="321"/>
      <c r="J46" s="321"/>
      <c r="K46" s="319"/>
    </row>
    <row r="47" s="1" customFormat="1" ht="15" customHeight="1">
      <c r="B47" s="322"/>
      <c r="C47" s="323"/>
      <c r="D47" s="321" t="s">
        <v>2659</v>
      </c>
      <c r="E47" s="321"/>
      <c r="F47" s="321"/>
      <c r="G47" s="321"/>
      <c r="H47" s="321"/>
      <c r="I47" s="321"/>
      <c r="J47" s="321"/>
      <c r="K47" s="319"/>
    </row>
    <row r="48" s="1" customFormat="1" ht="15" customHeight="1">
      <c r="B48" s="322"/>
      <c r="C48" s="323"/>
      <c r="D48" s="323"/>
      <c r="E48" s="321" t="s">
        <v>2660</v>
      </c>
      <c r="F48" s="321"/>
      <c r="G48" s="321"/>
      <c r="H48" s="321"/>
      <c r="I48" s="321"/>
      <c r="J48" s="321"/>
      <c r="K48" s="319"/>
    </row>
    <row r="49" s="1" customFormat="1" ht="15" customHeight="1">
      <c r="B49" s="322"/>
      <c r="C49" s="323"/>
      <c r="D49" s="323"/>
      <c r="E49" s="321" t="s">
        <v>2661</v>
      </c>
      <c r="F49" s="321"/>
      <c r="G49" s="321"/>
      <c r="H49" s="321"/>
      <c r="I49" s="321"/>
      <c r="J49" s="321"/>
      <c r="K49" s="319"/>
    </row>
    <row r="50" s="1" customFormat="1" ht="15" customHeight="1">
      <c r="B50" s="322"/>
      <c r="C50" s="323"/>
      <c r="D50" s="323"/>
      <c r="E50" s="321" t="s">
        <v>2662</v>
      </c>
      <c r="F50" s="321"/>
      <c r="G50" s="321"/>
      <c r="H50" s="321"/>
      <c r="I50" s="321"/>
      <c r="J50" s="321"/>
      <c r="K50" s="319"/>
    </row>
    <row r="51" s="1" customFormat="1" ht="15" customHeight="1">
      <c r="B51" s="322"/>
      <c r="C51" s="323"/>
      <c r="D51" s="321" t="s">
        <v>2663</v>
      </c>
      <c r="E51" s="321"/>
      <c r="F51" s="321"/>
      <c r="G51" s="321"/>
      <c r="H51" s="321"/>
      <c r="I51" s="321"/>
      <c r="J51" s="321"/>
      <c r="K51" s="319"/>
    </row>
    <row r="52" s="1" customFormat="1" ht="25.5" customHeight="1">
      <c r="B52" s="317"/>
      <c r="C52" s="318" t="s">
        <v>2664</v>
      </c>
      <c r="D52" s="318"/>
      <c r="E52" s="318"/>
      <c r="F52" s="318"/>
      <c r="G52" s="318"/>
      <c r="H52" s="318"/>
      <c r="I52" s="318"/>
      <c r="J52" s="318"/>
      <c r="K52" s="319"/>
    </row>
    <row r="53" s="1" customFormat="1" ht="5.25" customHeight="1">
      <c r="B53" s="317"/>
      <c r="C53" s="320"/>
      <c r="D53" s="320"/>
      <c r="E53" s="320"/>
      <c r="F53" s="320"/>
      <c r="G53" s="320"/>
      <c r="H53" s="320"/>
      <c r="I53" s="320"/>
      <c r="J53" s="320"/>
      <c r="K53" s="319"/>
    </row>
    <row r="54" s="1" customFormat="1" ht="15" customHeight="1">
      <c r="B54" s="317"/>
      <c r="C54" s="321" t="s">
        <v>2665</v>
      </c>
      <c r="D54" s="321"/>
      <c r="E54" s="321"/>
      <c r="F54" s="321"/>
      <c r="G54" s="321"/>
      <c r="H54" s="321"/>
      <c r="I54" s="321"/>
      <c r="J54" s="321"/>
      <c r="K54" s="319"/>
    </row>
    <row r="55" s="1" customFormat="1" ht="15" customHeight="1">
      <c r="B55" s="317"/>
      <c r="C55" s="321" t="s">
        <v>2666</v>
      </c>
      <c r="D55" s="321"/>
      <c r="E55" s="321"/>
      <c r="F55" s="321"/>
      <c r="G55" s="321"/>
      <c r="H55" s="321"/>
      <c r="I55" s="321"/>
      <c r="J55" s="321"/>
      <c r="K55" s="319"/>
    </row>
    <row r="56" s="1" customFormat="1" ht="12.75" customHeight="1">
      <c r="B56" s="317"/>
      <c r="C56" s="321"/>
      <c r="D56" s="321"/>
      <c r="E56" s="321"/>
      <c r="F56" s="321"/>
      <c r="G56" s="321"/>
      <c r="H56" s="321"/>
      <c r="I56" s="321"/>
      <c r="J56" s="321"/>
      <c r="K56" s="319"/>
    </row>
    <row r="57" s="1" customFormat="1" ht="15" customHeight="1">
      <c r="B57" s="317"/>
      <c r="C57" s="321" t="s">
        <v>2667</v>
      </c>
      <c r="D57" s="321"/>
      <c r="E57" s="321"/>
      <c r="F57" s="321"/>
      <c r="G57" s="321"/>
      <c r="H57" s="321"/>
      <c r="I57" s="321"/>
      <c r="J57" s="321"/>
      <c r="K57" s="319"/>
    </row>
    <row r="58" s="1" customFormat="1" ht="15" customHeight="1">
      <c r="B58" s="317"/>
      <c r="C58" s="323"/>
      <c r="D58" s="321" t="s">
        <v>2668</v>
      </c>
      <c r="E58" s="321"/>
      <c r="F58" s="321"/>
      <c r="G58" s="321"/>
      <c r="H58" s="321"/>
      <c r="I58" s="321"/>
      <c r="J58" s="321"/>
      <c r="K58" s="319"/>
    </row>
    <row r="59" s="1" customFormat="1" ht="15" customHeight="1">
      <c r="B59" s="317"/>
      <c r="C59" s="323"/>
      <c r="D59" s="321" t="s">
        <v>2669</v>
      </c>
      <c r="E59" s="321"/>
      <c r="F59" s="321"/>
      <c r="G59" s="321"/>
      <c r="H59" s="321"/>
      <c r="I59" s="321"/>
      <c r="J59" s="321"/>
      <c r="K59" s="319"/>
    </row>
    <row r="60" s="1" customFormat="1" ht="15" customHeight="1">
      <c r="B60" s="317"/>
      <c r="C60" s="323"/>
      <c r="D60" s="321" t="s">
        <v>2670</v>
      </c>
      <c r="E60" s="321"/>
      <c r="F60" s="321"/>
      <c r="G60" s="321"/>
      <c r="H60" s="321"/>
      <c r="I60" s="321"/>
      <c r="J60" s="321"/>
      <c r="K60" s="319"/>
    </row>
    <row r="61" s="1" customFormat="1" ht="15" customHeight="1">
      <c r="B61" s="317"/>
      <c r="C61" s="323"/>
      <c r="D61" s="321" t="s">
        <v>2671</v>
      </c>
      <c r="E61" s="321"/>
      <c r="F61" s="321"/>
      <c r="G61" s="321"/>
      <c r="H61" s="321"/>
      <c r="I61" s="321"/>
      <c r="J61" s="321"/>
      <c r="K61" s="319"/>
    </row>
    <row r="62" s="1" customFormat="1" ht="15" customHeight="1">
      <c r="B62" s="317"/>
      <c r="C62" s="323"/>
      <c r="D62" s="326" t="s">
        <v>2672</v>
      </c>
      <c r="E62" s="326"/>
      <c r="F62" s="326"/>
      <c r="G62" s="326"/>
      <c r="H62" s="326"/>
      <c r="I62" s="326"/>
      <c r="J62" s="326"/>
      <c r="K62" s="319"/>
    </row>
    <row r="63" s="1" customFormat="1" ht="15" customHeight="1">
      <c r="B63" s="317"/>
      <c r="C63" s="323"/>
      <c r="D63" s="321" t="s">
        <v>2673</v>
      </c>
      <c r="E63" s="321"/>
      <c r="F63" s="321"/>
      <c r="G63" s="321"/>
      <c r="H63" s="321"/>
      <c r="I63" s="321"/>
      <c r="J63" s="321"/>
      <c r="K63" s="319"/>
    </row>
    <row r="64" s="1" customFormat="1" ht="12.75" customHeight="1">
      <c r="B64" s="317"/>
      <c r="C64" s="323"/>
      <c r="D64" s="323"/>
      <c r="E64" s="327"/>
      <c r="F64" s="323"/>
      <c r="G64" s="323"/>
      <c r="H64" s="323"/>
      <c r="I64" s="323"/>
      <c r="J64" s="323"/>
      <c r="K64" s="319"/>
    </row>
    <row r="65" s="1" customFormat="1" ht="15" customHeight="1">
      <c r="B65" s="317"/>
      <c r="C65" s="323"/>
      <c r="D65" s="321" t="s">
        <v>2674</v>
      </c>
      <c r="E65" s="321"/>
      <c r="F65" s="321"/>
      <c r="G65" s="321"/>
      <c r="H65" s="321"/>
      <c r="I65" s="321"/>
      <c r="J65" s="321"/>
      <c r="K65" s="319"/>
    </row>
    <row r="66" s="1" customFormat="1" ht="15" customHeight="1">
      <c r="B66" s="317"/>
      <c r="C66" s="323"/>
      <c r="D66" s="326" t="s">
        <v>2675</v>
      </c>
      <c r="E66" s="326"/>
      <c r="F66" s="326"/>
      <c r="G66" s="326"/>
      <c r="H66" s="326"/>
      <c r="I66" s="326"/>
      <c r="J66" s="326"/>
      <c r="K66" s="319"/>
    </row>
    <row r="67" s="1" customFormat="1" ht="15" customHeight="1">
      <c r="B67" s="317"/>
      <c r="C67" s="323"/>
      <c r="D67" s="321" t="s">
        <v>2676</v>
      </c>
      <c r="E67" s="321"/>
      <c r="F67" s="321"/>
      <c r="G67" s="321"/>
      <c r="H67" s="321"/>
      <c r="I67" s="321"/>
      <c r="J67" s="321"/>
      <c r="K67" s="319"/>
    </row>
    <row r="68" s="1" customFormat="1" ht="15" customHeight="1">
      <c r="B68" s="317"/>
      <c r="C68" s="323"/>
      <c r="D68" s="321" t="s">
        <v>2677</v>
      </c>
      <c r="E68" s="321"/>
      <c r="F68" s="321"/>
      <c r="G68" s="321"/>
      <c r="H68" s="321"/>
      <c r="I68" s="321"/>
      <c r="J68" s="321"/>
      <c r="K68" s="319"/>
    </row>
    <row r="69" s="1" customFormat="1" ht="15" customHeight="1">
      <c r="B69" s="317"/>
      <c r="C69" s="323"/>
      <c r="D69" s="321" t="s">
        <v>2678</v>
      </c>
      <c r="E69" s="321"/>
      <c r="F69" s="321"/>
      <c r="G69" s="321"/>
      <c r="H69" s="321"/>
      <c r="I69" s="321"/>
      <c r="J69" s="321"/>
      <c r="K69" s="319"/>
    </row>
    <row r="70" s="1" customFormat="1" ht="15" customHeight="1">
      <c r="B70" s="317"/>
      <c r="C70" s="323"/>
      <c r="D70" s="321" t="s">
        <v>2679</v>
      </c>
      <c r="E70" s="321"/>
      <c r="F70" s="321"/>
      <c r="G70" s="321"/>
      <c r="H70" s="321"/>
      <c r="I70" s="321"/>
      <c r="J70" s="321"/>
      <c r="K70" s="319"/>
    </row>
    <row r="71" s="1" customFormat="1" ht="12.75" customHeight="1">
      <c r="B71" s="328"/>
      <c r="C71" s="329"/>
      <c r="D71" s="329"/>
      <c r="E71" s="329"/>
      <c r="F71" s="329"/>
      <c r="G71" s="329"/>
      <c r="H71" s="329"/>
      <c r="I71" s="329"/>
      <c r="J71" s="329"/>
      <c r="K71" s="330"/>
    </row>
    <row r="72" s="1" customFormat="1" ht="18.75" customHeight="1">
      <c r="B72" s="331"/>
      <c r="C72" s="331"/>
      <c r="D72" s="331"/>
      <c r="E72" s="331"/>
      <c r="F72" s="331"/>
      <c r="G72" s="331"/>
      <c r="H72" s="331"/>
      <c r="I72" s="331"/>
      <c r="J72" s="331"/>
      <c r="K72" s="332"/>
    </row>
    <row r="73" s="1" customFormat="1" ht="18.75" customHeight="1">
      <c r="B73" s="332"/>
      <c r="C73" s="332"/>
      <c r="D73" s="332"/>
      <c r="E73" s="332"/>
      <c r="F73" s="332"/>
      <c r="G73" s="332"/>
      <c r="H73" s="332"/>
      <c r="I73" s="332"/>
      <c r="J73" s="332"/>
      <c r="K73" s="332"/>
    </row>
    <row r="74" s="1" customFormat="1" ht="7.5" customHeight="1">
      <c r="B74" s="333"/>
      <c r="C74" s="334"/>
      <c r="D74" s="334"/>
      <c r="E74" s="334"/>
      <c r="F74" s="334"/>
      <c r="G74" s="334"/>
      <c r="H74" s="334"/>
      <c r="I74" s="334"/>
      <c r="J74" s="334"/>
      <c r="K74" s="335"/>
    </row>
    <row r="75" s="1" customFormat="1" ht="45" customHeight="1">
      <c r="B75" s="336"/>
      <c r="C75" s="337" t="s">
        <v>2680</v>
      </c>
      <c r="D75" s="337"/>
      <c r="E75" s="337"/>
      <c r="F75" s="337"/>
      <c r="G75" s="337"/>
      <c r="H75" s="337"/>
      <c r="I75" s="337"/>
      <c r="J75" s="337"/>
      <c r="K75" s="338"/>
    </row>
    <row r="76" s="1" customFormat="1" ht="17.25" customHeight="1">
      <c r="B76" s="336"/>
      <c r="C76" s="339" t="s">
        <v>2681</v>
      </c>
      <c r="D76" s="339"/>
      <c r="E76" s="339"/>
      <c r="F76" s="339" t="s">
        <v>2682</v>
      </c>
      <c r="G76" s="340"/>
      <c r="H76" s="339" t="s">
        <v>60</v>
      </c>
      <c r="I76" s="339" t="s">
        <v>63</v>
      </c>
      <c r="J76" s="339" t="s">
        <v>2683</v>
      </c>
      <c r="K76" s="338"/>
    </row>
    <row r="77" s="1" customFormat="1" ht="17.25" customHeight="1">
      <c r="B77" s="336"/>
      <c r="C77" s="341" t="s">
        <v>2684</v>
      </c>
      <c r="D77" s="341"/>
      <c r="E77" s="341"/>
      <c r="F77" s="342" t="s">
        <v>2685</v>
      </c>
      <c r="G77" s="343"/>
      <c r="H77" s="341"/>
      <c r="I77" s="341"/>
      <c r="J77" s="341" t="s">
        <v>2686</v>
      </c>
      <c r="K77" s="338"/>
    </row>
    <row r="78" s="1" customFormat="1" ht="5.25" customHeight="1">
      <c r="B78" s="336"/>
      <c r="C78" s="344"/>
      <c r="D78" s="344"/>
      <c r="E78" s="344"/>
      <c r="F78" s="344"/>
      <c r="G78" s="345"/>
      <c r="H78" s="344"/>
      <c r="I78" s="344"/>
      <c r="J78" s="344"/>
      <c r="K78" s="338"/>
    </row>
    <row r="79" s="1" customFormat="1" ht="15" customHeight="1">
      <c r="B79" s="336"/>
      <c r="C79" s="324" t="s">
        <v>59</v>
      </c>
      <c r="D79" s="346"/>
      <c r="E79" s="346"/>
      <c r="F79" s="347" t="s">
        <v>2687</v>
      </c>
      <c r="G79" s="348"/>
      <c r="H79" s="324" t="s">
        <v>2688</v>
      </c>
      <c r="I79" s="324" t="s">
        <v>2689</v>
      </c>
      <c r="J79" s="324">
        <v>20</v>
      </c>
      <c r="K79" s="338"/>
    </row>
    <row r="80" s="1" customFormat="1" ht="15" customHeight="1">
      <c r="B80" s="336"/>
      <c r="C80" s="324" t="s">
        <v>2690</v>
      </c>
      <c r="D80" s="324"/>
      <c r="E80" s="324"/>
      <c r="F80" s="347" t="s">
        <v>2687</v>
      </c>
      <c r="G80" s="348"/>
      <c r="H80" s="324" t="s">
        <v>2691</v>
      </c>
      <c r="I80" s="324" t="s">
        <v>2689</v>
      </c>
      <c r="J80" s="324">
        <v>120</v>
      </c>
      <c r="K80" s="338"/>
    </row>
    <row r="81" s="1" customFormat="1" ht="15" customHeight="1">
      <c r="B81" s="349"/>
      <c r="C81" s="324" t="s">
        <v>2692</v>
      </c>
      <c r="D81" s="324"/>
      <c r="E81" s="324"/>
      <c r="F81" s="347" t="s">
        <v>2693</v>
      </c>
      <c r="G81" s="348"/>
      <c r="H81" s="324" t="s">
        <v>2694</v>
      </c>
      <c r="I81" s="324" t="s">
        <v>2689</v>
      </c>
      <c r="J81" s="324">
        <v>50</v>
      </c>
      <c r="K81" s="338"/>
    </row>
    <row r="82" s="1" customFormat="1" ht="15" customHeight="1">
      <c r="B82" s="349"/>
      <c r="C82" s="324" t="s">
        <v>2695</v>
      </c>
      <c r="D82" s="324"/>
      <c r="E82" s="324"/>
      <c r="F82" s="347" t="s">
        <v>2687</v>
      </c>
      <c r="G82" s="348"/>
      <c r="H82" s="324" t="s">
        <v>2696</v>
      </c>
      <c r="I82" s="324" t="s">
        <v>2697</v>
      </c>
      <c r="J82" s="324"/>
      <c r="K82" s="338"/>
    </row>
    <row r="83" s="1" customFormat="1" ht="15" customHeight="1">
      <c r="B83" s="349"/>
      <c r="C83" s="350" t="s">
        <v>2698</v>
      </c>
      <c r="D83" s="350"/>
      <c r="E83" s="350"/>
      <c r="F83" s="351" t="s">
        <v>2693</v>
      </c>
      <c r="G83" s="350"/>
      <c r="H83" s="350" t="s">
        <v>2699</v>
      </c>
      <c r="I83" s="350" t="s">
        <v>2689</v>
      </c>
      <c r="J83" s="350">
        <v>15</v>
      </c>
      <c r="K83" s="338"/>
    </row>
    <row r="84" s="1" customFormat="1" ht="15" customHeight="1">
      <c r="B84" s="349"/>
      <c r="C84" s="350" t="s">
        <v>2700</v>
      </c>
      <c r="D84" s="350"/>
      <c r="E84" s="350"/>
      <c r="F84" s="351" t="s">
        <v>2693</v>
      </c>
      <c r="G84" s="350"/>
      <c r="H84" s="350" t="s">
        <v>2701</v>
      </c>
      <c r="I84" s="350" t="s">
        <v>2689</v>
      </c>
      <c r="J84" s="350">
        <v>15</v>
      </c>
      <c r="K84" s="338"/>
    </row>
    <row r="85" s="1" customFormat="1" ht="15" customHeight="1">
      <c r="B85" s="349"/>
      <c r="C85" s="350" t="s">
        <v>2702</v>
      </c>
      <c r="D85" s="350"/>
      <c r="E85" s="350"/>
      <c r="F85" s="351" t="s">
        <v>2693</v>
      </c>
      <c r="G85" s="350"/>
      <c r="H85" s="350" t="s">
        <v>2703</v>
      </c>
      <c r="I85" s="350" t="s">
        <v>2689</v>
      </c>
      <c r="J85" s="350">
        <v>20</v>
      </c>
      <c r="K85" s="338"/>
    </row>
    <row r="86" s="1" customFormat="1" ht="15" customHeight="1">
      <c r="B86" s="349"/>
      <c r="C86" s="350" t="s">
        <v>2704</v>
      </c>
      <c r="D86" s="350"/>
      <c r="E86" s="350"/>
      <c r="F86" s="351" t="s">
        <v>2693</v>
      </c>
      <c r="G86" s="350"/>
      <c r="H86" s="350" t="s">
        <v>2705</v>
      </c>
      <c r="I86" s="350" t="s">
        <v>2689</v>
      </c>
      <c r="J86" s="350">
        <v>20</v>
      </c>
      <c r="K86" s="338"/>
    </row>
    <row r="87" s="1" customFormat="1" ht="15" customHeight="1">
      <c r="B87" s="349"/>
      <c r="C87" s="324" t="s">
        <v>2706</v>
      </c>
      <c r="D87" s="324"/>
      <c r="E87" s="324"/>
      <c r="F87" s="347" t="s">
        <v>2693</v>
      </c>
      <c r="G87" s="348"/>
      <c r="H87" s="324" t="s">
        <v>2707</v>
      </c>
      <c r="I87" s="324" t="s">
        <v>2689</v>
      </c>
      <c r="J87" s="324">
        <v>50</v>
      </c>
      <c r="K87" s="338"/>
    </row>
    <row r="88" s="1" customFormat="1" ht="15" customHeight="1">
      <c r="B88" s="349"/>
      <c r="C88" s="324" t="s">
        <v>2708</v>
      </c>
      <c r="D88" s="324"/>
      <c r="E88" s="324"/>
      <c r="F88" s="347" t="s">
        <v>2693</v>
      </c>
      <c r="G88" s="348"/>
      <c r="H88" s="324" t="s">
        <v>2709</v>
      </c>
      <c r="I88" s="324" t="s">
        <v>2689</v>
      </c>
      <c r="J88" s="324">
        <v>20</v>
      </c>
      <c r="K88" s="338"/>
    </row>
    <row r="89" s="1" customFormat="1" ht="15" customHeight="1">
      <c r="B89" s="349"/>
      <c r="C89" s="324" t="s">
        <v>2710</v>
      </c>
      <c r="D89" s="324"/>
      <c r="E89" s="324"/>
      <c r="F89" s="347" t="s">
        <v>2693</v>
      </c>
      <c r="G89" s="348"/>
      <c r="H89" s="324" t="s">
        <v>2711</v>
      </c>
      <c r="I89" s="324" t="s">
        <v>2689</v>
      </c>
      <c r="J89" s="324">
        <v>20</v>
      </c>
      <c r="K89" s="338"/>
    </row>
    <row r="90" s="1" customFormat="1" ht="15" customHeight="1">
      <c r="B90" s="349"/>
      <c r="C90" s="324" t="s">
        <v>2712</v>
      </c>
      <c r="D90" s="324"/>
      <c r="E90" s="324"/>
      <c r="F90" s="347" t="s">
        <v>2693</v>
      </c>
      <c r="G90" s="348"/>
      <c r="H90" s="324" t="s">
        <v>2713</v>
      </c>
      <c r="I90" s="324" t="s">
        <v>2689</v>
      </c>
      <c r="J90" s="324">
        <v>50</v>
      </c>
      <c r="K90" s="338"/>
    </row>
    <row r="91" s="1" customFormat="1" ht="15" customHeight="1">
      <c r="B91" s="349"/>
      <c r="C91" s="324" t="s">
        <v>2714</v>
      </c>
      <c r="D91" s="324"/>
      <c r="E91" s="324"/>
      <c r="F91" s="347" t="s">
        <v>2693</v>
      </c>
      <c r="G91" s="348"/>
      <c r="H91" s="324" t="s">
        <v>2714</v>
      </c>
      <c r="I91" s="324" t="s">
        <v>2689</v>
      </c>
      <c r="J91" s="324">
        <v>50</v>
      </c>
      <c r="K91" s="338"/>
    </row>
    <row r="92" s="1" customFormat="1" ht="15" customHeight="1">
      <c r="B92" s="349"/>
      <c r="C92" s="324" t="s">
        <v>2715</v>
      </c>
      <c r="D92" s="324"/>
      <c r="E92" s="324"/>
      <c r="F92" s="347" t="s">
        <v>2693</v>
      </c>
      <c r="G92" s="348"/>
      <c r="H92" s="324" t="s">
        <v>2716</v>
      </c>
      <c r="I92" s="324" t="s">
        <v>2689</v>
      </c>
      <c r="J92" s="324">
        <v>255</v>
      </c>
      <c r="K92" s="338"/>
    </row>
    <row r="93" s="1" customFormat="1" ht="15" customHeight="1">
      <c r="B93" s="349"/>
      <c r="C93" s="324" t="s">
        <v>2717</v>
      </c>
      <c r="D93" s="324"/>
      <c r="E93" s="324"/>
      <c r="F93" s="347" t="s">
        <v>2687</v>
      </c>
      <c r="G93" s="348"/>
      <c r="H93" s="324" t="s">
        <v>2718</v>
      </c>
      <c r="I93" s="324" t="s">
        <v>2719</v>
      </c>
      <c r="J93" s="324"/>
      <c r="K93" s="338"/>
    </row>
    <row r="94" s="1" customFormat="1" ht="15" customHeight="1">
      <c r="B94" s="349"/>
      <c r="C94" s="324" t="s">
        <v>2720</v>
      </c>
      <c r="D94" s="324"/>
      <c r="E94" s="324"/>
      <c r="F94" s="347" t="s">
        <v>2687</v>
      </c>
      <c r="G94" s="348"/>
      <c r="H94" s="324" t="s">
        <v>2721</v>
      </c>
      <c r="I94" s="324" t="s">
        <v>2722</v>
      </c>
      <c r="J94" s="324"/>
      <c r="K94" s="338"/>
    </row>
    <row r="95" s="1" customFormat="1" ht="15" customHeight="1">
      <c r="B95" s="349"/>
      <c r="C95" s="324" t="s">
        <v>2723</v>
      </c>
      <c r="D95" s="324"/>
      <c r="E95" s="324"/>
      <c r="F95" s="347" t="s">
        <v>2687</v>
      </c>
      <c r="G95" s="348"/>
      <c r="H95" s="324" t="s">
        <v>2723</v>
      </c>
      <c r="I95" s="324" t="s">
        <v>2722</v>
      </c>
      <c r="J95" s="324"/>
      <c r="K95" s="338"/>
    </row>
    <row r="96" s="1" customFormat="1" ht="15" customHeight="1">
      <c r="B96" s="349"/>
      <c r="C96" s="324" t="s">
        <v>44</v>
      </c>
      <c r="D96" s="324"/>
      <c r="E96" s="324"/>
      <c r="F96" s="347" t="s">
        <v>2687</v>
      </c>
      <c r="G96" s="348"/>
      <c r="H96" s="324" t="s">
        <v>2724</v>
      </c>
      <c r="I96" s="324" t="s">
        <v>2722</v>
      </c>
      <c r="J96" s="324"/>
      <c r="K96" s="338"/>
    </row>
    <row r="97" s="1" customFormat="1" ht="15" customHeight="1">
      <c r="B97" s="349"/>
      <c r="C97" s="324" t="s">
        <v>54</v>
      </c>
      <c r="D97" s="324"/>
      <c r="E97" s="324"/>
      <c r="F97" s="347" t="s">
        <v>2687</v>
      </c>
      <c r="G97" s="348"/>
      <c r="H97" s="324" t="s">
        <v>2725</v>
      </c>
      <c r="I97" s="324" t="s">
        <v>2722</v>
      </c>
      <c r="J97" s="324"/>
      <c r="K97" s="338"/>
    </row>
    <row r="98" s="1" customFormat="1" ht="15" customHeight="1">
      <c r="B98" s="352"/>
      <c r="C98" s="353"/>
      <c r="D98" s="353"/>
      <c r="E98" s="353"/>
      <c r="F98" s="353"/>
      <c r="G98" s="353"/>
      <c r="H98" s="353"/>
      <c r="I98" s="353"/>
      <c r="J98" s="353"/>
      <c r="K98" s="354"/>
    </row>
    <row r="99" s="1" customFormat="1" ht="18.75" customHeight="1">
      <c r="B99" s="355"/>
      <c r="C99" s="356"/>
      <c r="D99" s="356"/>
      <c r="E99" s="356"/>
      <c r="F99" s="356"/>
      <c r="G99" s="356"/>
      <c r="H99" s="356"/>
      <c r="I99" s="356"/>
      <c r="J99" s="356"/>
      <c r="K99" s="355"/>
    </row>
    <row r="100" s="1" customFormat="1" ht="18.75" customHeight="1">
      <c r="B100" s="332"/>
      <c r="C100" s="332"/>
      <c r="D100" s="332"/>
      <c r="E100" s="332"/>
      <c r="F100" s="332"/>
      <c r="G100" s="332"/>
      <c r="H100" s="332"/>
      <c r="I100" s="332"/>
      <c r="J100" s="332"/>
      <c r="K100" s="332"/>
    </row>
    <row r="101" s="1" customFormat="1" ht="7.5" customHeight="1">
      <c r="B101" s="333"/>
      <c r="C101" s="334"/>
      <c r="D101" s="334"/>
      <c r="E101" s="334"/>
      <c r="F101" s="334"/>
      <c r="G101" s="334"/>
      <c r="H101" s="334"/>
      <c r="I101" s="334"/>
      <c r="J101" s="334"/>
      <c r="K101" s="335"/>
    </row>
    <row r="102" s="1" customFormat="1" ht="45" customHeight="1">
      <c r="B102" s="336"/>
      <c r="C102" s="337" t="s">
        <v>2726</v>
      </c>
      <c r="D102" s="337"/>
      <c r="E102" s="337"/>
      <c r="F102" s="337"/>
      <c r="G102" s="337"/>
      <c r="H102" s="337"/>
      <c r="I102" s="337"/>
      <c r="J102" s="337"/>
      <c r="K102" s="338"/>
    </row>
    <row r="103" s="1" customFormat="1" ht="17.25" customHeight="1">
      <c r="B103" s="336"/>
      <c r="C103" s="339" t="s">
        <v>2681</v>
      </c>
      <c r="D103" s="339"/>
      <c r="E103" s="339"/>
      <c r="F103" s="339" t="s">
        <v>2682</v>
      </c>
      <c r="G103" s="340"/>
      <c r="H103" s="339" t="s">
        <v>60</v>
      </c>
      <c r="I103" s="339" t="s">
        <v>63</v>
      </c>
      <c r="J103" s="339" t="s">
        <v>2683</v>
      </c>
      <c r="K103" s="338"/>
    </row>
    <row r="104" s="1" customFormat="1" ht="17.25" customHeight="1">
      <c r="B104" s="336"/>
      <c r="C104" s="341" t="s">
        <v>2684</v>
      </c>
      <c r="D104" s="341"/>
      <c r="E104" s="341"/>
      <c r="F104" s="342" t="s">
        <v>2685</v>
      </c>
      <c r="G104" s="343"/>
      <c r="H104" s="341"/>
      <c r="I104" s="341"/>
      <c r="J104" s="341" t="s">
        <v>2686</v>
      </c>
      <c r="K104" s="338"/>
    </row>
    <row r="105" s="1" customFormat="1" ht="5.25" customHeight="1">
      <c r="B105" s="336"/>
      <c r="C105" s="339"/>
      <c r="D105" s="339"/>
      <c r="E105" s="339"/>
      <c r="F105" s="339"/>
      <c r="G105" s="357"/>
      <c r="H105" s="339"/>
      <c r="I105" s="339"/>
      <c r="J105" s="339"/>
      <c r="K105" s="338"/>
    </row>
    <row r="106" s="1" customFormat="1" ht="15" customHeight="1">
      <c r="B106" s="336"/>
      <c r="C106" s="324" t="s">
        <v>59</v>
      </c>
      <c r="D106" s="346"/>
      <c r="E106" s="346"/>
      <c r="F106" s="347" t="s">
        <v>2687</v>
      </c>
      <c r="G106" s="324"/>
      <c r="H106" s="324" t="s">
        <v>2727</v>
      </c>
      <c r="I106" s="324" t="s">
        <v>2689</v>
      </c>
      <c r="J106" s="324">
        <v>20</v>
      </c>
      <c r="K106" s="338"/>
    </row>
    <row r="107" s="1" customFormat="1" ht="15" customHeight="1">
      <c r="B107" s="336"/>
      <c r="C107" s="324" t="s">
        <v>2690</v>
      </c>
      <c r="D107" s="324"/>
      <c r="E107" s="324"/>
      <c r="F107" s="347" t="s">
        <v>2687</v>
      </c>
      <c r="G107" s="324"/>
      <c r="H107" s="324" t="s">
        <v>2727</v>
      </c>
      <c r="I107" s="324" t="s">
        <v>2689</v>
      </c>
      <c r="J107" s="324">
        <v>120</v>
      </c>
      <c r="K107" s="338"/>
    </row>
    <row r="108" s="1" customFormat="1" ht="15" customHeight="1">
      <c r="B108" s="349"/>
      <c r="C108" s="324" t="s">
        <v>2692</v>
      </c>
      <c r="D108" s="324"/>
      <c r="E108" s="324"/>
      <c r="F108" s="347" t="s">
        <v>2693</v>
      </c>
      <c r="G108" s="324"/>
      <c r="H108" s="324" t="s">
        <v>2727</v>
      </c>
      <c r="I108" s="324" t="s">
        <v>2689</v>
      </c>
      <c r="J108" s="324">
        <v>50</v>
      </c>
      <c r="K108" s="338"/>
    </row>
    <row r="109" s="1" customFormat="1" ht="15" customHeight="1">
      <c r="B109" s="349"/>
      <c r="C109" s="324" t="s">
        <v>2695</v>
      </c>
      <c r="D109" s="324"/>
      <c r="E109" s="324"/>
      <c r="F109" s="347" t="s">
        <v>2687</v>
      </c>
      <c r="G109" s="324"/>
      <c r="H109" s="324" t="s">
        <v>2727</v>
      </c>
      <c r="I109" s="324" t="s">
        <v>2697</v>
      </c>
      <c r="J109" s="324"/>
      <c r="K109" s="338"/>
    </row>
    <row r="110" s="1" customFormat="1" ht="15" customHeight="1">
      <c r="B110" s="349"/>
      <c r="C110" s="324" t="s">
        <v>2706</v>
      </c>
      <c r="D110" s="324"/>
      <c r="E110" s="324"/>
      <c r="F110" s="347" t="s">
        <v>2693</v>
      </c>
      <c r="G110" s="324"/>
      <c r="H110" s="324" t="s">
        <v>2727</v>
      </c>
      <c r="I110" s="324" t="s">
        <v>2689</v>
      </c>
      <c r="J110" s="324">
        <v>50</v>
      </c>
      <c r="K110" s="338"/>
    </row>
    <row r="111" s="1" customFormat="1" ht="15" customHeight="1">
      <c r="B111" s="349"/>
      <c r="C111" s="324" t="s">
        <v>2714</v>
      </c>
      <c r="D111" s="324"/>
      <c r="E111" s="324"/>
      <c r="F111" s="347" t="s">
        <v>2693</v>
      </c>
      <c r="G111" s="324"/>
      <c r="H111" s="324" t="s">
        <v>2727</v>
      </c>
      <c r="I111" s="324" t="s">
        <v>2689</v>
      </c>
      <c r="J111" s="324">
        <v>50</v>
      </c>
      <c r="K111" s="338"/>
    </row>
    <row r="112" s="1" customFormat="1" ht="15" customHeight="1">
      <c r="B112" s="349"/>
      <c r="C112" s="324" t="s">
        <v>2712</v>
      </c>
      <c r="D112" s="324"/>
      <c r="E112" s="324"/>
      <c r="F112" s="347" t="s">
        <v>2693</v>
      </c>
      <c r="G112" s="324"/>
      <c r="H112" s="324" t="s">
        <v>2727</v>
      </c>
      <c r="I112" s="324" t="s">
        <v>2689</v>
      </c>
      <c r="J112" s="324">
        <v>50</v>
      </c>
      <c r="K112" s="338"/>
    </row>
    <row r="113" s="1" customFormat="1" ht="15" customHeight="1">
      <c r="B113" s="349"/>
      <c r="C113" s="324" t="s">
        <v>59</v>
      </c>
      <c r="D113" s="324"/>
      <c r="E113" s="324"/>
      <c r="F113" s="347" t="s">
        <v>2687</v>
      </c>
      <c r="G113" s="324"/>
      <c r="H113" s="324" t="s">
        <v>2728</v>
      </c>
      <c r="I113" s="324" t="s">
        <v>2689</v>
      </c>
      <c r="J113" s="324">
        <v>20</v>
      </c>
      <c r="K113" s="338"/>
    </row>
    <row r="114" s="1" customFormat="1" ht="15" customHeight="1">
      <c r="B114" s="349"/>
      <c r="C114" s="324" t="s">
        <v>2729</v>
      </c>
      <c r="D114" s="324"/>
      <c r="E114" s="324"/>
      <c r="F114" s="347" t="s">
        <v>2687</v>
      </c>
      <c r="G114" s="324"/>
      <c r="H114" s="324" t="s">
        <v>2730</v>
      </c>
      <c r="I114" s="324" t="s">
        <v>2689</v>
      </c>
      <c r="J114" s="324">
        <v>120</v>
      </c>
      <c r="K114" s="338"/>
    </row>
    <row r="115" s="1" customFormat="1" ht="15" customHeight="1">
      <c r="B115" s="349"/>
      <c r="C115" s="324" t="s">
        <v>44</v>
      </c>
      <c r="D115" s="324"/>
      <c r="E115" s="324"/>
      <c r="F115" s="347" t="s">
        <v>2687</v>
      </c>
      <c r="G115" s="324"/>
      <c r="H115" s="324" t="s">
        <v>2731</v>
      </c>
      <c r="I115" s="324" t="s">
        <v>2722</v>
      </c>
      <c r="J115" s="324"/>
      <c r="K115" s="338"/>
    </row>
    <row r="116" s="1" customFormat="1" ht="15" customHeight="1">
      <c r="B116" s="349"/>
      <c r="C116" s="324" t="s">
        <v>54</v>
      </c>
      <c r="D116" s="324"/>
      <c r="E116" s="324"/>
      <c r="F116" s="347" t="s">
        <v>2687</v>
      </c>
      <c r="G116" s="324"/>
      <c r="H116" s="324" t="s">
        <v>2732</v>
      </c>
      <c r="I116" s="324" t="s">
        <v>2722</v>
      </c>
      <c r="J116" s="324"/>
      <c r="K116" s="338"/>
    </row>
    <row r="117" s="1" customFormat="1" ht="15" customHeight="1">
      <c r="B117" s="349"/>
      <c r="C117" s="324" t="s">
        <v>63</v>
      </c>
      <c r="D117" s="324"/>
      <c r="E117" s="324"/>
      <c r="F117" s="347" t="s">
        <v>2687</v>
      </c>
      <c r="G117" s="324"/>
      <c r="H117" s="324" t="s">
        <v>2733</v>
      </c>
      <c r="I117" s="324" t="s">
        <v>2734</v>
      </c>
      <c r="J117" s="324"/>
      <c r="K117" s="338"/>
    </row>
    <row r="118" s="1" customFormat="1" ht="15" customHeight="1">
      <c r="B118" s="352"/>
      <c r="C118" s="358"/>
      <c r="D118" s="358"/>
      <c r="E118" s="358"/>
      <c r="F118" s="358"/>
      <c r="G118" s="358"/>
      <c r="H118" s="358"/>
      <c r="I118" s="358"/>
      <c r="J118" s="358"/>
      <c r="K118" s="354"/>
    </row>
    <row r="119" s="1" customFormat="1" ht="18.75" customHeight="1">
      <c r="B119" s="359"/>
      <c r="C119" s="360"/>
      <c r="D119" s="360"/>
      <c r="E119" s="360"/>
      <c r="F119" s="361"/>
      <c r="G119" s="360"/>
      <c r="H119" s="360"/>
      <c r="I119" s="360"/>
      <c r="J119" s="360"/>
      <c r="K119" s="359"/>
    </row>
    <row r="120" s="1" customFormat="1" ht="18.75" customHeight="1">
      <c r="B120" s="332"/>
      <c r="C120" s="332"/>
      <c r="D120" s="332"/>
      <c r="E120" s="332"/>
      <c r="F120" s="332"/>
      <c r="G120" s="332"/>
      <c r="H120" s="332"/>
      <c r="I120" s="332"/>
      <c r="J120" s="332"/>
      <c r="K120" s="332"/>
    </row>
    <row r="121" s="1" customFormat="1" ht="7.5" customHeight="1">
      <c r="B121" s="362"/>
      <c r="C121" s="363"/>
      <c r="D121" s="363"/>
      <c r="E121" s="363"/>
      <c r="F121" s="363"/>
      <c r="G121" s="363"/>
      <c r="H121" s="363"/>
      <c r="I121" s="363"/>
      <c r="J121" s="363"/>
      <c r="K121" s="364"/>
    </row>
    <row r="122" s="1" customFormat="1" ht="45" customHeight="1">
      <c r="B122" s="365"/>
      <c r="C122" s="315" t="s">
        <v>2735</v>
      </c>
      <c r="D122" s="315"/>
      <c r="E122" s="315"/>
      <c r="F122" s="315"/>
      <c r="G122" s="315"/>
      <c r="H122" s="315"/>
      <c r="I122" s="315"/>
      <c r="J122" s="315"/>
      <c r="K122" s="366"/>
    </row>
    <row r="123" s="1" customFormat="1" ht="17.25" customHeight="1">
      <c r="B123" s="367"/>
      <c r="C123" s="339" t="s">
        <v>2681</v>
      </c>
      <c r="D123" s="339"/>
      <c r="E123" s="339"/>
      <c r="F123" s="339" t="s">
        <v>2682</v>
      </c>
      <c r="G123" s="340"/>
      <c r="H123" s="339" t="s">
        <v>60</v>
      </c>
      <c r="I123" s="339" t="s">
        <v>63</v>
      </c>
      <c r="J123" s="339" t="s">
        <v>2683</v>
      </c>
      <c r="K123" s="368"/>
    </row>
    <row r="124" s="1" customFormat="1" ht="17.25" customHeight="1">
      <c r="B124" s="367"/>
      <c r="C124" s="341" t="s">
        <v>2684</v>
      </c>
      <c r="D124" s="341"/>
      <c r="E124" s="341"/>
      <c r="F124" s="342" t="s">
        <v>2685</v>
      </c>
      <c r="G124" s="343"/>
      <c r="H124" s="341"/>
      <c r="I124" s="341"/>
      <c r="J124" s="341" t="s">
        <v>2686</v>
      </c>
      <c r="K124" s="368"/>
    </row>
    <row r="125" s="1" customFormat="1" ht="5.25" customHeight="1">
      <c r="B125" s="369"/>
      <c r="C125" s="344"/>
      <c r="D125" s="344"/>
      <c r="E125" s="344"/>
      <c r="F125" s="344"/>
      <c r="G125" s="370"/>
      <c r="H125" s="344"/>
      <c r="I125" s="344"/>
      <c r="J125" s="344"/>
      <c r="K125" s="371"/>
    </row>
    <row r="126" s="1" customFormat="1" ht="15" customHeight="1">
      <c r="B126" s="369"/>
      <c r="C126" s="324" t="s">
        <v>2690</v>
      </c>
      <c r="D126" s="346"/>
      <c r="E126" s="346"/>
      <c r="F126" s="347" t="s">
        <v>2687</v>
      </c>
      <c r="G126" s="324"/>
      <c r="H126" s="324" t="s">
        <v>2727</v>
      </c>
      <c r="I126" s="324" t="s">
        <v>2689</v>
      </c>
      <c r="J126" s="324">
        <v>120</v>
      </c>
      <c r="K126" s="372"/>
    </row>
    <row r="127" s="1" customFormat="1" ht="15" customHeight="1">
      <c r="B127" s="369"/>
      <c r="C127" s="324" t="s">
        <v>2736</v>
      </c>
      <c r="D127" s="324"/>
      <c r="E127" s="324"/>
      <c r="F127" s="347" t="s">
        <v>2687</v>
      </c>
      <c r="G127" s="324"/>
      <c r="H127" s="324" t="s">
        <v>2737</v>
      </c>
      <c r="I127" s="324" t="s">
        <v>2689</v>
      </c>
      <c r="J127" s="324" t="s">
        <v>2738</v>
      </c>
      <c r="K127" s="372"/>
    </row>
    <row r="128" s="1" customFormat="1" ht="15" customHeight="1">
      <c r="B128" s="369"/>
      <c r="C128" s="324" t="s">
        <v>2635</v>
      </c>
      <c r="D128" s="324"/>
      <c r="E128" s="324"/>
      <c r="F128" s="347" t="s">
        <v>2687</v>
      </c>
      <c r="G128" s="324"/>
      <c r="H128" s="324" t="s">
        <v>2739</v>
      </c>
      <c r="I128" s="324" t="s">
        <v>2689</v>
      </c>
      <c r="J128" s="324" t="s">
        <v>2738</v>
      </c>
      <c r="K128" s="372"/>
    </row>
    <row r="129" s="1" customFormat="1" ht="15" customHeight="1">
      <c r="B129" s="369"/>
      <c r="C129" s="324" t="s">
        <v>2698</v>
      </c>
      <c r="D129" s="324"/>
      <c r="E129" s="324"/>
      <c r="F129" s="347" t="s">
        <v>2693</v>
      </c>
      <c r="G129" s="324"/>
      <c r="H129" s="324" t="s">
        <v>2699</v>
      </c>
      <c r="I129" s="324" t="s">
        <v>2689</v>
      </c>
      <c r="J129" s="324">
        <v>15</v>
      </c>
      <c r="K129" s="372"/>
    </row>
    <row r="130" s="1" customFormat="1" ht="15" customHeight="1">
      <c r="B130" s="369"/>
      <c r="C130" s="350" t="s">
        <v>2700</v>
      </c>
      <c r="D130" s="350"/>
      <c r="E130" s="350"/>
      <c r="F130" s="351" t="s">
        <v>2693</v>
      </c>
      <c r="G130" s="350"/>
      <c r="H130" s="350" t="s">
        <v>2701</v>
      </c>
      <c r="I130" s="350" t="s">
        <v>2689</v>
      </c>
      <c r="J130" s="350">
        <v>15</v>
      </c>
      <c r="K130" s="372"/>
    </row>
    <row r="131" s="1" customFormat="1" ht="15" customHeight="1">
      <c r="B131" s="369"/>
      <c r="C131" s="350" t="s">
        <v>2702</v>
      </c>
      <c r="D131" s="350"/>
      <c r="E131" s="350"/>
      <c r="F131" s="351" t="s">
        <v>2693</v>
      </c>
      <c r="G131" s="350"/>
      <c r="H131" s="350" t="s">
        <v>2703</v>
      </c>
      <c r="I131" s="350" t="s">
        <v>2689</v>
      </c>
      <c r="J131" s="350">
        <v>20</v>
      </c>
      <c r="K131" s="372"/>
    </row>
    <row r="132" s="1" customFormat="1" ht="15" customHeight="1">
      <c r="B132" s="369"/>
      <c r="C132" s="350" t="s">
        <v>2704</v>
      </c>
      <c r="D132" s="350"/>
      <c r="E132" s="350"/>
      <c r="F132" s="351" t="s">
        <v>2693</v>
      </c>
      <c r="G132" s="350"/>
      <c r="H132" s="350" t="s">
        <v>2705</v>
      </c>
      <c r="I132" s="350" t="s">
        <v>2689</v>
      </c>
      <c r="J132" s="350">
        <v>20</v>
      </c>
      <c r="K132" s="372"/>
    </row>
    <row r="133" s="1" customFormat="1" ht="15" customHeight="1">
      <c r="B133" s="369"/>
      <c r="C133" s="324" t="s">
        <v>2692</v>
      </c>
      <c r="D133" s="324"/>
      <c r="E133" s="324"/>
      <c r="F133" s="347" t="s">
        <v>2693</v>
      </c>
      <c r="G133" s="324"/>
      <c r="H133" s="324" t="s">
        <v>2727</v>
      </c>
      <c r="I133" s="324" t="s">
        <v>2689</v>
      </c>
      <c r="J133" s="324">
        <v>50</v>
      </c>
      <c r="K133" s="372"/>
    </row>
    <row r="134" s="1" customFormat="1" ht="15" customHeight="1">
      <c r="B134" s="369"/>
      <c r="C134" s="324" t="s">
        <v>2706</v>
      </c>
      <c r="D134" s="324"/>
      <c r="E134" s="324"/>
      <c r="F134" s="347" t="s">
        <v>2693</v>
      </c>
      <c r="G134" s="324"/>
      <c r="H134" s="324" t="s">
        <v>2727</v>
      </c>
      <c r="I134" s="324" t="s">
        <v>2689</v>
      </c>
      <c r="J134" s="324">
        <v>50</v>
      </c>
      <c r="K134" s="372"/>
    </row>
    <row r="135" s="1" customFormat="1" ht="15" customHeight="1">
      <c r="B135" s="369"/>
      <c r="C135" s="324" t="s">
        <v>2712</v>
      </c>
      <c r="D135" s="324"/>
      <c r="E135" s="324"/>
      <c r="F135" s="347" t="s">
        <v>2693</v>
      </c>
      <c r="G135" s="324"/>
      <c r="H135" s="324" t="s">
        <v>2727</v>
      </c>
      <c r="I135" s="324" t="s">
        <v>2689</v>
      </c>
      <c r="J135" s="324">
        <v>50</v>
      </c>
      <c r="K135" s="372"/>
    </row>
    <row r="136" s="1" customFormat="1" ht="15" customHeight="1">
      <c r="B136" s="369"/>
      <c r="C136" s="324" t="s">
        <v>2714</v>
      </c>
      <c r="D136" s="324"/>
      <c r="E136" s="324"/>
      <c r="F136" s="347" t="s">
        <v>2693</v>
      </c>
      <c r="G136" s="324"/>
      <c r="H136" s="324" t="s">
        <v>2727</v>
      </c>
      <c r="I136" s="324" t="s">
        <v>2689</v>
      </c>
      <c r="J136" s="324">
        <v>50</v>
      </c>
      <c r="K136" s="372"/>
    </row>
    <row r="137" s="1" customFormat="1" ht="15" customHeight="1">
      <c r="B137" s="369"/>
      <c r="C137" s="324" t="s">
        <v>2715</v>
      </c>
      <c r="D137" s="324"/>
      <c r="E137" s="324"/>
      <c r="F137" s="347" t="s">
        <v>2693</v>
      </c>
      <c r="G137" s="324"/>
      <c r="H137" s="324" t="s">
        <v>2740</v>
      </c>
      <c r="I137" s="324" t="s">
        <v>2689</v>
      </c>
      <c r="J137" s="324">
        <v>255</v>
      </c>
      <c r="K137" s="372"/>
    </row>
    <row r="138" s="1" customFormat="1" ht="15" customHeight="1">
      <c r="B138" s="369"/>
      <c r="C138" s="324" t="s">
        <v>2717</v>
      </c>
      <c r="D138" s="324"/>
      <c r="E138" s="324"/>
      <c r="F138" s="347" t="s">
        <v>2687</v>
      </c>
      <c r="G138" s="324"/>
      <c r="H138" s="324" t="s">
        <v>2741</v>
      </c>
      <c r="I138" s="324" t="s">
        <v>2719</v>
      </c>
      <c r="J138" s="324"/>
      <c r="K138" s="372"/>
    </row>
    <row r="139" s="1" customFormat="1" ht="15" customHeight="1">
      <c r="B139" s="369"/>
      <c r="C139" s="324" t="s">
        <v>2720</v>
      </c>
      <c r="D139" s="324"/>
      <c r="E139" s="324"/>
      <c r="F139" s="347" t="s">
        <v>2687</v>
      </c>
      <c r="G139" s="324"/>
      <c r="H139" s="324" t="s">
        <v>2742</v>
      </c>
      <c r="I139" s="324" t="s">
        <v>2722</v>
      </c>
      <c r="J139" s="324"/>
      <c r="K139" s="372"/>
    </row>
    <row r="140" s="1" customFormat="1" ht="15" customHeight="1">
      <c r="B140" s="369"/>
      <c r="C140" s="324" t="s">
        <v>2723</v>
      </c>
      <c r="D140" s="324"/>
      <c r="E140" s="324"/>
      <c r="F140" s="347" t="s">
        <v>2687</v>
      </c>
      <c r="G140" s="324"/>
      <c r="H140" s="324" t="s">
        <v>2723</v>
      </c>
      <c r="I140" s="324" t="s">
        <v>2722</v>
      </c>
      <c r="J140" s="324"/>
      <c r="K140" s="372"/>
    </row>
    <row r="141" s="1" customFormat="1" ht="15" customHeight="1">
      <c r="B141" s="369"/>
      <c r="C141" s="324" t="s">
        <v>44</v>
      </c>
      <c r="D141" s="324"/>
      <c r="E141" s="324"/>
      <c r="F141" s="347" t="s">
        <v>2687</v>
      </c>
      <c r="G141" s="324"/>
      <c r="H141" s="324" t="s">
        <v>2743</v>
      </c>
      <c r="I141" s="324" t="s">
        <v>2722</v>
      </c>
      <c r="J141" s="324"/>
      <c r="K141" s="372"/>
    </row>
    <row r="142" s="1" customFormat="1" ht="15" customHeight="1">
      <c r="B142" s="369"/>
      <c r="C142" s="324" t="s">
        <v>2744</v>
      </c>
      <c r="D142" s="324"/>
      <c r="E142" s="324"/>
      <c r="F142" s="347" t="s">
        <v>2687</v>
      </c>
      <c r="G142" s="324"/>
      <c r="H142" s="324" t="s">
        <v>2745</v>
      </c>
      <c r="I142" s="324" t="s">
        <v>2722</v>
      </c>
      <c r="J142" s="324"/>
      <c r="K142" s="372"/>
    </row>
    <row r="143" s="1" customFormat="1" ht="15" customHeight="1">
      <c r="B143" s="373"/>
      <c r="C143" s="374"/>
      <c r="D143" s="374"/>
      <c r="E143" s="374"/>
      <c r="F143" s="374"/>
      <c r="G143" s="374"/>
      <c r="H143" s="374"/>
      <c r="I143" s="374"/>
      <c r="J143" s="374"/>
      <c r="K143" s="375"/>
    </row>
    <row r="144" s="1" customFormat="1" ht="18.75" customHeight="1">
      <c r="B144" s="360"/>
      <c r="C144" s="360"/>
      <c r="D144" s="360"/>
      <c r="E144" s="360"/>
      <c r="F144" s="361"/>
      <c r="G144" s="360"/>
      <c r="H144" s="360"/>
      <c r="I144" s="360"/>
      <c r="J144" s="360"/>
      <c r="K144" s="360"/>
    </row>
    <row r="145" s="1" customFormat="1" ht="18.75" customHeight="1">
      <c r="B145" s="332"/>
      <c r="C145" s="332"/>
      <c r="D145" s="332"/>
      <c r="E145" s="332"/>
      <c r="F145" s="332"/>
      <c r="G145" s="332"/>
      <c r="H145" s="332"/>
      <c r="I145" s="332"/>
      <c r="J145" s="332"/>
      <c r="K145" s="332"/>
    </row>
    <row r="146" s="1" customFormat="1" ht="7.5" customHeight="1">
      <c r="B146" s="333"/>
      <c r="C146" s="334"/>
      <c r="D146" s="334"/>
      <c r="E146" s="334"/>
      <c r="F146" s="334"/>
      <c r="G146" s="334"/>
      <c r="H146" s="334"/>
      <c r="I146" s="334"/>
      <c r="J146" s="334"/>
      <c r="K146" s="335"/>
    </row>
    <row r="147" s="1" customFormat="1" ht="45" customHeight="1">
      <c r="B147" s="336"/>
      <c r="C147" s="337" t="s">
        <v>2746</v>
      </c>
      <c r="D147" s="337"/>
      <c r="E147" s="337"/>
      <c r="F147" s="337"/>
      <c r="G147" s="337"/>
      <c r="H147" s="337"/>
      <c r="I147" s="337"/>
      <c r="J147" s="337"/>
      <c r="K147" s="338"/>
    </row>
    <row r="148" s="1" customFormat="1" ht="17.25" customHeight="1">
      <c r="B148" s="336"/>
      <c r="C148" s="339" t="s">
        <v>2681</v>
      </c>
      <c r="D148" s="339"/>
      <c r="E148" s="339"/>
      <c r="F148" s="339" t="s">
        <v>2682</v>
      </c>
      <c r="G148" s="340"/>
      <c r="H148" s="339" t="s">
        <v>60</v>
      </c>
      <c r="I148" s="339" t="s">
        <v>63</v>
      </c>
      <c r="J148" s="339" t="s">
        <v>2683</v>
      </c>
      <c r="K148" s="338"/>
    </row>
    <row r="149" s="1" customFormat="1" ht="17.25" customHeight="1">
      <c r="B149" s="336"/>
      <c r="C149" s="341" t="s">
        <v>2684</v>
      </c>
      <c r="D149" s="341"/>
      <c r="E149" s="341"/>
      <c r="F149" s="342" t="s">
        <v>2685</v>
      </c>
      <c r="G149" s="343"/>
      <c r="H149" s="341"/>
      <c r="I149" s="341"/>
      <c r="J149" s="341" t="s">
        <v>2686</v>
      </c>
      <c r="K149" s="338"/>
    </row>
    <row r="150" s="1" customFormat="1" ht="5.25" customHeight="1">
      <c r="B150" s="349"/>
      <c r="C150" s="344"/>
      <c r="D150" s="344"/>
      <c r="E150" s="344"/>
      <c r="F150" s="344"/>
      <c r="G150" s="345"/>
      <c r="H150" s="344"/>
      <c r="I150" s="344"/>
      <c r="J150" s="344"/>
      <c r="K150" s="372"/>
    </row>
    <row r="151" s="1" customFormat="1" ht="15" customHeight="1">
      <c r="B151" s="349"/>
      <c r="C151" s="376" t="s">
        <v>2690</v>
      </c>
      <c r="D151" s="324"/>
      <c r="E151" s="324"/>
      <c r="F151" s="377" t="s">
        <v>2687</v>
      </c>
      <c r="G151" s="324"/>
      <c r="H151" s="376" t="s">
        <v>2727</v>
      </c>
      <c r="I151" s="376" t="s">
        <v>2689</v>
      </c>
      <c r="J151" s="376">
        <v>120</v>
      </c>
      <c r="K151" s="372"/>
    </row>
    <row r="152" s="1" customFormat="1" ht="15" customHeight="1">
      <c r="B152" s="349"/>
      <c r="C152" s="376" t="s">
        <v>2736</v>
      </c>
      <c r="D152" s="324"/>
      <c r="E152" s="324"/>
      <c r="F152" s="377" t="s">
        <v>2687</v>
      </c>
      <c r="G152" s="324"/>
      <c r="H152" s="376" t="s">
        <v>2747</v>
      </c>
      <c r="I152" s="376" t="s">
        <v>2689</v>
      </c>
      <c r="J152" s="376" t="s">
        <v>2738</v>
      </c>
      <c r="K152" s="372"/>
    </row>
    <row r="153" s="1" customFormat="1" ht="15" customHeight="1">
      <c r="B153" s="349"/>
      <c r="C153" s="376" t="s">
        <v>2635</v>
      </c>
      <c r="D153" s="324"/>
      <c r="E153" s="324"/>
      <c r="F153" s="377" t="s">
        <v>2687</v>
      </c>
      <c r="G153" s="324"/>
      <c r="H153" s="376" t="s">
        <v>2748</v>
      </c>
      <c r="I153" s="376" t="s">
        <v>2689</v>
      </c>
      <c r="J153" s="376" t="s">
        <v>2738</v>
      </c>
      <c r="K153" s="372"/>
    </row>
    <row r="154" s="1" customFormat="1" ht="15" customHeight="1">
      <c r="B154" s="349"/>
      <c r="C154" s="376" t="s">
        <v>2692</v>
      </c>
      <c r="D154" s="324"/>
      <c r="E154" s="324"/>
      <c r="F154" s="377" t="s">
        <v>2693</v>
      </c>
      <c r="G154" s="324"/>
      <c r="H154" s="376" t="s">
        <v>2727</v>
      </c>
      <c r="I154" s="376" t="s">
        <v>2689</v>
      </c>
      <c r="J154" s="376">
        <v>50</v>
      </c>
      <c r="K154" s="372"/>
    </row>
    <row r="155" s="1" customFormat="1" ht="15" customHeight="1">
      <c r="B155" s="349"/>
      <c r="C155" s="376" t="s">
        <v>2695</v>
      </c>
      <c r="D155" s="324"/>
      <c r="E155" s="324"/>
      <c r="F155" s="377" t="s">
        <v>2687</v>
      </c>
      <c r="G155" s="324"/>
      <c r="H155" s="376" t="s">
        <v>2727</v>
      </c>
      <c r="I155" s="376" t="s">
        <v>2697</v>
      </c>
      <c r="J155" s="376"/>
      <c r="K155" s="372"/>
    </row>
    <row r="156" s="1" customFormat="1" ht="15" customHeight="1">
      <c r="B156" s="349"/>
      <c r="C156" s="376" t="s">
        <v>2706</v>
      </c>
      <c r="D156" s="324"/>
      <c r="E156" s="324"/>
      <c r="F156" s="377" t="s">
        <v>2693</v>
      </c>
      <c r="G156" s="324"/>
      <c r="H156" s="376" t="s">
        <v>2727</v>
      </c>
      <c r="I156" s="376" t="s">
        <v>2689</v>
      </c>
      <c r="J156" s="376">
        <v>50</v>
      </c>
      <c r="K156" s="372"/>
    </row>
    <row r="157" s="1" customFormat="1" ht="15" customHeight="1">
      <c r="B157" s="349"/>
      <c r="C157" s="376" t="s">
        <v>2714</v>
      </c>
      <c r="D157" s="324"/>
      <c r="E157" s="324"/>
      <c r="F157" s="377" t="s">
        <v>2693</v>
      </c>
      <c r="G157" s="324"/>
      <c r="H157" s="376" t="s">
        <v>2727</v>
      </c>
      <c r="I157" s="376" t="s">
        <v>2689</v>
      </c>
      <c r="J157" s="376">
        <v>50</v>
      </c>
      <c r="K157" s="372"/>
    </row>
    <row r="158" s="1" customFormat="1" ht="15" customHeight="1">
      <c r="B158" s="349"/>
      <c r="C158" s="376" t="s">
        <v>2712</v>
      </c>
      <c r="D158" s="324"/>
      <c r="E158" s="324"/>
      <c r="F158" s="377" t="s">
        <v>2693</v>
      </c>
      <c r="G158" s="324"/>
      <c r="H158" s="376" t="s">
        <v>2727</v>
      </c>
      <c r="I158" s="376" t="s">
        <v>2689</v>
      </c>
      <c r="J158" s="376">
        <v>50</v>
      </c>
      <c r="K158" s="372"/>
    </row>
    <row r="159" s="1" customFormat="1" ht="15" customHeight="1">
      <c r="B159" s="349"/>
      <c r="C159" s="376" t="s">
        <v>135</v>
      </c>
      <c r="D159" s="324"/>
      <c r="E159" s="324"/>
      <c r="F159" s="377" t="s">
        <v>2687</v>
      </c>
      <c r="G159" s="324"/>
      <c r="H159" s="376" t="s">
        <v>2749</v>
      </c>
      <c r="I159" s="376" t="s">
        <v>2689</v>
      </c>
      <c r="J159" s="376" t="s">
        <v>2750</v>
      </c>
      <c r="K159" s="372"/>
    </row>
    <row r="160" s="1" customFormat="1" ht="15" customHeight="1">
      <c r="B160" s="349"/>
      <c r="C160" s="376" t="s">
        <v>2751</v>
      </c>
      <c r="D160" s="324"/>
      <c r="E160" s="324"/>
      <c r="F160" s="377" t="s">
        <v>2687</v>
      </c>
      <c r="G160" s="324"/>
      <c r="H160" s="376" t="s">
        <v>2752</v>
      </c>
      <c r="I160" s="376" t="s">
        <v>2722</v>
      </c>
      <c r="J160" s="376"/>
      <c r="K160" s="372"/>
    </row>
    <row r="161" s="1" customFormat="1" ht="15" customHeight="1">
      <c r="B161" s="378"/>
      <c r="C161" s="358"/>
      <c r="D161" s="358"/>
      <c r="E161" s="358"/>
      <c r="F161" s="358"/>
      <c r="G161" s="358"/>
      <c r="H161" s="358"/>
      <c r="I161" s="358"/>
      <c r="J161" s="358"/>
      <c r="K161" s="379"/>
    </row>
    <row r="162" s="1" customFormat="1" ht="18.75" customHeight="1">
      <c r="B162" s="360"/>
      <c r="C162" s="370"/>
      <c r="D162" s="370"/>
      <c r="E162" s="370"/>
      <c r="F162" s="380"/>
      <c r="G162" s="370"/>
      <c r="H162" s="370"/>
      <c r="I162" s="370"/>
      <c r="J162" s="370"/>
      <c r="K162" s="360"/>
    </row>
    <row r="163" s="1" customFormat="1" ht="18.75" customHeight="1">
      <c r="B163" s="332"/>
      <c r="C163" s="332"/>
      <c r="D163" s="332"/>
      <c r="E163" s="332"/>
      <c r="F163" s="332"/>
      <c r="G163" s="332"/>
      <c r="H163" s="332"/>
      <c r="I163" s="332"/>
      <c r="J163" s="332"/>
      <c r="K163" s="332"/>
    </row>
    <row r="164" s="1" customFormat="1" ht="7.5" customHeight="1">
      <c r="B164" s="311"/>
      <c r="C164" s="312"/>
      <c r="D164" s="312"/>
      <c r="E164" s="312"/>
      <c r="F164" s="312"/>
      <c r="G164" s="312"/>
      <c r="H164" s="312"/>
      <c r="I164" s="312"/>
      <c r="J164" s="312"/>
      <c r="K164" s="313"/>
    </row>
    <row r="165" s="1" customFormat="1" ht="45" customHeight="1">
      <c r="B165" s="314"/>
      <c r="C165" s="315" t="s">
        <v>2753</v>
      </c>
      <c r="D165" s="315"/>
      <c r="E165" s="315"/>
      <c r="F165" s="315"/>
      <c r="G165" s="315"/>
      <c r="H165" s="315"/>
      <c r="I165" s="315"/>
      <c r="J165" s="315"/>
      <c r="K165" s="316"/>
    </row>
    <row r="166" s="1" customFormat="1" ht="17.25" customHeight="1">
      <c r="B166" s="314"/>
      <c r="C166" s="339" t="s">
        <v>2681</v>
      </c>
      <c r="D166" s="339"/>
      <c r="E166" s="339"/>
      <c r="F166" s="339" t="s">
        <v>2682</v>
      </c>
      <c r="G166" s="381"/>
      <c r="H166" s="382" t="s">
        <v>60</v>
      </c>
      <c r="I166" s="382" t="s">
        <v>63</v>
      </c>
      <c r="J166" s="339" t="s">
        <v>2683</v>
      </c>
      <c r="K166" s="316"/>
    </row>
    <row r="167" s="1" customFormat="1" ht="17.25" customHeight="1">
      <c r="B167" s="317"/>
      <c r="C167" s="341" t="s">
        <v>2684</v>
      </c>
      <c r="D167" s="341"/>
      <c r="E167" s="341"/>
      <c r="F167" s="342" t="s">
        <v>2685</v>
      </c>
      <c r="G167" s="383"/>
      <c r="H167" s="384"/>
      <c r="I167" s="384"/>
      <c r="J167" s="341" t="s">
        <v>2686</v>
      </c>
      <c r="K167" s="319"/>
    </row>
    <row r="168" s="1" customFormat="1" ht="5.25" customHeight="1">
      <c r="B168" s="349"/>
      <c r="C168" s="344"/>
      <c r="D168" s="344"/>
      <c r="E168" s="344"/>
      <c r="F168" s="344"/>
      <c r="G168" s="345"/>
      <c r="H168" s="344"/>
      <c r="I168" s="344"/>
      <c r="J168" s="344"/>
      <c r="K168" s="372"/>
    </row>
    <row r="169" s="1" customFormat="1" ht="15" customHeight="1">
      <c r="B169" s="349"/>
      <c r="C169" s="324" t="s">
        <v>2690</v>
      </c>
      <c r="D169" s="324"/>
      <c r="E169" s="324"/>
      <c r="F169" s="347" t="s">
        <v>2687</v>
      </c>
      <c r="G169" s="324"/>
      <c r="H169" s="324" t="s">
        <v>2727</v>
      </c>
      <c r="I169" s="324" t="s">
        <v>2689</v>
      </c>
      <c r="J169" s="324">
        <v>120</v>
      </c>
      <c r="K169" s="372"/>
    </row>
    <row r="170" s="1" customFormat="1" ht="15" customHeight="1">
      <c r="B170" s="349"/>
      <c r="C170" s="324" t="s">
        <v>2736</v>
      </c>
      <c r="D170" s="324"/>
      <c r="E170" s="324"/>
      <c r="F170" s="347" t="s">
        <v>2687</v>
      </c>
      <c r="G170" s="324"/>
      <c r="H170" s="324" t="s">
        <v>2737</v>
      </c>
      <c r="I170" s="324" t="s">
        <v>2689</v>
      </c>
      <c r="J170" s="324" t="s">
        <v>2738</v>
      </c>
      <c r="K170" s="372"/>
    </row>
    <row r="171" s="1" customFormat="1" ht="15" customHeight="1">
      <c r="B171" s="349"/>
      <c r="C171" s="324" t="s">
        <v>2635</v>
      </c>
      <c r="D171" s="324"/>
      <c r="E171" s="324"/>
      <c r="F171" s="347" t="s">
        <v>2687</v>
      </c>
      <c r="G171" s="324"/>
      <c r="H171" s="324" t="s">
        <v>2754</v>
      </c>
      <c r="I171" s="324" t="s">
        <v>2689</v>
      </c>
      <c r="J171" s="324" t="s">
        <v>2738</v>
      </c>
      <c r="K171" s="372"/>
    </row>
    <row r="172" s="1" customFormat="1" ht="15" customHeight="1">
      <c r="B172" s="349"/>
      <c r="C172" s="324" t="s">
        <v>2692</v>
      </c>
      <c r="D172" s="324"/>
      <c r="E172" s="324"/>
      <c r="F172" s="347" t="s">
        <v>2693</v>
      </c>
      <c r="G172" s="324"/>
      <c r="H172" s="324" t="s">
        <v>2754</v>
      </c>
      <c r="I172" s="324" t="s">
        <v>2689</v>
      </c>
      <c r="J172" s="324">
        <v>50</v>
      </c>
      <c r="K172" s="372"/>
    </row>
    <row r="173" s="1" customFormat="1" ht="15" customHeight="1">
      <c r="B173" s="349"/>
      <c r="C173" s="324" t="s">
        <v>2695</v>
      </c>
      <c r="D173" s="324"/>
      <c r="E173" s="324"/>
      <c r="F173" s="347" t="s">
        <v>2687</v>
      </c>
      <c r="G173" s="324"/>
      <c r="H173" s="324" t="s">
        <v>2754</v>
      </c>
      <c r="I173" s="324" t="s">
        <v>2697</v>
      </c>
      <c r="J173" s="324"/>
      <c r="K173" s="372"/>
    </row>
    <row r="174" s="1" customFormat="1" ht="15" customHeight="1">
      <c r="B174" s="349"/>
      <c r="C174" s="324" t="s">
        <v>2706</v>
      </c>
      <c r="D174" s="324"/>
      <c r="E174" s="324"/>
      <c r="F174" s="347" t="s">
        <v>2693</v>
      </c>
      <c r="G174" s="324"/>
      <c r="H174" s="324" t="s">
        <v>2754</v>
      </c>
      <c r="I174" s="324" t="s">
        <v>2689</v>
      </c>
      <c r="J174" s="324">
        <v>50</v>
      </c>
      <c r="K174" s="372"/>
    </row>
    <row r="175" s="1" customFormat="1" ht="15" customHeight="1">
      <c r="B175" s="349"/>
      <c r="C175" s="324" t="s">
        <v>2714</v>
      </c>
      <c r="D175" s="324"/>
      <c r="E175" s="324"/>
      <c r="F175" s="347" t="s">
        <v>2693</v>
      </c>
      <c r="G175" s="324"/>
      <c r="H175" s="324" t="s">
        <v>2754</v>
      </c>
      <c r="I175" s="324" t="s">
        <v>2689</v>
      </c>
      <c r="J175" s="324">
        <v>50</v>
      </c>
      <c r="K175" s="372"/>
    </row>
    <row r="176" s="1" customFormat="1" ht="15" customHeight="1">
      <c r="B176" s="349"/>
      <c r="C176" s="324" t="s">
        <v>2712</v>
      </c>
      <c r="D176" s="324"/>
      <c r="E176" s="324"/>
      <c r="F176" s="347" t="s">
        <v>2693</v>
      </c>
      <c r="G176" s="324"/>
      <c r="H176" s="324" t="s">
        <v>2754</v>
      </c>
      <c r="I176" s="324" t="s">
        <v>2689</v>
      </c>
      <c r="J176" s="324">
        <v>50</v>
      </c>
      <c r="K176" s="372"/>
    </row>
    <row r="177" s="1" customFormat="1" ht="15" customHeight="1">
      <c r="B177" s="349"/>
      <c r="C177" s="324" t="s">
        <v>164</v>
      </c>
      <c r="D177" s="324"/>
      <c r="E177" s="324"/>
      <c r="F177" s="347" t="s">
        <v>2687</v>
      </c>
      <c r="G177" s="324"/>
      <c r="H177" s="324" t="s">
        <v>2755</v>
      </c>
      <c r="I177" s="324" t="s">
        <v>2756</v>
      </c>
      <c r="J177" s="324"/>
      <c r="K177" s="372"/>
    </row>
    <row r="178" s="1" customFormat="1" ht="15" customHeight="1">
      <c r="B178" s="349"/>
      <c r="C178" s="324" t="s">
        <v>63</v>
      </c>
      <c r="D178" s="324"/>
      <c r="E178" s="324"/>
      <c r="F178" s="347" t="s">
        <v>2687</v>
      </c>
      <c r="G178" s="324"/>
      <c r="H178" s="324" t="s">
        <v>2757</v>
      </c>
      <c r="I178" s="324" t="s">
        <v>2758</v>
      </c>
      <c r="J178" s="324">
        <v>1</v>
      </c>
      <c r="K178" s="372"/>
    </row>
    <row r="179" s="1" customFormat="1" ht="15" customHeight="1">
      <c r="B179" s="349"/>
      <c r="C179" s="324" t="s">
        <v>59</v>
      </c>
      <c r="D179" s="324"/>
      <c r="E179" s="324"/>
      <c r="F179" s="347" t="s">
        <v>2687</v>
      </c>
      <c r="G179" s="324"/>
      <c r="H179" s="324" t="s">
        <v>2759</v>
      </c>
      <c r="I179" s="324" t="s">
        <v>2689</v>
      </c>
      <c r="J179" s="324">
        <v>20</v>
      </c>
      <c r="K179" s="372"/>
    </row>
    <row r="180" s="1" customFormat="1" ht="15" customHeight="1">
      <c r="B180" s="349"/>
      <c r="C180" s="324" t="s">
        <v>60</v>
      </c>
      <c r="D180" s="324"/>
      <c r="E180" s="324"/>
      <c r="F180" s="347" t="s">
        <v>2687</v>
      </c>
      <c r="G180" s="324"/>
      <c r="H180" s="324" t="s">
        <v>2760</v>
      </c>
      <c r="I180" s="324" t="s">
        <v>2689</v>
      </c>
      <c r="J180" s="324">
        <v>255</v>
      </c>
      <c r="K180" s="372"/>
    </row>
    <row r="181" s="1" customFormat="1" ht="15" customHeight="1">
      <c r="B181" s="349"/>
      <c r="C181" s="324" t="s">
        <v>165</v>
      </c>
      <c r="D181" s="324"/>
      <c r="E181" s="324"/>
      <c r="F181" s="347" t="s">
        <v>2687</v>
      </c>
      <c r="G181" s="324"/>
      <c r="H181" s="324" t="s">
        <v>2651</v>
      </c>
      <c r="I181" s="324" t="s">
        <v>2689</v>
      </c>
      <c r="J181" s="324">
        <v>10</v>
      </c>
      <c r="K181" s="372"/>
    </row>
    <row r="182" s="1" customFormat="1" ht="15" customHeight="1">
      <c r="B182" s="349"/>
      <c r="C182" s="324" t="s">
        <v>166</v>
      </c>
      <c r="D182" s="324"/>
      <c r="E182" s="324"/>
      <c r="F182" s="347" t="s">
        <v>2687</v>
      </c>
      <c r="G182" s="324"/>
      <c r="H182" s="324" t="s">
        <v>2761</v>
      </c>
      <c r="I182" s="324" t="s">
        <v>2722</v>
      </c>
      <c r="J182" s="324"/>
      <c r="K182" s="372"/>
    </row>
    <row r="183" s="1" customFormat="1" ht="15" customHeight="1">
      <c r="B183" s="349"/>
      <c r="C183" s="324" t="s">
        <v>2762</v>
      </c>
      <c r="D183" s="324"/>
      <c r="E183" s="324"/>
      <c r="F183" s="347" t="s">
        <v>2687</v>
      </c>
      <c r="G183" s="324"/>
      <c r="H183" s="324" t="s">
        <v>2763</v>
      </c>
      <c r="I183" s="324" t="s">
        <v>2722</v>
      </c>
      <c r="J183" s="324"/>
      <c r="K183" s="372"/>
    </row>
    <row r="184" s="1" customFormat="1" ht="15" customHeight="1">
      <c r="B184" s="349"/>
      <c r="C184" s="324" t="s">
        <v>2751</v>
      </c>
      <c r="D184" s="324"/>
      <c r="E184" s="324"/>
      <c r="F184" s="347" t="s">
        <v>2687</v>
      </c>
      <c r="G184" s="324"/>
      <c r="H184" s="324" t="s">
        <v>2764</v>
      </c>
      <c r="I184" s="324" t="s">
        <v>2722</v>
      </c>
      <c r="J184" s="324"/>
      <c r="K184" s="372"/>
    </row>
    <row r="185" s="1" customFormat="1" ht="15" customHeight="1">
      <c r="B185" s="349"/>
      <c r="C185" s="324" t="s">
        <v>168</v>
      </c>
      <c r="D185" s="324"/>
      <c r="E185" s="324"/>
      <c r="F185" s="347" t="s">
        <v>2693</v>
      </c>
      <c r="G185" s="324"/>
      <c r="H185" s="324" t="s">
        <v>2765</v>
      </c>
      <c r="I185" s="324" t="s">
        <v>2689</v>
      </c>
      <c r="J185" s="324">
        <v>50</v>
      </c>
      <c r="K185" s="372"/>
    </row>
    <row r="186" s="1" customFormat="1" ht="15" customHeight="1">
      <c r="B186" s="349"/>
      <c r="C186" s="324" t="s">
        <v>2766</v>
      </c>
      <c r="D186" s="324"/>
      <c r="E186" s="324"/>
      <c r="F186" s="347" t="s">
        <v>2693</v>
      </c>
      <c r="G186" s="324"/>
      <c r="H186" s="324" t="s">
        <v>2767</v>
      </c>
      <c r="I186" s="324" t="s">
        <v>2768</v>
      </c>
      <c r="J186" s="324"/>
      <c r="K186" s="372"/>
    </row>
    <row r="187" s="1" customFormat="1" ht="15" customHeight="1">
      <c r="B187" s="349"/>
      <c r="C187" s="324" t="s">
        <v>2769</v>
      </c>
      <c r="D187" s="324"/>
      <c r="E187" s="324"/>
      <c r="F187" s="347" t="s">
        <v>2693</v>
      </c>
      <c r="G187" s="324"/>
      <c r="H187" s="324" t="s">
        <v>2770</v>
      </c>
      <c r="I187" s="324" t="s">
        <v>2768</v>
      </c>
      <c r="J187" s="324"/>
      <c r="K187" s="372"/>
    </row>
    <row r="188" s="1" customFormat="1" ht="15" customHeight="1">
      <c r="B188" s="349"/>
      <c r="C188" s="324" t="s">
        <v>2771</v>
      </c>
      <c r="D188" s="324"/>
      <c r="E188" s="324"/>
      <c r="F188" s="347" t="s">
        <v>2693</v>
      </c>
      <c r="G188" s="324"/>
      <c r="H188" s="324" t="s">
        <v>2772</v>
      </c>
      <c r="I188" s="324" t="s">
        <v>2768</v>
      </c>
      <c r="J188" s="324"/>
      <c r="K188" s="372"/>
    </row>
    <row r="189" s="1" customFormat="1" ht="15" customHeight="1">
      <c r="B189" s="349"/>
      <c r="C189" s="385" t="s">
        <v>2773</v>
      </c>
      <c r="D189" s="324"/>
      <c r="E189" s="324"/>
      <c r="F189" s="347" t="s">
        <v>2693</v>
      </c>
      <c r="G189" s="324"/>
      <c r="H189" s="324" t="s">
        <v>2774</v>
      </c>
      <c r="I189" s="324" t="s">
        <v>2775</v>
      </c>
      <c r="J189" s="386" t="s">
        <v>2776</v>
      </c>
      <c r="K189" s="372"/>
    </row>
    <row r="190" s="18" customFormat="1" ht="15" customHeight="1">
      <c r="B190" s="387"/>
      <c r="C190" s="388" t="s">
        <v>2777</v>
      </c>
      <c r="D190" s="389"/>
      <c r="E190" s="389"/>
      <c r="F190" s="390" t="s">
        <v>2693</v>
      </c>
      <c r="G190" s="389"/>
      <c r="H190" s="389" t="s">
        <v>2778</v>
      </c>
      <c r="I190" s="389" t="s">
        <v>2775</v>
      </c>
      <c r="J190" s="391" t="s">
        <v>2776</v>
      </c>
      <c r="K190" s="392"/>
    </row>
    <row r="191" s="1" customFormat="1" ht="15" customHeight="1">
      <c r="B191" s="349"/>
      <c r="C191" s="385" t="s">
        <v>48</v>
      </c>
      <c r="D191" s="324"/>
      <c r="E191" s="324"/>
      <c r="F191" s="347" t="s">
        <v>2687</v>
      </c>
      <c r="G191" s="324"/>
      <c r="H191" s="321" t="s">
        <v>2779</v>
      </c>
      <c r="I191" s="324" t="s">
        <v>2780</v>
      </c>
      <c r="J191" s="324"/>
      <c r="K191" s="372"/>
    </row>
    <row r="192" s="1" customFormat="1" ht="15" customHeight="1">
      <c r="B192" s="349"/>
      <c r="C192" s="385" t="s">
        <v>2781</v>
      </c>
      <c r="D192" s="324"/>
      <c r="E192" s="324"/>
      <c r="F192" s="347" t="s">
        <v>2687</v>
      </c>
      <c r="G192" s="324"/>
      <c r="H192" s="324" t="s">
        <v>2782</v>
      </c>
      <c r="I192" s="324" t="s">
        <v>2722</v>
      </c>
      <c r="J192" s="324"/>
      <c r="K192" s="372"/>
    </row>
    <row r="193" s="1" customFormat="1" ht="15" customHeight="1">
      <c r="B193" s="349"/>
      <c r="C193" s="385" t="s">
        <v>2783</v>
      </c>
      <c r="D193" s="324"/>
      <c r="E193" s="324"/>
      <c r="F193" s="347" t="s">
        <v>2687</v>
      </c>
      <c r="G193" s="324"/>
      <c r="H193" s="324" t="s">
        <v>2784</v>
      </c>
      <c r="I193" s="324" t="s">
        <v>2722</v>
      </c>
      <c r="J193" s="324"/>
      <c r="K193" s="372"/>
    </row>
    <row r="194" s="1" customFormat="1" ht="15" customHeight="1">
      <c r="B194" s="349"/>
      <c r="C194" s="385" t="s">
        <v>2785</v>
      </c>
      <c r="D194" s="324"/>
      <c r="E194" s="324"/>
      <c r="F194" s="347" t="s">
        <v>2693</v>
      </c>
      <c r="G194" s="324"/>
      <c r="H194" s="324" t="s">
        <v>2786</v>
      </c>
      <c r="I194" s="324" t="s">
        <v>2722</v>
      </c>
      <c r="J194" s="324"/>
      <c r="K194" s="372"/>
    </row>
    <row r="195" s="1" customFormat="1" ht="15" customHeight="1">
      <c r="B195" s="378"/>
      <c r="C195" s="393"/>
      <c r="D195" s="358"/>
      <c r="E195" s="358"/>
      <c r="F195" s="358"/>
      <c r="G195" s="358"/>
      <c r="H195" s="358"/>
      <c r="I195" s="358"/>
      <c r="J195" s="358"/>
      <c r="K195" s="379"/>
    </row>
    <row r="196" s="1" customFormat="1" ht="18.75" customHeight="1">
      <c r="B196" s="360"/>
      <c r="C196" s="370"/>
      <c r="D196" s="370"/>
      <c r="E196" s="370"/>
      <c r="F196" s="380"/>
      <c r="G196" s="370"/>
      <c r="H196" s="370"/>
      <c r="I196" s="370"/>
      <c r="J196" s="370"/>
      <c r="K196" s="360"/>
    </row>
    <row r="197" s="1" customFormat="1" ht="18.75" customHeight="1">
      <c r="B197" s="360"/>
      <c r="C197" s="370"/>
      <c r="D197" s="370"/>
      <c r="E197" s="370"/>
      <c r="F197" s="380"/>
      <c r="G197" s="370"/>
      <c r="H197" s="370"/>
      <c r="I197" s="370"/>
      <c r="J197" s="370"/>
      <c r="K197" s="360"/>
    </row>
    <row r="198" s="1" customFormat="1" ht="18.75" customHeight="1">
      <c r="B198" s="332"/>
      <c r="C198" s="332"/>
      <c r="D198" s="332"/>
      <c r="E198" s="332"/>
      <c r="F198" s="332"/>
      <c r="G198" s="332"/>
      <c r="H198" s="332"/>
      <c r="I198" s="332"/>
      <c r="J198" s="332"/>
      <c r="K198" s="332"/>
    </row>
    <row r="199" s="1" customFormat="1" ht="13.5">
      <c r="B199" s="311"/>
      <c r="C199" s="312"/>
      <c r="D199" s="312"/>
      <c r="E199" s="312"/>
      <c r="F199" s="312"/>
      <c r="G199" s="312"/>
      <c r="H199" s="312"/>
      <c r="I199" s="312"/>
      <c r="J199" s="312"/>
      <c r="K199" s="313"/>
    </row>
    <row r="200" s="1" customFormat="1" ht="21">
      <c r="B200" s="314"/>
      <c r="C200" s="315" t="s">
        <v>2787</v>
      </c>
      <c r="D200" s="315"/>
      <c r="E200" s="315"/>
      <c r="F200" s="315"/>
      <c r="G200" s="315"/>
      <c r="H200" s="315"/>
      <c r="I200" s="315"/>
      <c r="J200" s="315"/>
      <c r="K200" s="316"/>
    </row>
    <row r="201" s="1" customFormat="1" ht="25.5" customHeight="1">
      <c r="B201" s="314"/>
      <c r="C201" s="394" t="s">
        <v>2788</v>
      </c>
      <c r="D201" s="394"/>
      <c r="E201" s="394"/>
      <c r="F201" s="394" t="s">
        <v>2789</v>
      </c>
      <c r="G201" s="395"/>
      <c r="H201" s="394" t="s">
        <v>2790</v>
      </c>
      <c r="I201" s="394"/>
      <c r="J201" s="394"/>
      <c r="K201" s="316"/>
    </row>
    <row r="202" s="1" customFormat="1" ht="5.25" customHeight="1">
      <c r="B202" s="349"/>
      <c r="C202" s="344"/>
      <c r="D202" s="344"/>
      <c r="E202" s="344"/>
      <c r="F202" s="344"/>
      <c r="G202" s="370"/>
      <c r="H202" s="344"/>
      <c r="I202" s="344"/>
      <c r="J202" s="344"/>
      <c r="K202" s="372"/>
    </row>
    <row r="203" s="1" customFormat="1" ht="15" customHeight="1">
      <c r="B203" s="349"/>
      <c r="C203" s="324" t="s">
        <v>2780</v>
      </c>
      <c r="D203" s="324"/>
      <c r="E203" s="324"/>
      <c r="F203" s="347" t="s">
        <v>49</v>
      </c>
      <c r="G203" s="324"/>
      <c r="H203" s="324" t="s">
        <v>2791</v>
      </c>
      <c r="I203" s="324"/>
      <c r="J203" s="324"/>
      <c r="K203" s="372"/>
    </row>
    <row r="204" s="1" customFormat="1" ht="15" customHeight="1">
      <c r="B204" s="349"/>
      <c r="C204" s="324"/>
      <c r="D204" s="324"/>
      <c r="E204" s="324"/>
      <c r="F204" s="347" t="s">
        <v>50</v>
      </c>
      <c r="G204" s="324"/>
      <c r="H204" s="324" t="s">
        <v>2792</v>
      </c>
      <c r="I204" s="324"/>
      <c r="J204" s="324"/>
      <c r="K204" s="372"/>
    </row>
    <row r="205" s="1" customFormat="1" ht="15" customHeight="1">
      <c r="B205" s="349"/>
      <c r="C205" s="324"/>
      <c r="D205" s="324"/>
      <c r="E205" s="324"/>
      <c r="F205" s="347" t="s">
        <v>53</v>
      </c>
      <c r="G205" s="324"/>
      <c r="H205" s="324" t="s">
        <v>2793</v>
      </c>
      <c r="I205" s="324"/>
      <c r="J205" s="324"/>
      <c r="K205" s="372"/>
    </row>
    <row r="206" s="1" customFormat="1" ht="15" customHeight="1">
      <c r="B206" s="349"/>
      <c r="C206" s="324"/>
      <c r="D206" s="324"/>
      <c r="E206" s="324"/>
      <c r="F206" s="347" t="s">
        <v>51</v>
      </c>
      <c r="G206" s="324"/>
      <c r="H206" s="324" t="s">
        <v>2794</v>
      </c>
      <c r="I206" s="324"/>
      <c r="J206" s="324"/>
      <c r="K206" s="372"/>
    </row>
    <row r="207" s="1" customFormat="1" ht="15" customHeight="1">
      <c r="B207" s="349"/>
      <c r="C207" s="324"/>
      <c r="D207" s="324"/>
      <c r="E207" s="324"/>
      <c r="F207" s="347" t="s">
        <v>52</v>
      </c>
      <c r="G207" s="324"/>
      <c r="H207" s="324" t="s">
        <v>2795</v>
      </c>
      <c r="I207" s="324"/>
      <c r="J207" s="324"/>
      <c r="K207" s="372"/>
    </row>
    <row r="208" s="1" customFormat="1" ht="15" customHeight="1">
      <c r="B208" s="349"/>
      <c r="C208" s="324"/>
      <c r="D208" s="324"/>
      <c r="E208" s="324"/>
      <c r="F208" s="347"/>
      <c r="G208" s="324"/>
      <c r="H208" s="324"/>
      <c r="I208" s="324"/>
      <c r="J208" s="324"/>
      <c r="K208" s="372"/>
    </row>
    <row r="209" s="1" customFormat="1" ht="15" customHeight="1">
      <c r="B209" s="349"/>
      <c r="C209" s="324" t="s">
        <v>2734</v>
      </c>
      <c r="D209" s="324"/>
      <c r="E209" s="324"/>
      <c r="F209" s="347" t="s">
        <v>85</v>
      </c>
      <c r="G209" s="324"/>
      <c r="H209" s="324" t="s">
        <v>2796</v>
      </c>
      <c r="I209" s="324"/>
      <c r="J209" s="324"/>
      <c r="K209" s="372"/>
    </row>
    <row r="210" s="1" customFormat="1" ht="15" customHeight="1">
      <c r="B210" s="349"/>
      <c r="C210" s="324"/>
      <c r="D210" s="324"/>
      <c r="E210" s="324"/>
      <c r="F210" s="347" t="s">
        <v>2629</v>
      </c>
      <c r="G210" s="324"/>
      <c r="H210" s="324" t="s">
        <v>2630</v>
      </c>
      <c r="I210" s="324"/>
      <c r="J210" s="324"/>
      <c r="K210" s="372"/>
    </row>
    <row r="211" s="1" customFormat="1" ht="15" customHeight="1">
      <c r="B211" s="349"/>
      <c r="C211" s="324"/>
      <c r="D211" s="324"/>
      <c r="E211" s="324"/>
      <c r="F211" s="347" t="s">
        <v>2627</v>
      </c>
      <c r="G211" s="324"/>
      <c r="H211" s="324" t="s">
        <v>2797</v>
      </c>
      <c r="I211" s="324"/>
      <c r="J211" s="324"/>
      <c r="K211" s="372"/>
    </row>
    <row r="212" s="1" customFormat="1" ht="15" customHeight="1">
      <c r="B212" s="396"/>
      <c r="C212" s="324"/>
      <c r="D212" s="324"/>
      <c r="E212" s="324"/>
      <c r="F212" s="347" t="s">
        <v>2631</v>
      </c>
      <c r="G212" s="385"/>
      <c r="H212" s="376" t="s">
        <v>2632</v>
      </c>
      <c r="I212" s="376"/>
      <c r="J212" s="376"/>
      <c r="K212" s="397"/>
    </row>
    <row r="213" s="1" customFormat="1" ht="15" customHeight="1">
      <c r="B213" s="396"/>
      <c r="C213" s="324"/>
      <c r="D213" s="324"/>
      <c r="E213" s="324"/>
      <c r="F213" s="347" t="s">
        <v>2633</v>
      </c>
      <c r="G213" s="385"/>
      <c r="H213" s="376" t="s">
        <v>2314</v>
      </c>
      <c r="I213" s="376"/>
      <c r="J213" s="376"/>
      <c r="K213" s="397"/>
    </row>
    <row r="214" s="1" customFormat="1" ht="15" customHeight="1">
      <c r="B214" s="396"/>
      <c r="C214" s="324"/>
      <c r="D214" s="324"/>
      <c r="E214" s="324"/>
      <c r="F214" s="347"/>
      <c r="G214" s="385"/>
      <c r="H214" s="376"/>
      <c r="I214" s="376"/>
      <c r="J214" s="376"/>
      <c r="K214" s="397"/>
    </row>
    <row r="215" s="1" customFormat="1" ht="15" customHeight="1">
      <c r="B215" s="396"/>
      <c r="C215" s="324" t="s">
        <v>2758</v>
      </c>
      <c r="D215" s="324"/>
      <c r="E215" s="324"/>
      <c r="F215" s="347">
        <v>1</v>
      </c>
      <c r="G215" s="385"/>
      <c r="H215" s="376" t="s">
        <v>2798</v>
      </c>
      <c r="I215" s="376"/>
      <c r="J215" s="376"/>
      <c r="K215" s="397"/>
    </row>
    <row r="216" s="1" customFormat="1" ht="15" customHeight="1">
      <c r="B216" s="396"/>
      <c r="C216" s="324"/>
      <c r="D216" s="324"/>
      <c r="E216" s="324"/>
      <c r="F216" s="347">
        <v>2</v>
      </c>
      <c r="G216" s="385"/>
      <c r="H216" s="376" t="s">
        <v>2799</v>
      </c>
      <c r="I216" s="376"/>
      <c r="J216" s="376"/>
      <c r="K216" s="397"/>
    </row>
    <row r="217" s="1" customFormat="1" ht="15" customHeight="1">
      <c r="B217" s="396"/>
      <c r="C217" s="324"/>
      <c r="D217" s="324"/>
      <c r="E217" s="324"/>
      <c r="F217" s="347">
        <v>3</v>
      </c>
      <c r="G217" s="385"/>
      <c r="H217" s="376" t="s">
        <v>2800</v>
      </c>
      <c r="I217" s="376"/>
      <c r="J217" s="376"/>
      <c r="K217" s="397"/>
    </row>
    <row r="218" s="1" customFormat="1" ht="15" customHeight="1">
      <c r="B218" s="396"/>
      <c r="C218" s="324"/>
      <c r="D218" s="324"/>
      <c r="E218" s="324"/>
      <c r="F218" s="347">
        <v>4</v>
      </c>
      <c r="G218" s="385"/>
      <c r="H218" s="376" t="s">
        <v>2801</v>
      </c>
      <c r="I218" s="376"/>
      <c r="J218" s="376"/>
      <c r="K218" s="397"/>
    </row>
    <row r="219" s="1" customFormat="1" ht="12.75" customHeight="1">
      <c r="B219" s="398"/>
      <c r="C219" s="399"/>
      <c r="D219" s="399"/>
      <c r="E219" s="399"/>
      <c r="F219" s="399"/>
      <c r="G219" s="399"/>
      <c r="H219" s="399"/>
      <c r="I219" s="399"/>
      <c r="J219" s="399"/>
      <c r="K219" s="40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DESKTOP-JGLBK2V\katcha</dc:creator>
  <cp:lastModifiedBy>DESKTOP-JGLBK2V\katcha</cp:lastModifiedBy>
  <dcterms:created xsi:type="dcterms:W3CDTF">2025-10-14T16:47:52Z</dcterms:created>
  <dcterms:modified xsi:type="dcterms:W3CDTF">2025-10-14T16:48:05Z</dcterms:modified>
</cp:coreProperties>
</file>