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E467BFB-086A-45CC-BA68-E81B09B052A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</workbook>
</file>

<file path=xl/calcChain.xml><?xml version="1.0" encoding="utf-8"?>
<calcChain xmlns="http://schemas.openxmlformats.org/spreadsheetml/2006/main">
  <c r="E16" i="3" l="1"/>
  <c r="C11" i="2"/>
  <c r="C10" i="2"/>
  <c r="E25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3" i="3"/>
  <c r="E21" i="3"/>
  <c r="E26" i="3" s="1"/>
  <c r="E8" i="3"/>
  <c r="E9" i="3"/>
  <c r="E10" i="3"/>
  <c r="E11" i="3"/>
  <c r="E12" i="3"/>
  <c r="E13" i="3"/>
  <c r="E14" i="3"/>
  <c r="E15" i="3"/>
  <c r="E17" i="3"/>
  <c r="E18" i="3"/>
  <c r="E19" i="3"/>
  <c r="E7" i="3"/>
  <c r="K8" i="4" l="1"/>
  <c r="K97" i="4" s="1"/>
  <c r="K99" i="4" l="1"/>
  <c r="G7" i="1" s="1"/>
  <c r="C9" i="2"/>
  <c r="G6" i="1" s="1"/>
  <c r="G5" i="1" l="1"/>
  <c r="G9" i="1" s="1"/>
</calcChain>
</file>

<file path=xl/sharedStrings.xml><?xml version="1.0" encoding="utf-8"?>
<sst xmlns="http://schemas.openxmlformats.org/spreadsheetml/2006/main" count="194" uniqueCount="188">
  <si>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</si>
  <si>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</si>
  <si>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</si>
  <si>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</si>
  <si>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</si>
  <si>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</si>
  <si>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</si>
  <si>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</si>
  <si>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</si>
  <si>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</si>
  <si>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</si>
  <si>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</si>
  <si>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</si>
  <si>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</si>
  <si>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</si>
  <si>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asistenční</t>
  </si>
  <si>
    <t>Monitor náhledový</t>
  </si>
  <si>
    <t>Kamerová jednotka</t>
  </si>
  <si>
    <r>
      <t>Endoskop s úhlem pohledu 0</t>
    </r>
    <r>
      <rPr>
        <sz val="10"/>
        <color theme="1"/>
        <rFont val="Calibri"/>
        <family val="2"/>
      </rPr>
      <t>° vč. sterilizačního boxu a světlovodného kabelu</t>
    </r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</si>
  <si>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</si>
  <si>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</si>
  <si>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</si>
  <si>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</si>
  <si>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</si>
  <si>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</si>
  <si>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</si>
  <si>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</si>
  <si>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</si>
  <si>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</si>
  <si>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</si>
  <si>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</si>
  <si>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</si>
  <si>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</si>
  <si>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</si>
  <si>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</si>
  <si>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</si>
  <si>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</si>
  <si>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</si>
  <si>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</si>
  <si>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</si>
  <si>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</si>
  <si>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</si>
  <si>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</si>
  <si>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</si>
  <si>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</si>
  <si>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</si>
  <si>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</si>
  <si>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</si>
  <si>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</si>
  <si>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</si>
  <si>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</si>
  <si>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</si>
  <si>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</si>
  <si>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</si>
  <si>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</si>
  <si>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</si>
  <si>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</si>
  <si>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</si>
  <si>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</si>
  <si>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</si>
  <si>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</si>
  <si>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</si>
  <si>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</si>
  <si>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</si>
  <si>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</si>
  <si>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</si>
  <si>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</si>
  <si>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</si>
  <si>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</si>
  <si>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</si>
  <si>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</si>
  <si>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</si>
  <si>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</si>
  <si>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</si>
  <si>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</si>
  <si>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</si>
  <si>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</si>
  <si>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dlouhé s úhlem rozevření 70°, délkou branží 22 mm, pracovní délkou 33 cm; dlouhý bipolární kauter s velkým rozevřením</t>
  </si>
  <si>
    <t>kleště bipolární fenestrované s úhel rozevření 45°, délkou branží 22 mm a  pracovní délkou 33 cm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</si>
  <si>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</si>
  <si>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</si>
  <si>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disektor bipolární zakřivený s úhlem rozevření 45°, délkou branží 22 mm, pracovní délkou 33 cm; bipolární kauter sloužící k disekčním výkonům na tkáni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</si>
  <si>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</si>
  <si>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</si>
  <si>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</si>
  <si>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</si>
  <si>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grasper pro traumatické uchopení s úhlem rozevření 60°, délkou branží 20 mm, pracovní délkou 33 cm; pro traumatické uchopení benigní tkáně</t>
  </si>
  <si>
    <t>grasper s fenestrací s úhlem rozevření 60°, délkou branží 32 mm, pracovní  délkou 33 cm; kleště s mírně zahnutým zakončením k atraumatickému použití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</si>
  <si>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</si>
  <si>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</si>
  <si>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</si>
  <si>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10 mm, pracovní délkou 31 cm k úchopu jehly při šití dle jednotlivých šicích výkonů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</si>
  <si>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</si>
  <si>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</si>
  <si>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>nůžky s ostrým zakončením branží s úhlem rozevření 22°, délkou branží 11 mm, pracovní délkou 32 cm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</si>
  <si>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</si>
  <si>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</si>
  <si>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</si>
  <si>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</si>
  <si>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</si>
  <si>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</si>
  <si>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</si>
  <si>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</si>
  <si>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</si>
  <si>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</si>
  <si>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</si>
  <si>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</si>
  <si>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</si>
  <si>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</si>
  <si>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</si>
  <si>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</si>
  <si>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</si>
  <si>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</si>
  <si>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</si>
  <si>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</si>
  <si>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</si>
  <si>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</si>
  <si>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</si>
  <si>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</si>
  <si>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</si>
  <si>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</si>
  <si>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</si>
  <si>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</si>
  <si>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</si>
  <si>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</si>
  <si>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</si>
  <si>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</si>
  <si>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</si>
  <si>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</si>
  <si>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</si>
  <si>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</si>
  <si>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</si>
  <si>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</si>
  <si>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</si>
  <si>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</si>
  <si>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</si>
  <si>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</si>
  <si>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</si>
  <si>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</si>
  <si>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</si>
  <si>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</si>
  <si>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</si>
  <si>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</si>
  <si>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</si>
  <si>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</si>
  <si>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</si>
  <si>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</si>
  <si>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</si>
  <si>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</si>
  <si>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</si>
  <si>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</si>
  <si>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</si>
  <si>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</si>
  <si>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</si>
  <si>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</si>
  <si>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</si>
  <si>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</si>
  <si>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</si>
  <si>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</si>
  <si>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</si>
  <si>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</si>
  <si>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</si>
  <si>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</si>
  <si>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</si>
  <si>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</si>
  <si>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</si>
  <si>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</si>
  <si>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</si>
  <si>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</si>
  <si>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</si>
  <si>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</si>
  <si>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</si>
  <si>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</si>
  <si>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</si>
  <si>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</si>
  <si>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</si>
  <si>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</si>
  <si>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</si>
  <si>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</si>
  <si>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</si>
  <si>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</si>
  <si>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</si>
  <si>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</si>
  <si>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</si>
  <si>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</si>
  <si>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</si>
  <si>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</si>
  <si>
    <t>Insuflátor oxidu uhličitého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</si>
</sst>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5" fillId="0" borderId="0" xfId="0" applyFont="1"/>
    <xf numFmtId="0" fontId="5" fillId="5" borderId="0" xfId="0" applyFont="1" applyFill="1"/>
    <xf numFmtId="0" fontId="0" fillId="6" borderId="0" xfId="0" applyFill="1"/>
    <xf numFmtId="0" fontId="5" fillId="6" borderId="0" xfId="0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7" fillId="6" borderId="0" xfId="0" applyFont="1" applyFill="1"/>
    <xf numFmtId="0" fontId="7" fillId="3" borderId="0" xfId="0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7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/>
    <xf numFmtId="1" fontId="13" fillId="1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3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3" fillId="14" borderId="1" xfId="0" applyFont="1" applyFill="1" applyBorder="1"/>
    <xf numFmtId="0" fontId="18" fillId="6" borderId="1" xfId="0" applyFont="1" applyFill="1" applyBorder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9" borderId="35" xfId="0" applyFont="1" applyFill="1" applyBorder="1" applyAlignment="1">
      <alignment wrapText="1"/>
    </xf>
    <xf numFmtId="0" fontId="7" fillId="5" borderId="35" xfId="0" applyFont="1" applyFill="1" applyBorder="1" applyAlignment="1">
      <alignment wrapText="1"/>
    </xf>
    <xf numFmtId="0" fontId="7" fillId="8" borderId="35" xfId="0" applyFont="1" applyFill="1" applyBorder="1" applyAlignment="1">
      <alignment wrapText="1"/>
    </xf>
    <xf numFmtId="0" fontId="7" fillId="12" borderId="35" xfId="0" applyFont="1" applyFill="1" applyBorder="1" applyAlignment="1">
      <alignment wrapText="1"/>
    </xf>
    <xf numFmtId="0" fontId="7" fillId="2" borderId="30" xfId="0" applyFont="1" applyFill="1" applyBorder="1" applyAlignment="1">
      <alignment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4.4" x14ac:dyDescent="0.3"/>
  <cols>
    <col min="7" max="7" width="15.33203125" customWidth="1"/>
  </cols>
  <sheetData>
    <row r="1" spans="1:8" x14ac:dyDescent="0.3">
      <c r="A1" t="s">
        <v>0</v>
      </c>
    </row>
    <row r="3" spans="1:8" ht="18" x14ac:dyDescent="0.35">
      <c r="A3" s="2" t="s">
        <v>1</v>
      </c>
    </row>
    <row r="5" spans="1:8" x14ac:dyDescent="0.3">
      <c r="A5" t="s">
        <v>2</v>
      </c>
      <c r="G5" s="3">
        <f>'CN Přístroj'!E26</f>
        <v>0</v>
      </c>
      <c r="H5" t="s">
        <v>3</v>
      </c>
    </row>
    <row r="6" spans="1:8" x14ac:dyDescent="0.3">
      <c r="A6" t="s">
        <v>4</v>
      </c>
      <c r="G6" s="3">
        <f>'CN Pozáruční servis'!C11</f>
        <v>0</v>
      </c>
      <c r="H6" t="s">
        <v>3</v>
      </c>
    </row>
    <row r="7" spans="1:8" x14ac:dyDescent="0.3">
      <c r="A7" t="s">
        <v>5</v>
      </c>
      <c r="G7" s="3">
        <f>'CN Materiál'!K99</f>
        <v>0</v>
      </c>
      <c r="H7" t="s">
        <v>3</v>
      </c>
    </row>
    <row r="9" spans="1:8" x14ac:dyDescent="0.3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6"/>
  <sheetViews>
    <sheetView tabSelected="1" workbookViewId="0">
      <selection activeCell="D18" sqref="D18"/>
    </sheetView>
  </sheetViews>
  <sheetFormatPr defaultRowHeight="14.4" x14ac:dyDescent="0.3"/>
  <cols>
    <col min="1" max="1" width="35.109375" customWidth="1"/>
    <col min="2" max="2" width="28.5546875" customWidth="1"/>
    <col min="4" max="4" width="17" customWidth="1"/>
    <col min="5" max="5" width="15.44140625" customWidth="1"/>
  </cols>
  <sheetData>
    <row r="1" spans="1:5" x14ac:dyDescent="0.3">
      <c r="A1" t="s">
        <v>178</v>
      </c>
    </row>
    <row r="3" spans="1:5" ht="18" x14ac:dyDescent="0.35">
      <c r="A3" s="2" t="s">
        <v>7</v>
      </c>
    </row>
    <row r="4" spans="1:5" ht="15" thickBot="1" x14ac:dyDescent="0.35"/>
    <row r="5" spans="1:5" ht="30.6" customHeight="1" thickBot="1" x14ac:dyDescent="0.35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" thickBot="1" x14ac:dyDescent="0.35">
      <c r="A6" s="104" t="s">
        <v>13</v>
      </c>
      <c r="B6" s="105"/>
      <c r="C6" s="105"/>
      <c r="D6" s="105"/>
      <c r="E6" s="106"/>
    </row>
    <row r="7" spans="1:5" x14ac:dyDescent="0.3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3">
      <c r="A8" s="7" t="s">
        <v>15</v>
      </c>
      <c r="B8" s="18"/>
      <c r="C8" s="6">
        <v>1</v>
      </c>
      <c r="D8" s="63">
        <v>0</v>
      </c>
      <c r="E8" s="34">
        <f t="shared" ref="E8:E19" si="0">D8*C8</f>
        <v>0</v>
      </c>
    </row>
    <row r="9" spans="1:5" x14ac:dyDescent="0.3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x14ac:dyDescent="0.3">
      <c r="A10" s="7" t="s">
        <v>17</v>
      </c>
      <c r="B10" s="18"/>
      <c r="C10" s="6">
        <v>1</v>
      </c>
      <c r="D10" s="63">
        <v>0</v>
      </c>
      <c r="E10" s="34">
        <f t="shared" si="0"/>
        <v>0</v>
      </c>
    </row>
    <row r="11" spans="1:5" ht="27" customHeight="1" x14ac:dyDescent="0.3">
      <c r="A11" s="8" t="s">
        <v>18</v>
      </c>
      <c r="B11" s="18"/>
      <c r="C11" s="6">
        <v>2</v>
      </c>
      <c r="D11" s="63">
        <v>0</v>
      </c>
      <c r="E11" s="34">
        <f t="shared" si="0"/>
        <v>0</v>
      </c>
    </row>
    <row r="12" spans="1:5" ht="27.6" x14ac:dyDescent="0.3">
      <c r="A12" s="8" t="s">
        <v>19</v>
      </c>
      <c r="B12" s="18"/>
      <c r="C12" s="6">
        <v>2</v>
      </c>
      <c r="D12" s="63">
        <v>0</v>
      </c>
      <c r="E12" s="34">
        <f t="shared" si="0"/>
        <v>0</v>
      </c>
    </row>
    <row r="13" spans="1:5" x14ac:dyDescent="0.3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3">
      <c r="A14" s="7" t="s">
        <v>21</v>
      </c>
      <c r="B14" s="18"/>
      <c r="C14" s="6">
        <v>1</v>
      </c>
      <c r="D14" s="63">
        <v>0</v>
      </c>
      <c r="E14" s="34">
        <f t="shared" si="0"/>
        <v>0</v>
      </c>
    </row>
    <row r="15" spans="1:5" x14ac:dyDescent="0.3">
      <c r="A15" s="7" t="s">
        <v>22</v>
      </c>
      <c r="B15" s="18"/>
      <c r="C15" s="6">
        <v>1</v>
      </c>
      <c r="D15" s="63">
        <v>0</v>
      </c>
      <c r="E15" s="34">
        <f t="shared" si="0"/>
        <v>0</v>
      </c>
    </row>
    <row r="16" spans="1:5" x14ac:dyDescent="0.3">
      <c r="A16" s="7" t="s">
        <v>187</v>
      </c>
      <c r="B16" s="18"/>
      <c r="C16" s="6">
        <v>1</v>
      </c>
      <c r="D16" s="63">
        <v>0</v>
      </c>
      <c r="E16" s="34">
        <f t="shared" si="0"/>
        <v>0</v>
      </c>
    </row>
    <row r="17" spans="1:5" x14ac:dyDescent="0.3">
      <c r="A17" s="7" t="s">
        <v>23</v>
      </c>
      <c r="B17" s="18"/>
      <c r="C17" s="6">
        <v>1</v>
      </c>
      <c r="D17" s="63">
        <v>0</v>
      </c>
      <c r="E17" s="34">
        <f t="shared" si="0"/>
        <v>0</v>
      </c>
    </row>
    <row r="18" spans="1:5" ht="27.6" x14ac:dyDescent="0.3">
      <c r="A18" s="8" t="s">
        <v>24</v>
      </c>
      <c r="B18" s="18"/>
      <c r="C18" s="6">
        <v>1</v>
      </c>
      <c r="D18" s="63">
        <v>0</v>
      </c>
      <c r="E18" s="34">
        <f t="shared" si="0"/>
        <v>0</v>
      </c>
    </row>
    <row r="19" spans="1:5" ht="15" thickBot="1" x14ac:dyDescent="0.35">
      <c r="A19" s="14" t="s">
        <v>25</v>
      </c>
      <c r="B19" s="19"/>
      <c r="C19" s="31">
        <v>1</v>
      </c>
      <c r="D19" s="63">
        <v>0</v>
      </c>
      <c r="E19" s="34">
        <f t="shared" si="0"/>
        <v>0</v>
      </c>
    </row>
    <row r="20" spans="1:5" ht="15" thickBot="1" x14ac:dyDescent="0.35">
      <c r="A20" s="107" t="s">
        <v>26</v>
      </c>
      <c r="B20" s="108"/>
      <c r="C20" s="108"/>
      <c r="D20" s="108"/>
      <c r="E20" s="109"/>
    </row>
    <row r="21" spans="1:5" ht="15" thickBot="1" x14ac:dyDescent="0.35">
      <c r="A21" s="15" t="s">
        <v>26</v>
      </c>
      <c r="B21" s="20"/>
      <c r="C21" s="32">
        <v>1</v>
      </c>
      <c r="D21" s="64">
        <v>0</v>
      </c>
      <c r="E21" s="35">
        <f>D21*C21</f>
        <v>0</v>
      </c>
    </row>
    <row r="22" spans="1:5" ht="15" thickBot="1" x14ac:dyDescent="0.35">
      <c r="A22" s="110" t="s">
        <v>27</v>
      </c>
      <c r="B22" s="111"/>
      <c r="C22" s="111"/>
      <c r="D22" s="111"/>
      <c r="E22" s="112"/>
    </row>
    <row r="23" spans="1:5" ht="15" thickBot="1" x14ac:dyDescent="0.35">
      <c r="A23" s="16" t="s">
        <v>28</v>
      </c>
      <c r="B23" s="21"/>
      <c r="C23" s="33">
        <v>1</v>
      </c>
      <c r="D23" s="65">
        <v>0</v>
      </c>
      <c r="E23" s="36">
        <f>D23*C23</f>
        <v>0</v>
      </c>
    </row>
    <row r="24" spans="1:5" ht="15" thickBot="1" x14ac:dyDescent="0.35">
      <c r="A24" s="77" t="s">
        <v>176</v>
      </c>
      <c r="B24" s="78"/>
      <c r="C24" s="79"/>
      <c r="D24" s="80"/>
      <c r="E24" s="81"/>
    </row>
    <row r="25" spans="1:5" ht="15" thickBot="1" x14ac:dyDescent="0.35">
      <c r="A25" s="16" t="s">
        <v>176</v>
      </c>
      <c r="B25" s="21"/>
      <c r="C25" s="33" t="s">
        <v>177</v>
      </c>
      <c r="D25" s="65">
        <v>0</v>
      </c>
      <c r="E25" s="36">
        <f>D25</f>
        <v>0</v>
      </c>
    </row>
    <row r="26" spans="1:5" ht="15" thickBot="1" x14ac:dyDescent="0.35">
      <c r="E26" s="82">
        <f>SUM(E7:E19)+E21+E23+E25</f>
        <v>0</v>
      </c>
    </row>
    <row r="27" spans="1:5" x14ac:dyDescent="0.3">
      <c r="A27" t="s">
        <v>30</v>
      </c>
    </row>
    <row r="28" spans="1:5" x14ac:dyDescent="0.3">
      <c r="A28" s="23" t="s">
        <v>31</v>
      </c>
    </row>
    <row r="29" spans="1:5" x14ac:dyDescent="0.3">
      <c r="A29" s="24" t="s">
        <v>29</v>
      </c>
      <c r="B29" s="22"/>
      <c r="C29" s="22"/>
      <c r="D29" s="22"/>
      <c r="E29" s="22"/>
    </row>
    <row r="30" spans="1:5" x14ac:dyDescent="0.3">
      <c r="A30" s="26" t="s">
        <v>186</v>
      </c>
      <c r="B30" s="25"/>
      <c r="C30" s="25"/>
      <c r="D30" s="25"/>
      <c r="E30" s="25"/>
    </row>
    <row r="31" spans="1:5" x14ac:dyDescent="0.3">
      <c r="A31" s="28" t="s">
        <v>32</v>
      </c>
      <c r="B31" s="27"/>
      <c r="C31" s="27"/>
      <c r="D31" s="27"/>
      <c r="E31" s="27"/>
    </row>
    <row r="34" spans="1:1" x14ac:dyDescent="0.3">
      <c r="A34" s="29" t="s">
        <v>33</v>
      </c>
    </row>
    <row r="35" spans="1:1" x14ac:dyDescent="0.3">
      <c r="A35" s="29" t="s">
        <v>34</v>
      </c>
    </row>
    <row r="36" spans="1:1" x14ac:dyDescent="0.3">
      <c r="A36" s="29" t="s">
        <v>35</v>
      </c>
    </row>
  </sheetData>
  <mergeCells count="3">
    <mergeCell ref="A6:E6"/>
    <mergeCell ref="A20:E20"/>
    <mergeCell ref="A22:E2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4.4" x14ac:dyDescent="0.3"/>
  <cols>
    <col min="1" max="1" width="40.21875" customWidth="1"/>
    <col min="2" max="2" width="16.44140625" customWidth="1"/>
    <col min="3" max="3" width="17" customWidth="1"/>
  </cols>
  <sheetData>
    <row r="1" spans="1:3" x14ac:dyDescent="0.3">
      <c r="A1" t="s">
        <v>36</v>
      </c>
    </row>
    <row r="3" spans="1:3" ht="18" x14ac:dyDescent="0.35">
      <c r="A3" s="2" t="s">
        <v>37</v>
      </c>
    </row>
    <row r="6" spans="1:3" x14ac:dyDescent="0.3">
      <c r="A6" t="s">
        <v>184</v>
      </c>
      <c r="C6" t="s">
        <v>38</v>
      </c>
    </row>
    <row r="7" spans="1:3" ht="15" thickBot="1" x14ac:dyDescent="0.35"/>
    <row r="8" spans="1:3" ht="28.8" x14ac:dyDescent="0.3">
      <c r="A8" s="38" t="s">
        <v>8</v>
      </c>
      <c r="B8" s="39" t="s">
        <v>39</v>
      </c>
      <c r="C8" s="40" t="s">
        <v>40</v>
      </c>
    </row>
    <row r="9" spans="1:3" x14ac:dyDescent="0.3">
      <c r="A9" s="84" t="s">
        <v>41</v>
      </c>
      <c r="B9" s="67">
        <v>0</v>
      </c>
      <c r="C9" s="83">
        <f>B9*72</f>
        <v>0</v>
      </c>
    </row>
    <row r="10" spans="1:3" ht="15" thickBot="1" x14ac:dyDescent="0.35">
      <c r="A10" s="85" t="s">
        <v>179</v>
      </c>
      <c r="B10" s="67">
        <v>0</v>
      </c>
      <c r="C10" s="83">
        <f>B10*72</f>
        <v>0</v>
      </c>
    </row>
    <row r="11" spans="1:3" ht="15" thickBot="1" x14ac:dyDescent="0.35">
      <c r="A11" s="113" t="s">
        <v>183</v>
      </c>
      <c r="B11" s="114"/>
      <c r="C11" s="37">
        <f>C9+C10</f>
        <v>0</v>
      </c>
    </row>
    <row r="13" spans="1:3" x14ac:dyDescent="0.3">
      <c r="A13" s="45" t="s">
        <v>42</v>
      </c>
    </row>
    <row r="14" spans="1:3" x14ac:dyDescent="0.3">
      <c r="A14" s="41" t="s">
        <v>43</v>
      </c>
      <c r="B14" s="25"/>
      <c r="C14" s="25"/>
    </row>
    <row r="15" spans="1:3" x14ac:dyDescent="0.3">
      <c r="A15" s="42" t="s">
        <v>44</v>
      </c>
    </row>
    <row r="17" spans="1:1" x14ac:dyDescent="0.3">
      <c r="A17" s="43" t="s">
        <v>45</v>
      </c>
    </row>
    <row r="18" spans="1:1" x14ac:dyDescent="0.3">
      <c r="A18" s="44" t="s">
        <v>46</v>
      </c>
    </row>
    <row r="19" spans="1:1" x14ac:dyDescent="0.3">
      <c r="A19" s="44" t="s">
        <v>47</v>
      </c>
    </row>
    <row r="20" spans="1:1" x14ac:dyDescent="0.3">
      <c r="A20" s="44" t="s">
        <v>48</v>
      </c>
    </row>
    <row r="21" spans="1:1" x14ac:dyDescent="0.3">
      <c r="A21" s="44" t="s">
        <v>49</v>
      </c>
    </row>
    <row r="22" spans="1:1" x14ac:dyDescent="0.3">
      <c r="A22" s="44" t="s">
        <v>50</v>
      </c>
    </row>
    <row r="23" spans="1:1" x14ac:dyDescent="0.3">
      <c r="A23" s="44" t="s">
        <v>51</v>
      </c>
    </row>
    <row r="24" spans="1:1" x14ac:dyDescent="0.3">
      <c r="A24" s="44" t="s">
        <v>52</v>
      </c>
    </row>
    <row r="25" spans="1:1" x14ac:dyDescent="0.3">
      <c r="A25" s="44" t="s">
        <v>185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topLeftCell="A37" zoomScale="85" zoomScaleNormal="85" workbookViewId="0">
      <selection activeCell="O112" sqref="O112"/>
    </sheetView>
  </sheetViews>
  <sheetFormatPr defaultRowHeight="14.4" x14ac:dyDescent="0.3"/>
  <cols>
    <col min="1" max="1" width="6.6640625" customWidth="1"/>
    <col min="2" max="2" width="43.6640625" style="68" customWidth="1"/>
    <col min="3" max="3" width="12.5546875" customWidth="1"/>
    <col min="4" max="4" width="18" customWidth="1"/>
    <col min="5" max="5" width="10.6640625" customWidth="1"/>
    <col min="7" max="7" width="10.88671875" customWidth="1"/>
    <col min="8" max="8" width="10.109375" customWidth="1"/>
    <col min="9" max="9" width="12.33203125" customWidth="1"/>
    <col min="10" max="10" width="12.6640625" customWidth="1"/>
    <col min="11" max="11" width="18.77734375" customWidth="1"/>
  </cols>
  <sheetData>
    <row r="1" spans="1:11" x14ac:dyDescent="0.3">
      <c r="A1" t="s">
        <v>162</v>
      </c>
    </row>
    <row r="3" spans="1:11" x14ac:dyDescent="0.3">
      <c r="A3" s="1" t="s">
        <v>53</v>
      </c>
    </row>
    <row r="4" spans="1:11" x14ac:dyDescent="0.3">
      <c r="A4" s="46" t="s">
        <v>54</v>
      </c>
    </row>
    <row r="6" spans="1:11" ht="48.6" x14ac:dyDescent="0.3">
      <c r="A6" s="124" t="s">
        <v>55</v>
      </c>
      <c r="B6" s="124" t="s">
        <v>56</v>
      </c>
      <c r="C6" s="125" t="s">
        <v>57</v>
      </c>
      <c r="D6" s="125" t="s">
        <v>58</v>
      </c>
      <c r="E6" s="49" t="s">
        <v>59</v>
      </c>
      <c r="F6" s="49" t="s">
        <v>60</v>
      </c>
      <c r="G6" s="47" t="s">
        <v>61</v>
      </c>
      <c r="H6" s="49" t="s">
        <v>62</v>
      </c>
      <c r="I6" s="47" t="s">
        <v>63</v>
      </c>
      <c r="J6" s="47" t="s">
        <v>64</v>
      </c>
      <c r="K6" s="47" t="s">
        <v>65</v>
      </c>
    </row>
    <row r="7" spans="1:11" x14ac:dyDescent="0.3">
      <c r="A7" s="124"/>
      <c r="B7" s="124"/>
      <c r="C7" s="125"/>
      <c r="D7" s="125"/>
      <c r="E7" s="48" t="s">
        <v>66</v>
      </c>
      <c r="F7" s="48" t="s">
        <v>67</v>
      </c>
      <c r="G7" s="48" t="s">
        <v>70</v>
      </c>
      <c r="H7" s="48" t="s">
        <v>68</v>
      </c>
      <c r="I7" s="48" t="s">
        <v>69</v>
      </c>
      <c r="J7" s="48" t="s">
        <v>71</v>
      </c>
      <c r="K7" s="48" t="s">
        <v>72</v>
      </c>
    </row>
    <row r="8" spans="1:11" ht="60.6" x14ac:dyDescent="0.3">
      <c r="A8" s="50">
        <v>1</v>
      </c>
      <c r="B8" s="57" t="s">
        <v>74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3">
      <c r="A9" s="50">
        <v>2</v>
      </c>
      <c r="B9" s="58" t="s">
        <v>73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72" x14ac:dyDescent="0.3">
      <c r="A10" s="50">
        <v>3</v>
      </c>
      <c r="B10" s="58" t="s">
        <v>75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36" x14ac:dyDescent="0.3">
      <c r="A11" s="50">
        <v>4</v>
      </c>
      <c r="B11" s="51" t="s">
        <v>76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36" x14ac:dyDescent="0.3">
      <c r="A12" s="50">
        <v>5</v>
      </c>
      <c r="B12" s="51" t="s">
        <v>77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24" x14ac:dyDescent="0.3">
      <c r="A13" s="50">
        <v>6</v>
      </c>
      <c r="B13" s="51" t="s">
        <v>78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3">
      <c r="A14" s="50">
        <v>7</v>
      </c>
      <c r="B14" s="51" t="s">
        <v>79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3">
      <c r="A15" s="50">
        <v>8</v>
      </c>
      <c r="B15" s="51" t="s">
        <v>80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36" x14ac:dyDescent="0.3">
      <c r="A16" s="50">
        <v>9</v>
      </c>
      <c r="B16" s="51" t="s">
        <v>81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3">
      <c r="A17" s="50">
        <v>10</v>
      </c>
      <c r="B17" s="52" t="s">
        <v>82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3">
      <c r="A18" s="50">
        <v>11</v>
      </c>
      <c r="B18" s="52" t="s">
        <v>83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36" x14ac:dyDescent="0.3">
      <c r="A19" s="50">
        <v>12</v>
      </c>
      <c r="B19" s="52" t="s">
        <v>84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36" x14ac:dyDescent="0.3">
      <c r="A20" s="50">
        <v>13</v>
      </c>
      <c r="B20" s="52" t="s">
        <v>85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36" x14ac:dyDescent="0.3">
      <c r="A21" s="50">
        <v>14</v>
      </c>
      <c r="B21" s="52" t="s">
        <v>86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36" x14ac:dyDescent="0.3">
      <c r="A22" s="50">
        <v>15</v>
      </c>
      <c r="B22" s="52" t="s">
        <v>87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3">
      <c r="A23" s="55">
        <v>16</v>
      </c>
      <c r="B23" s="52" t="s">
        <v>88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3">
      <c r="A24" s="55">
        <v>17</v>
      </c>
      <c r="B24" s="59" t="s">
        <v>89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3">
      <c r="A25" s="55">
        <v>18</v>
      </c>
      <c r="B25" s="59" t="s">
        <v>90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36" x14ac:dyDescent="0.3">
      <c r="A26" s="55">
        <v>19</v>
      </c>
      <c r="B26" s="59" t="s">
        <v>91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3">
      <c r="A27" s="55">
        <v>20</v>
      </c>
      <c r="B27" s="59" t="s">
        <v>92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3">
      <c r="A28" s="55">
        <v>21</v>
      </c>
      <c r="B28" s="60" t="s">
        <v>93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24" x14ac:dyDescent="0.3">
      <c r="A29" s="55">
        <v>22</v>
      </c>
      <c r="B29" s="60" t="s">
        <v>94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3">
      <c r="A30" s="55">
        <v>23</v>
      </c>
      <c r="B30" s="53" t="s">
        <v>95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3">
      <c r="A31" s="55">
        <v>24</v>
      </c>
      <c r="B31" s="56" t="s">
        <v>96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3">
      <c r="A32" s="55">
        <v>25</v>
      </c>
      <c r="B32" s="56" t="s">
        <v>97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3">
      <c r="A33" s="55">
        <v>26</v>
      </c>
      <c r="B33" s="53" t="s">
        <v>98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3">
      <c r="A34" s="55">
        <v>27</v>
      </c>
      <c r="B34" s="53" t="s">
        <v>99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3">
      <c r="A35" s="55">
        <v>28</v>
      </c>
      <c r="B35" s="53" t="s">
        <v>100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5.8" x14ac:dyDescent="0.3">
      <c r="A36" s="55">
        <v>29</v>
      </c>
      <c r="B36" s="53" t="s">
        <v>163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3">
      <c r="A37" s="55">
        <v>30</v>
      </c>
      <c r="B37" s="53" t="s">
        <v>101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3">
      <c r="A38" s="55">
        <v>31</v>
      </c>
      <c r="B38" s="53" t="s">
        <v>102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3">
      <c r="A39" s="55">
        <v>32</v>
      </c>
      <c r="B39" s="53" t="s">
        <v>103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x14ac:dyDescent="0.3">
      <c r="A40" s="55">
        <v>33</v>
      </c>
      <c r="B40" s="69" t="s">
        <v>104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3">
      <c r="A41" s="55">
        <v>34</v>
      </c>
      <c r="B41" s="69" t="s">
        <v>105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x14ac:dyDescent="0.3">
      <c r="A42" s="55">
        <v>35</v>
      </c>
      <c r="B42" s="69" t="s">
        <v>106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3">
      <c r="A43" s="55">
        <v>36</v>
      </c>
      <c r="B43" s="69" t="s">
        <v>107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3">
      <c r="A44" s="55">
        <v>37</v>
      </c>
      <c r="B44" s="69" t="s">
        <v>108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x14ac:dyDescent="0.3">
      <c r="A45" s="55">
        <v>38</v>
      </c>
      <c r="B45" s="69" t="s">
        <v>110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3">
      <c r="A46" s="55">
        <v>39</v>
      </c>
      <c r="B46" s="69" t="s">
        <v>109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3">
      <c r="A47" s="55">
        <v>40</v>
      </c>
      <c r="B47" s="69" t="s">
        <v>111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3">
      <c r="A48" s="55">
        <v>41</v>
      </c>
      <c r="B48" s="69" t="s">
        <v>112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3">
      <c r="A49" s="55">
        <v>42</v>
      </c>
      <c r="B49" s="53" t="s">
        <v>135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18"/>
    </row>
    <row r="50" spans="1:12" x14ac:dyDescent="0.3">
      <c r="A50" s="55">
        <v>43</v>
      </c>
      <c r="B50" s="53" t="s">
        <v>136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19"/>
    </row>
    <row r="51" spans="1:12" ht="21.6" customHeight="1" x14ac:dyDescent="0.3">
      <c r="A51" s="55">
        <v>44</v>
      </c>
      <c r="B51" s="53" t="s">
        <v>137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19"/>
    </row>
    <row r="52" spans="1:12" x14ac:dyDescent="0.3">
      <c r="A52" s="55">
        <v>45</v>
      </c>
      <c r="B52" s="53" t="s">
        <v>138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19"/>
    </row>
    <row r="53" spans="1:12" x14ac:dyDescent="0.3">
      <c r="A53" s="55">
        <v>46</v>
      </c>
      <c r="B53" s="53" t="s">
        <v>139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19"/>
    </row>
    <row r="54" spans="1:12" x14ac:dyDescent="0.3">
      <c r="A54" s="55">
        <v>47</v>
      </c>
      <c r="B54" s="53" t="s">
        <v>140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0"/>
    </row>
    <row r="55" spans="1:12" ht="36" x14ac:dyDescent="0.3">
      <c r="A55" s="55">
        <v>48</v>
      </c>
      <c r="B55" s="53" t="s">
        <v>113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3">
      <c r="A56" s="55">
        <v>49</v>
      </c>
      <c r="B56" s="53" t="s">
        <v>114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3">
      <c r="A57" s="55">
        <v>50</v>
      </c>
      <c r="B57" s="53" t="s">
        <v>115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3">
      <c r="A58" s="55">
        <v>51</v>
      </c>
      <c r="B58" s="69" t="s">
        <v>148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3">
      <c r="A59" s="55">
        <v>52</v>
      </c>
      <c r="B59" s="53" t="s">
        <v>147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3">
      <c r="A60" s="55">
        <v>53</v>
      </c>
      <c r="B60" s="53" t="s">
        <v>116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x14ac:dyDescent="0.3">
      <c r="A61" s="55">
        <v>54</v>
      </c>
      <c r="B61" s="53" t="s">
        <v>117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3">
      <c r="A62" s="55">
        <v>55</v>
      </c>
      <c r="B62" s="53" t="s">
        <v>118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3">
      <c r="A63" s="55">
        <v>56</v>
      </c>
      <c r="B63" s="53" t="s">
        <v>119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3">
      <c r="A64" s="55">
        <v>57</v>
      </c>
      <c r="B64" s="53" t="s">
        <v>120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3">
      <c r="A65" s="55">
        <v>58</v>
      </c>
      <c r="B65" s="53" t="s">
        <v>121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3">
      <c r="A66" s="55">
        <v>59</v>
      </c>
      <c r="B66" s="53" t="s">
        <v>122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3">
      <c r="A67" s="55">
        <v>60</v>
      </c>
      <c r="B67" s="53" t="s">
        <v>123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3">
      <c r="A68" s="55">
        <v>61</v>
      </c>
      <c r="B68" s="53" t="s">
        <v>146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3">
      <c r="A69" s="55">
        <v>62</v>
      </c>
      <c r="B69" s="53" t="s">
        <v>145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3">
      <c r="A70" s="55">
        <v>63</v>
      </c>
      <c r="B70" s="53" t="s">
        <v>124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3">
      <c r="A71" s="55">
        <v>64</v>
      </c>
      <c r="B71" s="53" t="s">
        <v>125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3">
      <c r="A72" s="55">
        <v>65</v>
      </c>
      <c r="B72" s="53" t="s">
        <v>126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3">
      <c r="A73" s="55">
        <v>66</v>
      </c>
      <c r="B73" s="53" t="s">
        <v>127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3">
      <c r="A74" s="55">
        <v>67</v>
      </c>
      <c r="B74" s="53" t="s">
        <v>128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3">
      <c r="A75" s="55">
        <v>68</v>
      </c>
      <c r="B75" s="53" t="s">
        <v>144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60" x14ac:dyDescent="0.3">
      <c r="A76" s="55">
        <v>69</v>
      </c>
      <c r="B76" s="53" t="s">
        <v>143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3">
      <c r="A77" s="55">
        <v>70</v>
      </c>
      <c r="B77" s="54" t="s">
        <v>142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3">
      <c r="A78" s="55">
        <v>71</v>
      </c>
      <c r="B78" s="54" t="s">
        <v>141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3">
      <c r="A79" s="55">
        <v>72</v>
      </c>
      <c r="B79" s="53" t="s">
        <v>129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3">
      <c r="A80" s="55">
        <v>73</v>
      </c>
      <c r="B80" s="53" t="s">
        <v>130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x14ac:dyDescent="0.3">
      <c r="A81" s="55">
        <v>74</v>
      </c>
      <c r="B81" s="53" t="s">
        <v>131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x14ac:dyDescent="0.3">
      <c r="A82" s="55">
        <v>75</v>
      </c>
      <c r="B82" s="53" t="s">
        <v>132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3">
      <c r="A83" s="55">
        <v>76</v>
      </c>
      <c r="B83" s="53" t="s">
        <v>133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3">
      <c r="A84" s="55">
        <v>77</v>
      </c>
      <c r="B84" s="53" t="s">
        <v>134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3">
      <c r="A85" s="55">
        <v>78</v>
      </c>
      <c r="B85" s="53" t="s">
        <v>165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18"/>
    </row>
    <row r="86" spans="1:12" ht="24.6" x14ac:dyDescent="0.3">
      <c r="A86" s="55">
        <v>79</v>
      </c>
      <c r="B86" s="90" t="s">
        <v>167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19"/>
    </row>
    <row r="87" spans="1:12" ht="24" x14ac:dyDescent="0.3">
      <c r="A87" s="55">
        <v>80</v>
      </c>
      <c r="B87" s="53" t="s">
        <v>166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19"/>
    </row>
    <row r="88" spans="1:12" ht="24.6" x14ac:dyDescent="0.3">
      <c r="A88" s="55">
        <v>81</v>
      </c>
      <c r="B88" s="90" t="s">
        <v>168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19"/>
    </row>
    <row r="89" spans="1:12" ht="24" x14ac:dyDescent="0.3">
      <c r="A89" s="55">
        <v>82</v>
      </c>
      <c r="B89" s="53" t="s">
        <v>169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19"/>
    </row>
    <row r="90" spans="1:12" ht="24.6" x14ac:dyDescent="0.3">
      <c r="A90" s="55">
        <v>83</v>
      </c>
      <c r="B90" s="91" t="s">
        <v>170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19"/>
    </row>
    <row r="91" spans="1:12" ht="24.6" x14ac:dyDescent="0.3">
      <c r="A91" s="55">
        <v>84</v>
      </c>
      <c r="B91" s="90" t="s">
        <v>171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19"/>
    </row>
    <row r="92" spans="1:12" x14ac:dyDescent="0.3">
      <c r="A92" s="55">
        <v>85</v>
      </c>
      <c r="B92" s="53" t="s">
        <v>164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19"/>
    </row>
    <row r="93" spans="1:12" x14ac:dyDescent="0.3">
      <c r="A93" s="55">
        <v>86</v>
      </c>
      <c r="B93" s="90" t="s">
        <v>174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19"/>
    </row>
    <row r="94" spans="1:12" ht="29.4" customHeight="1" x14ac:dyDescent="0.3">
      <c r="A94" s="55">
        <v>87</v>
      </c>
      <c r="B94" s="53" t="s">
        <v>173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19"/>
    </row>
    <row r="95" spans="1:12" x14ac:dyDescent="0.3">
      <c r="A95" s="55">
        <v>88</v>
      </c>
      <c r="B95" s="53" t="s">
        <v>172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0"/>
    </row>
    <row r="96" spans="1:12" ht="15" thickBot="1" x14ac:dyDescent="0.35">
      <c r="A96" s="5"/>
    </row>
    <row r="97" spans="1:11" ht="15" thickBot="1" x14ac:dyDescent="0.35">
      <c r="A97" s="5"/>
      <c r="B97" s="121" t="s">
        <v>149</v>
      </c>
      <c r="C97" s="122"/>
      <c r="D97" s="122"/>
      <c r="E97" s="122"/>
      <c r="F97" s="122"/>
      <c r="G97" s="122"/>
      <c r="H97" s="122"/>
      <c r="I97" s="122"/>
      <c r="J97" s="123"/>
      <c r="K97" s="62">
        <f>SUM(K8:K95)</f>
        <v>0</v>
      </c>
    </row>
    <row r="98" spans="1:11" ht="15" thickBot="1" x14ac:dyDescent="0.35">
      <c r="A98" s="5"/>
    </row>
    <row r="99" spans="1:11" ht="15" thickBot="1" x14ac:dyDescent="0.35">
      <c r="A99" s="5"/>
      <c r="B99" s="121" t="s">
        <v>150</v>
      </c>
      <c r="C99" s="122"/>
      <c r="D99" s="122"/>
      <c r="E99" s="122"/>
      <c r="F99" s="122"/>
      <c r="G99" s="122"/>
      <c r="H99" s="122"/>
      <c r="I99" s="122"/>
      <c r="J99" s="123"/>
      <c r="K99" s="62">
        <f>8*K97</f>
        <v>0</v>
      </c>
    </row>
    <row r="100" spans="1:11" ht="15" thickBot="1" x14ac:dyDescent="0.35">
      <c r="A100" s="5"/>
    </row>
    <row r="101" spans="1:11" ht="15" thickBot="1" x14ac:dyDescent="0.35">
      <c r="A101" s="5"/>
      <c r="B101" s="92" t="s">
        <v>151</v>
      </c>
    </row>
    <row r="102" spans="1:11" x14ac:dyDescent="0.3">
      <c r="B102" s="94" t="s">
        <v>152</v>
      </c>
    </row>
    <row r="103" spans="1:11" ht="24.6" x14ac:dyDescent="0.3">
      <c r="B103" s="95" t="s">
        <v>153</v>
      </c>
    </row>
    <row r="104" spans="1:11" ht="24.6" x14ac:dyDescent="0.3">
      <c r="B104" s="95" t="s">
        <v>154</v>
      </c>
    </row>
    <row r="105" spans="1:11" ht="24.6" x14ac:dyDescent="0.3">
      <c r="B105" s="95" t="s">
        <v>155</v>
      </c>
    </row>
    <row r="106" spans="1:11" ht="43.8" customHeight="1" x14ac:dyDescent="0.3">
      <c r="B106" s="95" t="s">
        <v>156</v>
      </c>
    </row>
    <row r="107" spans="1:11" ht="76.2" customHeight="1" thickBot="1" x14ac:dyDescent="0.35">
      <c r="B107" s="96" t="s">
        <v>180</v>
      </c>
    </row>
    <row r="108" spans="1:11" ht="18.600000000000001" customHeight="1" thickBot="1" x14ac:dyDescent="0.35">
      <c r="B108" s="93"/>
    </row>
    <row r="109" spans="1:11" ht="60.6" customHeight="1" thickBot="1" x14ac:dyDescent="0.35">
      <c r="B109" s="115" t="s">
        <v>181</v>
      </c>
      <c r="C109" s="116"/>
      <c r="D109" s="116"/>
      <c r="E109" s="116"/>
      <c r="F109" s="116"/>
      <c r="G109" s="116"/>
      <c r="H109" s="116"/>
      <c r="I109" s="116"/>
      <c r="J109" s="116"/>
      <c r="K109" s="117"/>
    </row>
    <row r="110" spans="1:11" x14ac:dyDescent="0.3">
      <c r="B110" s="70"/>
    </row>
    <row r="111" spans="1:11" ht="15" thickBot="1" x14ac:dyDescent="0.35"/>
    <row r="112" spans="1:11" ht="60.6" x14ac:dyDescent="0.3">
      <c r="B112" s="97" t="s">
        <v>182</v>
      </c>
    </row>
    <row r="113" spans="2:2" ht="24.6" x14ac:dyDescent="0.3">
      <c r="B113" s="98" t="s">
        <v>157</v>
      </c>
    </row>
    <row r="114" spans="2:2" x14ac:dyDescent="0.3">
      <c r="B114" s="99" t="s">
        <v>158</v>
      </c>
    </row>
    <row r="115" spans="2:2" x14ac:dyDescent="0.3">
      <c r="B115" s="100" t="s">
        <v>159</v>
      </c>
    </row>
    <row r="116" spans="2:2" x14ac:dyDescent="0.3">
      <c r="B116" s="101" t="s">
        <v>160</v>
      </c>
    </row>
    <row r="117" spans="2:2" x14ac:dyDescent="0.3">
      <c r="B117" s="102" t="s">
        <v>161</v>
      </c>
    </row>
    <row r="118" spans="2:2" ht="15" thickBot="1" x14ac:dyDescent="0.35">
      <c r="B118" s="103" t="s">
        <v>175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2025-09-22T10:26:24Z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