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.shortcut-targets-by-id\0BzyI_LDbSgtXXzZOZ2twRUFnSEk\0 ROZPOČTY\X OSTATNÍ ZAKÁZKY\2025\Léčivá zahrada - ON Náchod\Rozpočet\"/>
    </mc:Choice>
  </mc:AlternateContent>
  <bookViews>
    <workbookView xWindow="0" yWindow="0" windowWidth="0" windowHeight="0"/>
  </bookViews>
  <sheets>
    <sheet name="Rekapitulace stavby" sheetId="1" r:id="rId1"/>
    <sheet name="D.1.1 - Stavební část" sheetId="2" r:id="rId2"/>
    <sheet name="D.1.2 - Závlahový systém" sheetId="3" r:id="rId3"/>
    <sheet name="D.1.3 - Venkovní mobiliář" sheetId="4" r:id="rId4"/>
    <sheet name="D.1.4 - Elektroinstalace" sheetId="5" r:id="rId5"/>
    <sheet name="D.1.5 - Zahradnické práce" sheetId="6" r:id="rId6"/>
    <sheet name="VRN - Vedlejší rozpočtové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'D.1.1 - Stavební část'!$C$92:$K$1127</definedName>
    <definedName name="_xlnm.Print_Area" localSheetId="1">'D.1.1 - Stavební část'!$C$4:$J$39,'D.1.1 - Stavební část'!$C$45:$J$74,'D.1.1 - Stavební část'!$C$80:$K$1127</definedName>
    <definedName name="_xlnm.Print_Titles" localSheetId="1">'D.1.1 - Stavební část'!$92:$92</definedName>
    <definedName name="_xlnm._FilterDatabase" localSheetId="2" hidden="1">'D.1.2 - Závlahový systém'!$C$80:$K$187</definedName>
    <definedName name="_xlnm.Print_Area" localSheetId="2">'D.1.2 - Závlahový systém'!$C$4:$J$39,'D.1.2 - Závlahový systém'!$C$45:$J$62,'D.1.2 - Závlahový systém'!$C$68:$K$187</definedName>
    <definedName name="_xlnm.Print_Titles" localSheetId="2">'D.1.2 - Závlahový systém'!$80:$80</definedName>
    <definedName name="_xlnm._FilterDatabase" localSheetId="3" hidden="1">'D.1.3 - Venkovní mobiliář'!$C$80:$K$96</definedName>
    <definedName name="_xlnm.Print_Area" localSheetId="3">'D.1.3 - Venkovní mobiliář'!$C$4:$J$39,'D.1.3 - Venkovní mobiliář'!$C$45:$J$62,'D.1.3 - Venkovní mobiliář'!$C$68:$K$96</definedName>
    <definedName name="_xlnm.Print_Titles" localSheetId="3">'D.1.3 - Venkovní mobiliář'!$80:$80</definedName>
    <definedName name="_xlnm._FilterDatabase" localSheetId="4" hidden="1">'D.1.4 - Elektroinstalace'!$C$88:$K$154</definedName>
    <definedName name="_xlnm.Print_Area" localSheetId="4">'D.1.4 - Elektroinstalace'!$C$4:$J$39,'D.1.4 - Elektroinstalace'!$C$45:$J$70,'D.1.4 - Elektroinstalace'!$C$76:$K$154</definedName>
    <definedName name="_xlnm.Print_Titles" localSheetId="4">'D.1.4 - Elektroinstalace'!$88:$88</definedName>
    <definedName name="_xlnm._FilterDatabase" localSheetId="5" hidden="1">'D.1.5 - Zahradnické práce'!$C$87:$K$383</definedName>
    <definedName name="_xlnm.Print_Area" localSheetId="5">'D.1.5 - Zahradnické práce'!$C$4:$J$39,'D.1.5 - Zahradnické práce'!$C$45:$J$69,'D.1.5 - Zahradnické práce'!$C$75:$K$383</definedName>
    <definedName name="_xlnm.Print_Titles" localSheetId="5">'D.1.5 - Zahradnické práce'!$87:$87</definedName>
    <definedName name="_xlnm._FilterDatabase" localSheetId="6" hidden="1">'VRN - Vedlejší rozpočtové...'!$C$83:$K$112</definedName>
    <definedName name="_xlnm.Print_Area" localSheetId="6">'VRN - Vedlejší rozpočtové...'!$C$4:$J$39,'VRN - Vedlejší rozpočtové...'!$C$45:$J$65,'VRN - Vedlejší rozpočtové...'!$C$71:$K$112</definedName>
    <definedName name="_xlnm.Print_Titles" localSheetId="6">'VRN - Vedlejší rozpočtové...'!$83:$83</definedName>
    <definedName name="_xlnm.Print_Area" localSheetId="7">'Seznam figur'!$C$4:$G$195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60"/>
  <c i="7" r="J35"/>
  <c i="1" r="AX60"/>
  <c i="7" r="BI111"/>
  <c r="BH111"/>
  <c r="BG111"/>
  <c r="BF111"/>
  <c r="T111"/>
  <c r="T110"/>
  <c r="R111"/>
  <c r="R110"/>
  <c r="P111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6" r="J37"/>
  <c r="J36"/>
  <c i="1" r="AY59"/>
  <c i="6" r="J35"/>
  <c i="1" r="AX59"/>
  <c i="6"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9"/>
  <c r="BH359"/>
  <c r="BG359"/>
  <c r="BF359"/>
  <c r="T359"/>
  <c r="R359"/>
  <c r="P359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T101"/>
  <c r="R102"/>
  <c r="R101"/>
  <c r="P102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T90"/>
  <c r="R91"/>
  <c r="R90"/>
  <c r="P91"/>
  <c r="P90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5" r="J37"/>
  <c r="J36"/>
  <c i="1" r="AY58"/>
  <c i="5" r="J35"/>
  <c i="1" r="AX58"/>
  <c i="5"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T90"/>
  <c r="R91"/>
  <c r="R90"/>
  <c r="P91"/>
  <c r="P90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4" r="J37"/>
  <c r="J36"/>
  <c i="1" r="AY57"/>
  <c i="4" r="J35"/>
  <c i="1" r="AX57"/>
  <c i="4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3" r="J37"/>
  <c r="J36"/>
  <c i="1" r="AY56"/>
  <c i="3" r="J35"/>
  <c i="1" r="AX56"/>
  <c i="3"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2" r="J37"/>
  <c r="J36"/>
  <c i="1" r="AY55"/>
  <c i="2" r="J35"/>
  <c i="1" r="AX55"/>
  <c i="2" r="BI1126"/>
  <c r="BH1126"/>
  <c r="BG1126"/>
  <c r="BF1126"/>
  <c r="T1126"/>
  <c r="R1126"/>
  <c r="P1126"/>
  <c r="BI1121"/>
  <c r="BH1121"/>
  <c r="BG1121"/>
  <c r="BF1121"/>
  <c r="T1121"/>
  <c r="R1121"/>
  <c r="P1121"/>
  <c r="BI1118"/>
  <c r="BH1118"/>
  <c r="BG1118"/>
  <c r="BF1118"/>
  <c r="T1118"/>
  <c r="R1118"/>
  <c r="P1118"/>
  <c r="BI1108"/>
  <c r="BH1108"/>
  <c r="BG1108"/>
  <c r="BF1108"/>
  <c r="T1108"/>
  <c r="R1108"/>
  <c r="P1108"/>
  <c r="BI1098"/>
  <c r="BH1098"/>
  <c r="BG1098"/>
  <c r="BF1098"/>
  <c r="T1098"/>
  <c r="R1098"/>
  <c r="P1098"/>
  <c r="BI1088"/>
  <c r="BH1088"/>
  <c r="BG1088"/>
  <c r="BF1088"/>
  <c r="T1088"/>
  <c r="R1088"/>
  <c r="P1088"/>
  <c r="BI1086"/>
  <c r="BH1086"/>
  <c r="BG1086"/>
  <c r="BF1086"/>
  <c r="T1086"/>
  <c r="R1086"/>
  <c r="P1086"/>
  <c r="BI1076"/>
  <c r="BH1076"/>
  <c r="BG1076"/>
  <c r="BF1076"/>
  <c r="T1076"/>
  <c r="R1076"/>
  <c r="P1076"/>
  <c r="BI1074"/>
  <c r="BH1074"/>
  <c r="BG1074"/>
  <c r="BF1074"/>
  <c r="T1074"/>
  <c r="R1074"/>
  <c r="P1074"/>
  <c r="BI1073"/>
  <c r="BH1073"/>
  <c r="BG1073"/>
  <c r="BF1073"/>
  <c r="T1073"/>
  <c r="R1073"/>
  <c r="P1073"/>
  <c r="BI1071"/>
  <c r="BH1071"/>
  <c r="BG1071"/>
  <c r="BF1071"/>
  <c r="T1071"/>
  <c r="R1071"/>
  <c r="P1071"/>
  <c r="BI1062"/>
  <c r="BH1062"/>
  <c r="BG1062"/>
  <c r="BF1062"/>
  <c r="T1062"/>
  <c r="R1062"/>
  <c r="P1062"/>
  <c r="BI1058"/>
  <c r="BH1058"/>
  <c r="BG1058"/>
  <c r="BF1058"/>
  <c r="T1058"/>
  <c r="R1058"/>
  <c r="P1058"/>
  <c r="BI1046"/>
  <c r="BH1046"/>
  <c r="BG1046"/>
  <c r="BF1046"/>
  <c r="T1046"/>
  <c r="R1046"/>
  <c r="P1046"/>
  <c r="BI1042"/>
  <c r="BH1042"/>
  <c r="BG1042"/>
  <c r="BF1042"/>
  <c r="T1042"/>
  <c r="R1042"/>
  <c r="P1042"/>
  <c r="BI1040"/>
  <c r="BH1040"/>
  <c r="BG1040"/>
  <c r="BF1040"/>
  <c r="T1040"/>
  <c r="R1040"/>
  <c r="P1040"/>
  <c r="BI1037"/>
  <c r="BH1037"/>
  <c r="BG1037"/>
  <c r="BF1037"/>
  <c r="T1037"/>
  <c r="R1037"/>
  <c r="P1037"/>
  <c r="BI1035"/>
  <c r="BH1035"/>
  <c r="BG1035"/>
  <c r="BF1035"/>
  <c r="T1035"/>
  <c r="R1035"/>
  <c r="P1035"/>
  <c r="BI1033"/>
  <c r="BH1033"/>
  <c r="BG1033"/>
  <c r="BF1033"/>
  <c r="T1033"/>
  <c r="R1033"/>
  <c r="P1033"/>
  <c r="BI1031"/>
  <c r="BH1031"/>
  <c r="BG1031"/>
  <c r="BF1031"/>
  <c r="T1031"/>
  <c r="R1031"/>
  <c r="P1031"/>
  <c r="BI1029"/>
  <c r="BH1029"/>
  <c r="BG1029"/>
  <c r="BF1029"/>
  <c r="T1029"/>
  <c r="R1029"/>
  <c r="P1029"/>
  <c r="BI1027"/>
  <c r="BH1027"/>
  <c r="BG1027"/>
  <c r="BF1027"/>
  <c r="T1027"/>
  <c r="R1027"/>
  <c r="P1027"/>
  <c r="BI1024"/>
  <c r="BH1024"/>
  <c r="BG1024"/>
  <c r="BF1024"/>
  <c r="T1024"/>
  <c r="R1024"/>
  <c r="P1024"/>
  <c r="BI1017"/>
  <c r="BH1017"/>
  <c r="BG1017"/>
  <c r="BF1017"/>
  <c r="T1017"/>
  <c r="R1017"/>
  <c r="P1017"/>
  <c r="BI1015"/>
  <c r="BH1015"/>
  <c r="BG1015"/>
  <c r="BF1015"/>
  <c r="T1015"/>
  <c r="R1015"/>
  <c r="P1015"/>
  <c r="BI1009"/>
  <c r="BH1009"/>
  <c r="BG1009"/>
  <c r="BF1009"/>
  <c r="T1009"/>
  <c r="R1009"/>
  <c r="P1009"/>
  <c r="BI1003"/>
  <c r="BH1003"/>
  <c r="BG1003"/>
  <c r="BF1003"/>
  <c r="T1003"/>
  <c r="R1003"/>
  <c r="P1003"/>
  <c r="BI1002"/>
  <c r="BH1002"/>
  <c r="BG1002"/>
  <c r="BF1002"/>
  <c r="T1002"/>
  <c r="R1002"/>
  <c r="P1002"/>
  <c r="BI1000"/>
  <c r="BH1000"/>
  <c r="BG1000"/>
  <c r="BF1000"/>
  <c r="T1000"/>
  <c r="R1000"/>
  <c r="P1000"/>
  <c r="BI998"/>
  <c r="BH998"/>
  <c r="BG998"/>
  <c r="BF998"/>
  <c r="T998"/>
  <c r="R998"/>
  <c r="P998"/>
  <c r="BI992"/>
  <c r="BH992"/>
  <c r="BG992"/>
  <c r="BF992"/>
  <c r="T992"/>
  <c r="R992"/>
  <c r="P992"/>
  <c r="BI986"/>
  <c r="BH986"/>
  <c r="BG986"/>
  <c r="BF986"/>
  <c r="T986"/>
  <c r="R986"/>
  <c r="P986"/>
  <c r="BI980"/>
  <c r="BH980"/>
  <c r="BG980"/>
  <c r="BF980"/>
  <c r="T980"/>
  <c r="R980"/>
  <c r="P980"/>
  <c r="BI974"/>
  <c r="BH974"/>
  <c r="BG974"/>
  <c r="BF974"/>
  <c r="T974"/>
  <c r="R974"/>
  <c r="P974"/>
  <c r="BI973"/>
  <c r="BH973"/>
  <c r="BG973"/>
  <c r="BF973"/>
  <c r="T973"/>
  <c r="R973"/>
  <c r="P973"/>
  <c r="BI969"/>
  <c r="BH969"/>
  <c r="BG969"/>
  <c r="BF969"/>
  <c r="T969"/>
  <c r="R969"/>
  <c r="P969"/>
  <c r="BI957"/>
  <c r="BH957"/>
  <c r="BG957"/>
  <c r="BF957"/>
  <c r="T957"/>
  <c r="R957"/>
  <c r="P957"/>
  <c r="BI945"/>
  <c r="BH945"/>
  <c r="BG945"/>
  <c r="BF945"/>
  <c r="T945"/>
  <c r="R945"/>
  <c r="P945"/>
  <c r="BI932"/>
  <c r="BH932"/>
  <c r="BG932"/>
  <c r="BF932"/>
  <c r="T932"/>
  <c r="R932"/>
  <c r="P932"/>
  <c r="BI919"/>
  <c r="BH919"/>
  <c r="BG919"/>
  <c r="BF919"/>
  <c r="T919"/>
  <c r="R919"/>
  <c r="P919"/>
  <c r="BI911"/>
  <c r="BH911"/>
  <c r="BG911"/>
  <c r="BF911"/>
  <c r="T911"/>
  <c r="R911"/>
  <c r="P911"/>
  <c r="BI903"/>
  <c r="BH903"/>
  <c r="BG903"/>
  <c r="BF903"/>
  <c r="T903"/>
  <c r="R903"/>
  <c r="P903"/>
  <c r="BI901"/>
  <c r="BH901"/>
  <c r="BG901"/>
  <c r="BF901"/>
  <c r="T901"/>
  <c r="R901"/>
  <c r="P901"/>
  <c r="BI899"/>
  <c r="BH899"/>
  <c r="BG899"/>
  <c r="BF899"/>
  <c r="T899"/>
  <c r="R899"/>
  <c r="P899"/>
  <c r="BI891"/>
  <c r="BH891"/>
  <c r="BG891"/>
  <c r="BF891"/>
  <c r="T891"/>
  <c r="R891"/>
  <c r="P891"/>
  <c r="BI888"/>
  <c r="BH888"/>
  <c r="BG888"/>
  <c r="BF888"/>
  <c r="T888"/>
  <c r="R888"/>
  <c r="P888"/>
  <c r="BI884"/>
  <c r="BH884"/>
  <c r="BG884"/>
  <c r="BF884"/>
  <c r="T884"/>
  <c r="R884"/>
  <c r="P884"/>
  <c r="BI883"/>
  <c r="BH883"/>
  <c r="BG883"/>
  <c r="BF883"/>
  <c r="T883"/>
  <c r="R883"/>
  <c r="P883"/>
  <c r="BI882"/>
  <c r="BH882"/>
  <c r="BG882"/>
  <c r="BF882"/>
  <c r="T882"/>
  <c r="R882"/>
  <c r="P882"/>
  <c r="BI881"/>
  <c r="BH881"/>
  <c r="BG881"/>
  <c r="BF881"/>
  <c r="T881"/>
  <c r="R881"/>
  <c r="P881"/>
  <c r="BI880"/>
  <c r="BH880"/>
  <c r="BG880"/>
  <c r="BF880"/>
  <c r="T880"/>
  <c r="R880"/>
  <c r="P880"/>
  <c r="BI879"/>
  <c r="BH879"/>
  <c r="BG879"/>
  <c r="BF879"/>
  <c r="T879"/>
  <c r="R879"/>
  <c r="P879"/>
  <c r="BI877"/>
  <c r="BH877"/>
  <c r="BG877"/>
  <c r="BF877"/>
  <c r="T877"/>
  <c r="R877"/>
  <c r="P877"/>
  <c r="BI871"/>
  <c r="BH871"/>
  <c r="BG871"/>
  <c r="BF871"/>
  <c r="T871"/>
  <c r="R871"/>
  <c r="P871"/>
  <c r="BI866"/>
  <c r="BH866"/>
  <c r="BG866"/>
  <c r="BF866"/>
  <c r="T866"/>
  <c r="R866"/>
  <c r="P866"/>
  <c r="BI859"/>
  <c r="BH859"/>
  <c r="BG859"/>
  <c r="BF859"/>
  <c r="T859"/>
  <c r="R859"/>
  <c r="P859"/>
  <c r="BI855"/>
  <c r="BH855"/>
  <c r="BG855"/>
  <c r="BF855"/>
  <c r="T855"/>
  <c r="R855"/>
  <c r="P855"/>
  <c r="BI853"/>
  <c r="BH853"/>
  <c r="BG853"/>
  <c r="BF853"/>
  <c r="T853"/>
  <c r="R853"/>
  <c r="P853"/>
  <c r="BI850"/>
  <c r="BH850"/>
  <c r="BG850"/>
  <c r="BF850"/>
  <c r="T850"/>
  <c r="R850"/>
  <c r="P850"/>
  <c r="BI849"/>
  <c r="BH849"/>
  <c r="BG849"/>
  <c r="BF849"/>
  <c r="T849"/>
  <c r="R849"/>
  <c r="P849"/>
  <c r="BI847"/>
  <c r="BH847"/>
  <c r="BG847"/>
  <c r="BF847"/>
  <c r="T847"/>
  <c r="R847"/>
  <c r="P847"/>
  <c r="BI845"/>
  <c r="BH845"/>
  <c r="BG845"/>
  <c r="BF845"/>
  <c r="T845"/>
  <c r="R845"/>
  <c r="P845"/>
  <c r="BI843"/>
  <c r="BH843"/>
  <c r="BG843"/>
  <c r="BF843"/>
  <c r="T843"/>
  <c r="R843"/>
  <c r="P843"/>
  <c r="BI840"/>
  <c r="BH840"/>
  <c r="BG840"/>
  <c r="BF840"/>
  <c r="T840"/>
  <c r="R840"/>
  <c r="P840"/>
  <c r="BI839"/>
  <c r="BH839"/>
  <c r="BG839"/>
  <c r="BF839"/>
  <c r="T839"/>
  <c r="R839"/>
  <c r="P839"/>
  <c r="BI837"/>
  <c r="BH837"/>
  <c r="BG837"/>
  <c r="BF837"/>
  <c r="T837"/>
  <c r="R837"/>
  <c r="P837"/>
  <c r="BI836"/>
  <c r="BH836"/>
  <c r="BG836"/>
  <c r="BF836"/>
  <c r="T836"/>
  <c r="R836"/>
  <c r="P836"/>
  <c r="BI834"/>
  <c r="BH834"/>
  <c r="BG834"/>
  <c r="BF834"/>
  <c r="T834"/>
  <c r="R834"/>
  <c r="P834"/>
  <c r="BI832"/>
  <c r="BH832"/>
  <c r="BG832"/>
  <c r="BF832"/>
  <c r="T832"/>
  <c r="R832"/>
  <c r="P832"/>
  <c r="BI826"/>
  <c r="BH826"/>
  <c r="BG826"/>
  <c r="BF826"/>
  <c r="T826"/>
  <c r="R826"/>
  <c r="P826"/>
  <c r="BI824"/>
  <c r="BH824"/>
  <c r="BG824"/>
  <c r="BF824"/>
  <c r="T824"/>
  <c r="R824"/>
  <c r="P824"/>
  <c r="BI818"/>
  <c r="BH818"/>
  <c r="BG818"/>
  <c r="BF818"/>
  <c r="T818"/>
  <c r="R818"/>
  <c r="P818"/>
  <c r="BI816"/>
  <c r="BH816"/>
  <c r="BG816"/>
  <c r="BF816"/>
  <c r="T816"/>
  <c r="R816"/>
  <c r="P816"/>
  <c r="BI809"/>
  <c r="BH809"/>
  <c r="BG809"/>
  <c r="BF809"/>
  <c r="T809"/>
  <c r="R809"/>
  <c r="P809"/>
  <c r="BI807"/>
  <c r="BH807"/>
  <c r="BG807"/>
  <c r="BF807"/>
  <c r="T807"/>
  <c r="T806"/>
  <c r="R807"/>
  <c r="R806"/>
  <c r="P807"/>
  <c r="P806"/>
  <c r="BI803"/>
  <c r="BH803"/>
  <c r="BG803"/>
  <c r="BF803"/>
  <c r="T803"/>
  <c r="R803"/>
  <c r="P803"/>
  <c r="BI794"/>
  <c r="BH794"/>
  <c r="BG794"/>
  <c r="BF794"/>
  <c r="T794"/>
  <c r="R794"/>
  <c r="P794"/>
  <c r="BI790"/>
  <c r="BH790"/>
  <c r="BG790"/>
  <c r="BF790"/>
  <c r="T790"/>
  <c r="R790"/>
  <c r="P790"/>
  <c r="BI786"/>
  <c r="BH786"/>
  <c r="BG786"/>
  <c r="BF786"/>
  <c r="T786"/>
  <c r="R786"/>
  <c r="P786"/>
  <c r="BI782"/>
  <c r="BH782"/>
  <c r="BG782"/>
  <c r="BF782"/>
  <c r="T782"/>
  <c r="R782"/>
  <c r="P782"/>
  <c r="BI778"/>
  <c r="BH778"/>
  <c r="BG778"/>
  <c r="BF778"/>
  <c r="T778"/>
  <c r="R778"/>
  <c r="P778"/>
  <c r="BI776"/>
  <c r="BH776"/>
  <c r="BG776"/>
  <c r="BF776"/>
  <c r="T776"/>
  <c r="R776"/>
  <c r="P776"/>
  <c r="BI770"/>
  <c r="BH770"/>
  <c r="BG770"/>
  <c r="BF770"/>
  <c r="T770"/>
  <c r="R770"/>
  <c r="P770"/>
  <c r="BI766"/>
  <c r="BH766"/>
  <c r="BG766"/>
  <c r="BF766"/>
  <c r="T766"/>
  <c r="R766"/>
  <c r="P766"/>
  <c r="BI762"/>
  <c r="BH762"/>
  <c r="BG762"/>
  <c r="BF762"/>
  <c r="T762"/>
  <c r="R762"/>
  <c r="P762"/>
  <c r="BI755"/>
  <c r="BH755"/>
  <c r="BG755"/>
  <c r="BF755"/>
  <c r="T755"/>
  <c r="R755"/>
  <c r="P755"/>
  <c r="BI748"/>
  <c r="BH748"/>
  <c r="BG748"/>
  <c r="BF748"/>
  <c r="T748"/>
  <c r="R748"/>
  <c r="P748"/>
  <c r="BI745"/>
  <c r="BH745"/>
  <c r="BG745"/>
  <c r="BF745"/>
  <c r="T745"/>
  <c r="R745"/>
  <c r="P745"/>
  <c r="BI741"/>
  <c r="BH741"/>
  <c r="BG741"/>
  <c r="BF741"/>
  <c r="T741"/>
  <c r="R741"/>
  <c r="P741"/>
  <c r="BI738"/>
  <c r="BH738"/>
  <c r="BG738"/>
  <c r="BF738"/>
  <c r="T738"/>
  <c r="R738"/>
  <c r="P738"/>
  <c r="BI735"/>
  <c r="BH735"/>
  <c r="BG735"/>
  <c r="BF735"/>
  <c r="T735"/>
  <c r="R735"/>
  <c r="P735"/>
  <c r="BI729"/>
  <c r="BH729"/>
  <c r="BG729"/>
  <c r="BF729"/>
  <c r="T729"/>
  <c r="R729"/>
  <c r="P729"/>
  <c r="BI727"/>
  <c r="BH727"/>
  <c r="BG727"/>
  <c r="BF727"/>
  <c r="T727"/>
  <c r="R727"/>
  <c r="P727"/>
  <c r="BI721"/>
  <c r="BH721"/>
  <c r="BG721"/>
  <c r="BF721"/>
  <c r="T721"/>
  <c r="R721"/>
  <c r="P721"/>
  <c r="BI717"/>
  <c r="BH717"/>
  <c r="BG717"/>
  <c r="BF717"/>
  <c r="T717"/>
  <c r="R717"/>
  <c r="P717"/>
  <c r="BI710"/>
  <c r="BH710"/>
  <c r="BG710"/>
  <c r="BF710"/>
  <c r="T710"/>
  <c r="R710"/>
  <c r="P710"/>
  <c r="BI705"/>
  <c r="BH705"/>
  <c r="BG705"/>
  <c r="BF705"/>
  <c r="T705"/>
  <c r="R705"/>
  <c r="P705"/>
  <c r="BI701"/>
  <c r="BH701"/>
  <c r="BG701"/>
  <c r="BF701"/>
  <c r="T701"/>
  <c r="R701"/>
  <c r="P701"/>
  <c r="BI697"/>
  <c r="BH697"/>
  <c r="BG697"/>
  <c r="BF697"/>
  <c r="T697"/>
  <c r="R697"/>
  <c r="P697"/>
  <c r="BI694"/>
  <c r="BH694"/>
  <c r="BG694"/>
  <c r="BF694"/>
  <c r="T694"/>
  <c r="R694"/>
  <c r="P694"/>
  <c r="BI691"/>
  <c r="BH691"/>
  <c r="BG691"/>
  <c r="BF691"/>
  <c r="T691"/>
  <c r="R691"/>
  <c r="P691"/>
  <c r="BI688"/>
  <c r="BH688"/>
  <c r="BG688"/>
  <c r="BF688"/>
  <c r="T688"/>
  <c r="R688"/>
  <c r="P688"/>
  <c r="BI685"/>
  <c r="BH685"/>
  <c r="BG685"/>
  <c r="BF685"/>
  <c r="T685"/>
  <c r="R685"/>
  <c r="P685"/>
  <c r="BI674"/>
  <c r="BH674"/>
  <c r="BG674"/>
  <c r="BF674"/>
  <c r="T674"/>
  <c r="R674"/>
  <c r="P674"/>
  <c r="BI668"/>
  <c r="BH668"/>
  <c r="BG668"/>
  <c r="BF668"/>
  <c r="T668"/>
  <c r="R668"/>
  <c r="P668"/>
  <c r="BI662"/>
  <c r="BH662"/>
  <c r="BG662"/>
  <c r="BF662"/>
  <c r="T662"/>
  <c r="R662"/>
  <c r="P662"/>
  <c r="BI655"/>
  <c r="BH655"/>
  <c r="BG655"/>
  <c r="BF655"/>
  <c r="T655"/>
  <c r="R655"/>
  <c r="P655"/>
  <c r="BI653"/>
  <c r="BH653"/>
  <c r="BG653"/>
  <c r="BF653"/>
  <c r="T653"/>
  <c r="R653"/>
  <c r="P653"/>
  <c r="BI648"/>
  <c r="BH648"/>
  <c r="BG648"/>
  <c r="BF648"/>
  <c r="T648"/>
  <c r="R648"/>
  <c r="P648"/>
  <c r="BI633"/>
  <c r="BH633"/>
  <c r="BG633"/>
  <c r="BF633"/>
  <c r="T633"/>
  <c r="R633"/>
  <c r="P633"/>
  <c r="BI621"/>
  <c r="BH621"/>
  <c r="BG621"/>
  <c r="BF621"/>
  <c r="T621"/>
  <c r="R621"/>
  <c r="P621"/>
  <c r="BI618"/>
  <c r="BH618"/>
  <c r="BG618"/>
  <c r="BF618"/>
  <c r="T618"/>
  <c r="R618"/>
  <c r="P618"/>
  <c r="BI612"/>
  <c r="BH612"/>
  <c r="BG612"/>
  <c r="BF612"/>
  <c r="T612"/>
  <c r="R612"/>
  <c r="P612"/>
  <c r="BI606"/>
  <c r="BH606"/>
  <c r="BG606"/>
  <c r="BF606"/>
  <c r="T606"/>
  <c r="R606"/>
  <c r="P606"/>
  <c r="BI600"/>
  <c r="BH600"/>
  <c r="BG600"/>
  <c r="BF600"/>
  <c r="T600"/>
  <c r="R600"/>
  <c r="P600"/>
  <c r="BI593"/>
  <c r="BH593"/>
  <c r="BG593"/>
  <c r="BF593"/>
  <c r="T593"/>
  <c r="R593"/>
  <c r="P593"/>
  <c r="BI587"/>
  <c r="BH587"/>
  <c r="BG587"/>
  <c r="BF587"/>
  <c r="T587"/>
  <c r="R587"/>
  <c r="P587"/>
  <c r="BI576"/>
  <c r="BH576"/>
  <c r="BG576"/>
  <c r="BF576"/>
  <c r="T576"/>
  <c r="R576"/>
  <c r="P576"/>
  <c r="BI572"/>
  <c r="BH572"/>
  <c r="BG572"/>
  <c r="BF572"/>
  <c r="T572"/>
  <c r="R572"/>
  <c r="P572"/>
  <c r="BI568"/>
  <c r="BH568"/>
  <c r="BG568"/>
  <c r="BF568"/>
  <c r="T568"/>
  <c r="R568"/>
  <c r="P568"/>
  <c r="BI560"/>
  <c r="BH560"/>
  <c r="BG560"/>
  <c r="BF560"/>
  <c r="T560"/>
  <c r="R560"/>
  <c r="P560"/>
  <c r="BI552"/>
  <c r="BH552"/>
  <c r="BG552"/>
  <c r="BF552"/>
  <c r="T552"/>
  <c r="R552"/>
  <c r="P552"/>
  <c r="BI521"/>
  <c r="BH521"/>
  <c r="BG521"/>
  <c r="BF521"/>
  <c r="T521"/>
  <c r="R521"/>
  <c r="P521"/>
  <c r="BI494"/>
  <c r="BH494"/>
  <c r="BG494"/>
  <c r="BF494"/>
  <c r="T494"/>
  <c r="R494"/>
  <c r="P494"/>
  <c r="BI481"/>
  <c r="BH481"/>
  <c r="BG481"/>
  <c r="BF481"/>
  <c r="T481"/>
  <c r="R481"/>
  <c r="P481"/>
  <c r="BI477"/>
  <c r="BH477"/>
  <c r="BG477"/>
  <c r="BF477"/>
  <c r="T477"/>
  <c r="R477"/>
  <c r="P477"/>
  <c r="BI464"/>
  <c r="BH464"/>
  <c r="BG464"/>
  <c r="BF464"/>
  <c r="T464"/>
  <c r="R464"/>
  <c r="P464"/>
  <c r="BI445"/>
  <c r="BH445"/>
  <c r="BG445"/>
  <c r="BF445"/>
  <c r="T445"/>
  <c r="R445"/>
  <c r="P445"/>
  <c r="BI432"/>
  <c r="BH432"/>
  <c r="BG432"/>
  <c r="BF432"/>
  <c r="T432"/>
  <c r="R432"/>
  <c r="P432"/>
  <c r="BI420"/>
  <c r="BH420"/>
  <c r="BG420"/>
  <c r="BF420"/>
  <c r="T420"/>
  <c r="R420"/>
  <c r="P420"/>
  <c r="BI416"/>
  <c r="BH416"/>
  <c r="BG416"/>
  <c r="BF416"/>
  <c r="T416"/>
  <c r="R416"/>
  <c r="P416"/>
  <c r="BI403"/>
  <c r="BH403"/>
  <c r="BG403"/>
  <c r="BF403"/>
  <c r="T403"/>
  <c r="R403"/>
  <c r="P403"/>
  <c r="BI391"/>
  <c r="BH391"/>
  <c r="BG391"/>
  <c r="BF391"/>
  <c r="T391"/>
  <c r="R391"/>
  <c r="P391"/>
  <c r="BI379"/>
  <c r="BH379"/>
  <c r="BG379"/>
  <c r="BF379"/>
  <c r="T379"/>
  <c r="R379"/>
  <c r="P379"/>
  <c r="BI368"/>
  <c r="BH368"/>
  <c r="BG368"/>
  <c r="BF368"/>
  <c r="T368"/>
  <c r="R368"/>
  <c r="P368"/>
  <c r="BI361"/>
  <c r="BH361"/>
  <c r="BG361"/>
  <c r="BF361"/>
  <c r="T361"/>
  <c r="R361"/>
  <c r="P361"/>
  <c r="BI352"/>
  <c r="BH352"/>
  <c r="BG352"/>
  <c r="BF352"/>
  <c r="T352"/>
  <c r="R352"/>
  <c r="P352"/>
  <c r="BI330"/>
  <c r="BH330"/>
  <c r="BG330"/>
  <c r="BF330"/>
  <c r="T330"/>
  <c r="R330"/>
  <c r="P330"/>
  <c r="BI319"/>
  <c r="BH319"/>
  <c r="BG319"/>
  <c r="BF319"/>
  <c r="T319"/>
  <c r="R319"/>
  <c r="P319"/>
  <c r="BI311"/>
  <c r="BH311"/>
  <c r="BG311"/>
  <c r="BF311"/>
  <c r="T311"/>
  <c r="R311"/>
  <c r="P311"/>
  <c r="BI304"/>
  <c r="BH304"/>
  <c r="BG304"/>
  <c r="BF304"/>
  <c r="T304"/>
  <c r="R304"/>
  <c r="P304"/>
  <c r="BI297"/>
  <c r="BH297"/>
  <c r="BG297"/>
  <c r="BF297"/>
  <c r="T297"/>
  <c r="R297"/>
  <c r="P297"/>
  <c r="BI290"/>
  <c r="BH290"/>
  <c r="BG290"/>
  <c r="BF290"/>
  <c r="T290"/>
  <c r="R290"/>
  <c r="P290"/>
  <c r="BI283"/>
  <c r="BH283"/>
  <c r="BG283"/>
  <c r="BF283"/>
  <c r="T283"/>
  <c r="R283"/>
  <c r="P283"/>
  <c r="BI276"/>
  <c r="BH276"/>
  <c r="BG276"/>
  <c r="BF276"/>
  <c r="T276"/>
  <c r="R276"/>
  <c r="P276"/>
  <c r="BI262"/>
  <c r="BH262"/>
  <c r="BG262"/>
  <c r="BF262"/>
  <c r="T262"/>
  <c r="R262"/>
  <c r="P262"/>
  <c r="BI252"/>
  <c r="BH252"/>
  <c r="BG252"/>
  <c r="BF252"/>
  <c r="T252"/>
  <c r="R252"/>
  <c r="P252"/>
  <c r="BI242"/>
  <c r="BH242"/>
  <c r="BG242"/>
  <c r="BF242"/>
  <c r="T242"/>
  <c r="R242"/>
  <c r="P242"/>
  <c r="BI197"/>
  <c r="BH197"/>
  <c r="BG197"/>
  <c r="BF197"/>
  <c r="T197"/>
  <c r="R197"/>
  <c r="P197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5"/>
  <c r="BH165"/>
  <c r="BG165"/>
  <c r="BF165"/>
  <c r="T165"/>
  <c r="R165"/>
  <c r="P165"/>
  <c r="BI143"/>
  <c r="BH143"/>
  <c r="BG143"/>
  <c r="BF143"/>
  <c r="T143"/>
  <c r="R143"/>
  <c r="P143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1" r="L50"/>
  <c r="AM50"/>
  <c r="AM49"/>
  <c r="L49"/>
  <c r="AM47"/>
  <c r="L47"/>
  <c r="L45"/>
  <c r="L44"/>
  <c i="2" r="J998"/>
  <c r="J786"/>
  <c r="J143"/>
  <c r="J919"/>
  <c r="J809"/>
  <c r="BK685"/>
  <c r="BK352"/>
  <c r="BK1015"/>
  <c r="BK843"/>
  <c r="BK655"/>
  <c r="BK420"/>
  <c r="J172"/>
  <c r="J1121"/>
  <c r="BK1037"/>
  <c r="BK903"/>
  <c r="BK839"/>
  <c r="BK738"/>
  <c r="J477"/>
  <c i="3" r="J169"/>
  <c r="BK147"/>
  <c r="J121"/>
  <c r="BK181"/>
  <c r="BK131"/>
  <c r="BK95"/>
  <c r="J165"/>
  <c r="BK134"/>
  <c r="J85"/>
  <c r="BK145"/>
  <c r="BK125"/>
  <c r="J104"/>
  <c i="4" r="J89"/>
  <c i="5" r="J154"/>
  <c r="J139"/>
  <c r="J118"/>
  <c r="J100"/>
  <c r="J129"/>
  <c r="J111"/>
  <c r="BK116"/>
  <c i="6" r="J325"/>
  <c r="BK271"/>
  <c r="BK226"/>
  <c r="BK130"/>
  <c r="J285"/>
  <c r="J250"/>
  <c r="J168"/>
  <c r="J359"/>
  <c r="J318"/>
  <c r="J270"/>
  <c r="BK179"/>
  <c r="BK120"/>
  <c r="J287"/>
  <c r="J259"/>
  <c r="BK208"/>
  <c r="J139"/>
  <c i="7" r="BK107"/>
  <c i="2" r="J1000"/>
  <c r="J832"/>
  <c r="J621"/>
  <c r="J464"/>
  <c r="J1003"/>
  <c r="J836"/>
  <c r="J705"/>
  <c r="J481"/>
  <c r="J252"/>
  <c r="J986"/>
  <c r="BK809"/>
  <c r="J674"/>
  <c r="BK432"/>
  <c r="BK177"/>
  <c r="BK1088"/>
  <c r="J1017"/>
  <c r="J883"/>
  <c r="J834"/>
  <c r="J668"/>
  <c r="J283"/>
  <c i="3" r="BK152"/>
  <c r="BK138"/>
  <c r="J119"/>
  <c r="BK173"/>
  <c r="BK136"/>
  <c r="BK98"/>
  <c r="BK174"/>
  <c r="J157"/>
  <c r="BK91"/>
  <c r="J147"/>
  <c r="J116"/>
  <c r="J91"/>
  <c i="4" r="BK94"/>
  <c i="5" r="BK141"/>
  <c r="BK128"/>
  <c r="J97"/>
  <c r="BK139"/>
  <c r="BK121"/>
  <c r="J102"/>
  <c r="BK98"/>
  <c i="6" r="BK320"/>
  <c r="J277"/>
  <c r="BK241"/>
  <c r="J142"/>
  <c r="J370"/>
  <c r="J267"/>
  <c r="BK217"/>
  <c r="J154"/>
  <c r="BK351"/>
  <c r="J308"/>
  <c r="J263"/>
  <c r="BK154"/>
  <c r="J314"/>
  <c r="BK284"/>
  <c r="BK255"/>
  <c r="BK193"/>
  <c r="J145"/>
  <c i="7" r="J90"/>
  <c i="2" r="BK1002"/>
  <c r="J826"/>
  <c r="BK600"/>
  <c r="BK172"/>
  <c r="BK1009"/>
  <c r="J882"/>
  <c r="J770"/>
  <c r="BK612"/>
  <c r="J187"/>
  <c r="J891"/>
  <c r="J818"/>
  <c r="BK688"/>
  <c r="BK464"/>
  <c r="J1118"/>
  <c r="BK1071"/>
  <c r="J957"/>
  <c r="J824"/>
  <c r="J727"/>
  <c r="BK560"/>
  <c r="BK197"/>
  <c i="3" r="J163"/>
  <c r="J146"/>
  <c r="BK116"/>
  <c r="J156"/>
  <c r="BK106"/>
  <c r="J173"/>
  <c r="J143"/>
  <c r="J92"/>
  <c r="J171"/>
  <c r="BK140"/>
  <c r="BK115"/>
  <c r="J83"/>
  <c i="4" r="BK96"/>
  <c i="5" r="J149"/>
  <c r="J134"/>
  <c r="BK114"/>
  <c r="BK93"/>
  <c r="J135"/>
  <c r="BK120"/>
  <c r="BK97"/>
  <c r="BK96"/>
  <c i="6" r="J330"/>
  <c r="J289"/>
  <c r="BK250"/>
  <c r="BK198"/>
  <c r="BK95"/>
  <c r="J349"/>
  <c r="BK333"/>
  <c r="BK317"/>
  <c r="BK290"/>
  <c r="BK264"/>
  <c r="J210"/>
  <c r="J130"/>
  <c r="BK340"/>
  <c r="J295"/>
  <c r="J254"/>
  <c r="J183"/>
  <c r="J159"/>
  <c r="J306"/>
  <c r="J273"/>
  <c r="J246"/>
  <c r="BK210"/>
  <c r="BK157"/>
  <c i="7" r="BK87"/>
  <c r="J94"/>
  <c i="2" r="BK883"/>
  <c r="J721"/>
  <c r="BK403"/>
  <c r="J1027"/>
  <c r="BK879"/>
  <c r="BK807"/>
  <c r="J655"/>
  <c r="BK361"/>
  <c r="BK1027"/>
  <c r="BK855"/>
  <c r="BK832"/>
  <c r="BK662"/>
  <c r="BK445"/>
  <c r="J191"/>
  <c r="BK1086"/>
  <c r="BK1000"/>
  <c r="J888"/>
  <c r="BK778"/>
  <c r="J576"/>
  <c r="BK242"/>
  <c i="3" r="J148"/>
  <c r="BK122"/>
  <c r="BK89"/>
  <c r="J151"/>
  <c r="J122"/>
  <c r="J184"/>
  <c r="J160"/>
  <c r="J135"/>
  <c r="J89"/>
  <c r="BK146"/>
  <c r="BK121"/>
  <c r="J111"/>
  <c r="BK87"/>
  <c i="4" r="J93"/>
  <c i="5" r="BK146"/>
  <c r="J122"/>
  <c r="BK101"/>
  <c r="BK143"/>
  <c r="BK122"/>
  <c r="BK103"/>
  <c i="6" r="BK359"/>
  <c r="BK299"/>
  <c r="J260"/>
  <c r="J203"/>
  <c r="BK108"/>
  <c r="BK330"/>
  <c r="BK272"/>
  <c r="J257"/>
  <c r="J102"/>
  <c r="BK300"/>
  <c r="J274"/>
  <c r="BK248"/>
  <c r="BK188"/>
  <c r="J127"/>
  <c i="7" r="J105"/>
  <c r="J111"/>
  <c i="2" r="BK884"/>
  <c r="J755"/>
  <c r="J593"/>
  <c r="BK319"/>
  <c r="J1015"/>
  <c r="BK888"/>
  <c r="BK790"/>
  <c r="BK648"/>
  <c r="BK1074"/>
  <c r="J879"/>
  <c r="J790"/>
  <c r="J612"/>
  <c r="BK391"/>
  <c r="BK114"/>
  <c r="J1074"/>
  <c r="BK974"/>
  <c r="BK782"/>
  <c r="J662"/>
  <c r="BK297"/>
  <c i="3" r="BK182"/>
  <c r="J155"/>
  <c r="BK133"/>
  <c r="BK94"/>
  <c r="BK148"/>
  <c r="BK109"/>
  <c r="J178"/>
  <c r="J149"/>
  <c r="J103"/>
  <c r="BK167"/>
  <c r="J118"/>
  <c r="BK93"/>
  <c i="4" r="J95"/>
  <c i="5" r="BK145"/>
  <c r="J121"/>
  <c r="J94"/>
  <c r="J138"/>
  <c r="J114"/>
  <c r="J93"/>
  <c i="6" r="BK343"/>
  <c r="J286"/>
  <c r="BK245"/>
  <c r="J181"/>
  <c r="J378"/>
  <c r="BK265"/>
  <c r="J179"/>
  <c r="J105"/>
  <c r="J303"/>
  <c r="BK276"/>
  <c r="BK243"/>
  <c r="BK173"/>
  <c r="J95"/>
  <c r="J296"/>
  <c r="BK261"/>
  <c r="J229"/>
  <c r="J148"/>
  <c i="7" r="BK99"/>
  <c r="J88"/>
  <c i="2" r="J899"/>
  <c r="BK776"/>
  <c r="J587"/>
  <c r="J1046"/>
  <c r="J911"/>
  <c r="BK803"/>
  <c r="BK674"/>
  <c r="BK1058"/>
  <c r="J853"/>
  <c r="BK766"/>
  <c r="J648"/>
  <c r="J379"/>
  <c r="J102"/>
  <c r="BK1076"/>
  <c r="BK992"/>
  <c r="BK847"/>
  <c r="BK694"/>
  <c r="BK572"/>
  <c r="BK187"/>
  <c i="3" r="J145"/>
  <c r="J125"/>
  <c r="J101"/>
  <c r="BK155"/>
  <c r="J128"/>
  <c r="J107"/>
  <c r="J180"/>
  <c r="BK151"/>
  <c r="BK114"/>
  <c r="BK176"/>
  <c r="J141"/>
  <c r="BK107"/>
  <c i="4" r="J92"/>
  <c r="J86"/>
  <c i="5" r="J132"/>
  <c r="J113"/>
  <c r="BK91"/>
  <c r="BK134"/>
  <c r="BK112"/>
  <c r="J95"/>
  <c i="6" r="BK356"/>
  <c r="BK288"/>
  <c r="BK249"/>
  <c r="J191"/>
  <c r="BK111"/>
  <c r="J284"/>
  <c r="BK257"/>
  <c r="J193"/>
  <c r="J117"/>
  <c r="J333"/>
  <c r="BK296"/>
  <c r="BK253"/>
  <c r="J164"/>
  <c r="BK302"/>
  <c r="J269"/>
  <c r="J217"/>
  <c r="BK162"/>
  <c i="7" r="BK88"/>
  <c r="J102"/>
  <c i="2" r="BK980"/>
  <c r="J837"/>
  <c r="BK727"/>
  <c r="BK379"/>
  <c r="J1037"/>
  <c r="BK901"/>
  <c r="J794"/>
  <c r="BK668"/>
  <c r="BK290"/>
  <c r="BK1017"/>
  <c r="BK837"/>
  <c r="BK735"/>
  <c r="J600"/>
  <c r="J330"/>
  <c r="BK143"/>
  <c r="J1002"/>
  <c r="BK899"/>
  <c r="BK840"/>
  <c r="BK691"/>
  <c r="BK304"/>
  <c i="3" r="BK178"/>
  <c r="J140"/>
  <c r="J93"/>
  <c r="BK139"/>
  <c r="J129"/>
  <c r="J94"/>
  <c r="J168"/>
  <c r="J133"/>
  <c r="J177"/>
  <c r="BK144"/>
  <c r="BK119"/>
  <c r="BK92"/>
  <c i="4" r="J83"/>
  <c i="5" r="BK152"/>
  <c r="BK129"/>
  <c r="J109"/>
  <c r="BK149"/>
  <c r="J131"/>
  <c r="J116"/>
  <c r="BK94"/>
  <c i="6" r="J376"/>
  <c r="BK301"/>
  <c r="J256"/>
  <c r="J208"/>
  <c r="BK151"/>
  <c r="J351"/>
  <c r="BK328"/>
  <c r="J311"/>
  <c r="J292"/>
  <c r="BK256"/>
  <c r="BK180"/>
  <c r="J98"/>
  <c r="J323"/>
  <c r="BK287"/>
  <c r="J265"/>
  <c r="BK205"/>
  <c r="BK142"/>
  <c r="BK297"/>
  <c r="BK260"/>
  <c r="J198"/>
  <c r="BK114"/>
  <c i="7" r="BK92"/>
  <c i="2" r="J1009"/>
  <c r="BK762"/>
  <c r="BK576"/>
  <c r="J114"/>
  <c r="J992"/>
  <c r="BK786"/>
  <c r="J691"/>
  <c r="BK283"/>
  <c r="BK1003"/>
  <c r="J840"/>
  <c r="BK794"/>
  <c r="BK606"/>
  <c r="BK276"/>
  <c r="J1126"/>
  <c r="J1073"/>
  <c r="J980"/>
  <c r="BK836"/>
  <c r="J685"/>
  <c r="J432"/>
  <c r="J177"/>
  <c i="3" r="J167"/>
  <c r="BK137"/>
  <c r="BK113"/>
  <c r="BK177"/>
  <c r="BK135"/>
  <c r="BK103"/>
  <c r="BK85"/>
  <c r="J162"/>
  <c r="BK110"/>
  <c r="J174"/>
  <c r="J159"/>
  <c r="BK128"/>
  <c r="J100"/>
  <c i="4" r="BK83"/>
  <c r="BK85"/>
  <c i="5" r="J140"/>
  <c r="BK127"/>
  <c r="J106"/>
  <c r="BK147"/>
  <c r="J128"/>
  <c r="BK109"/>
  <c r="J144"/>
  <c r="BK99"/>
  <c i="6" r="BK318"/>
  <c r="BK283"/>
  <c r="J248"/>
  <c r="J184"/>
  <c r="J291"/>
  <c r="J283"/>
  <c r="J272"/>
  <c r="J261"/>
  <c r="J252"/>
  <c r="BK246"/>
  <c r="BK223"/>
  <c r="J196"/>
  <c r="BK178"/>
  <c r="BK164"/>
  <c r="J367"/>
  <c r="J343"/>
  <c r="J320"/>
  <c r="J300"/>
  <c r="J244"/>
  <c r="J188"/>
  <c r="BK168"/>
  <c r="BK311"/>
  <c r="BK292"/>
  <c r="J262"/>
  <c r="J242"/>
  <c r="J200"/>
  <c r="J111"/>
  <c i="7" r="J99"/>
  <c r="BK97"/>
  <c i="2" r="BK1035"/>
  <c r="BK834"/>
  <c r="J710"/>
  <c r="J568"/>
  <c r="BK96"/>
  <c r="J974"/>
  <c r="J847"/>
  <c r="BK710"/>
  <c r="J403"/>
  <c r="BK1046"/>
  <c r="J850"/>
  <c r="J745"/>
  <c r="J552"/>
  <c r="J242"/>
  <c r="J1108"/>
  <c r="J1024"/>
  <c r="BK882"/>
  <c r="BK816"/>
  <c r="J688"/>
  <c r="J352"/>
  <c r="J182"/>
  <c i="3" r="BK160"/>
  <c r="BK141"/>
  <c r="BK111"/>
  <c r="BK165"/>
  <c r="J138"/>
  <c r="BK100"/>
  <c r="BK171"/>
  <c r="J112"/>
  <c r="BK179"/>
  <c r="BK162"/>
  <c r="J134"/>
  <c r="BK108"/>
  <c i="4" r="J88"/>
  <c r="BK95"/>
  <c i="5" r="BK148"/>
  <c r="J126"/>
  <c r="BK107"/>
  <c r="J145"/>
  <c r="BK124"/>
  <c r="J99"/>
  <c i="6" r="BK373"/>
  <c r="BK298"/>
  <c r="J258"/>
  <c r="BK240"/>
  <c r="J157"/>
  <c r="J364"/>
  <c r="BK258"/>
  <c r="BK213"/>
  <c r="J120"/>
  <c r="J328"/>
  <c r="J297"/>
  <c r="BK259"/>
  <c r="BK185"/>
  <c r="J162"/>
  <c r="J301"/>
  <c r="BK270"/>
  <c r="J239"/>
  <c r="BK184"/>
  <c r="BK117"/>
  <c i="7" r="J97"/>
  <c i="2" r="J973"/>
  <c r="J843"/>
  <c r="J741"/>
  <c r="BK165"/>
  <c r="BK1029"/>
  <c r="BK891"/>
  <c r="J782"/>
  <c r="J618"/>
  <c r="J319"/>
  <c r="BK1024"/>
  <c r="J839"/>
  <c r="BK705"/>
  <c r="BK593"/>
  <c r="J197"/>
  <c r="BK1108"/>
  <c r="J1031"/>
  <c r="J901"/>
  <c r="J776"/>
  <c r="BK621"/>
  <c r="BK311"/>
  <c i="3" r="BK159"/>
  <c r="J132"/>
  <c r="J109"/>
  <c r="J87"/>
  <c r="BK149"/>
  <c r="BK112"/>
  <c r="BK83"/>
  <c r="J161"/>
  <c r="J131"/>
  <c r="J182"/>
  <c r="BK127"/>
  <c r="J96"/>
  <c i="4" r="J85"/>
  <c i="5" r="BK153"/>
  <c r="J136"/>
  <c r="BK119"/>
  <c r="BK102"/>
  <c r="BK144"/>
  <c r="BK126"/>
  <c r="J91"/>
  <c i="6" r="BK378"/>
  <c r="BK314"/>
  <c r="J266"/>
  <c r="J232"/>
  <c r="BK177"/>
  <c r="J361"/>
  <c r="BK229"/>
  <c r="J133"/>
  <c r="BK361"/>
  <c r="J319"/>
  <c r="BK289"/>
  <c r="J241"/>
  <c r="J175"/>
  <c r="BK105"/>
  <c r="J288"/>
  <c r="BK263"/>
  <c r="J243"/>
  <c r="BK182"/>
  <c r="J124"/>
  <c i="7" r="BK101"/>
  <c r="J92"/>
  <c i="2" r="BK881"/>
  <c r="BK770"/>
  <c r="BK552"/>
  <c r="J108"/>
  <c r="BK973"/>
  <c r="BK849"/>
  <c r="BK741"/>
  <c r="J391"/>
  <c r="BK1042"/>
  <c r="J877"/>
  <c r="J653"/>
  <c r="BK416"/>
  <c r="BK182"/>
  <c r="J1086"/>
  <c r="BK986"/>
  <c r="BK853"/>
  <c r="BK755"/>
  <c r="BK587"/>
  <c r="BK262"/>
  <c i="3" r="BK168"/>
  <c r="BK153"/>
  <c r="J123"/>
  <c r="J97"/>
  <c r="J150"/>
  <c r="J113"/>
  <c r="J179"/>
  <c r="J152"/>
  <c r="J115"/>
  <c r="BK184"/>
  <c r="J153"/>
  <c r="BK129"/>
  <c r="BK97"/>
  <c i="4" r="J91"/>
  <c r="BK87"/>
  <c i="5" r="BK138"/>
  <c r="J120"/>
  <c r="J98"/>
  <c r="J141"/>
  <c r="J127"/>
  <c r="BK110"/>
  <c r="J101"/>
  <c i="6" r="J354"/>
  <c r="BK280"/>
  <c r="BK244"/>
  <c r="BK183"/>
  <c r="J373"/>
  <c r="BK346"/>
  <c r="BK323"/>
  <c r="BK315"/>
  <c r="J293"/>
  <c r="J271"/>
  <c r="BK220"/>
  <c r="J151"/>
  <c r="BK349"/>
  <c r="J298"/>
  <c r="BK273"/>
  <c r="J245"/>
  <c r="J177"/>
  <c r="BK91"/>
  <c r="BK291"/>
  <c r="BK252"/>
  <c r="J220"/>
  <c r="J178"/>
  <c i="7" r="BK111"/>
  <c r="J107"/>
  <c i="2" r="BK932"/>
  <c r="J803"/>
  <c r="BK633"/>
  <c r="J311"/>
  <c r="J1071"/>
  <c r="BK957"/>
  <c r="BK859"/>
  <c r="J762"/>
  <c r="J494"/>
  <c r="BK1073"/>
  <c r="J884"/>
  <c r="BK721"/>
  <c r="BK494"/>
  <c r="J165"/>
  <c r="BK1118"/>
  <c r="J1035"/>
  <c r="BK919"/>
  <c r="BK877"/>
  <c r="J735"/>
  <c r="J633"/>
  <c r="J290"/>
  <c i="3" r="BK170"/>
  <c r="BK157"/>
  <c r="J127"/>
  <c r="J98"/>
  <c r="J144"/>
  <c r="J110"/>
  <c r="J175"/>
  <c r="BK156"/>
  <c r="BK118"/>
  <c r="J181"/>
  <c r="BK142"/>
  <c r="J117"/>
  <c r="J105"/>
  <c i="4" r="BK93"/>
  <c r="BK92"/>
  <c i="5" r="BK151"/>
  <c r="BK117"/>
  <c r="BK95"/>
  <c r="BK132"/>
  <c r="BK113"/>
  <c r="J96"/>
  <c i="6" r="J381"/>
  <c r="J315"/>
  <c r="BK274"/>
  <c r="BK239"/>
  <c r="J173"/>
  <c r="BK376"/>
  <c r="J108"/>
  <c r="J317"/>
  <c r="BK277"/>
  <c r="BK262"/>
  <c r="BK238"/>
  <c r="BK181"/>
  <c r="BK148"/>
  <c r="BK303"/>
  <c r="BK267"/>
  <c r="BK232"/>
  <c r="J180"/>
  <c i="7" r="BK105"/>
  <c r="J87"/>
  <c i="2" r="J945"/>
  <c r="J859"/>
  <c r="J729"/>
  <c r="J420"/>
  <c r="J1042"/>
  <c r="BK866"/>
  <c r="J766"/>
  <c r="BK568"/>
  <c r="J276"/>
  <c r="J969"/>
  <c r="BK824"/>
  <c r="BK701"/>
  <c r="BK477"/>
  <c r="J297"/>
  <c r="BK1126"/>
  <c r="J1088"/>
  <c r="BK998"/>
  <c r="J866"/>
  <c r="J701"/>
  <c r="BK618"/>
  <c r="BK252"/>
  <c i="3" r="BK166"/>
  <c r="J126"/>
  <c r="J99"/>
  <c r="J154"/>
  <c r="BK123"/>
  <c r="J186"/>
  <c r="BK154"/>
  <c r="BK117"/>
  <c r="BK175"/>
  <c r="J139"/>
  <c r="J114"/>
  <c i="4" r="J94"/>
  <c r="BK89"/>
  <c i="5" r="J152"/>
  <c r="BK131"/>
  <c r="J112"/>
  <c r="J151"/>
  <c r="J119"/>
  <c r="J107"/>
  <c r="BK100"/>
  <c i="6" r="J302"/>
  <c r="J251"/>
  <c r="BK200"/>
  <c r="J91"/>
  <c r="J280"/>
  <c r="J226"/>
  <c r="BK136"/>
  <c r="J346"/>
  <c r="J290"/>
  <c r="BK247"/>
  <c r="J235"/>
  <c r="BK145"/>
  <c r="BK308"/>
  <c r="J275"/>
  <c r="J247"/>
  <c r="BK196"/>
  <c r="BK176"/>
  <c r="BK102"/>
  <c i="2" r="BK1031"/>
  <c r="J880"/>
  <c r="BK717"/>
  <c r="J361"/>
  <c r="BK102"/>
  <c r="BK945"/>
  <c r="J871"/>
  <c r="BK748"/>
  <c r="J368"/>
  <c r="J1076"/>
  <c r="J881"/>
  <c r="BK826"/>
  <c r="J738"/>
  <c r="BK481"/>
  <c r="J304"/>
  <c r="BK1121"/>
  <c r="J1058"/>
  <c r="BK969"/>
  <c r="BK871"/>
  <c r="BK729"/>
  <c r="J445"/>
  <c i="1" r="AS54"/>
  <c i="3" r="BK169"/>
  <c r="J142"/>
  <c r="BK104"/>
  <c r="BK163"/>
  <c r="J136"/>
  <c r="BK102"/>
  <c i="4" r="BK86"/>
  <c r="BK88"/>
  <c i="5" r="J147"/>
  <c r="J124"/>
  <c r="BK108"/>
  <c r="J148"/>
  <c r="J117"/>
  <c r="J108"/>
  <c r="J110"/>
  <c i="6" r="J337"/>
  <c r="BK294"/>
  <c r="J255"/>
  <c r="J205"/>
  <c r="BK381"/>
  <c r="BK275"/>
  <c r="J249"/>
  <c r="BK175"/>
  <c r="BK370"/>
  <c r="BK325"/>
  <c r="J268"/>
  <c r="BK191"/>
  <c r="J182"/>
  <c r="BK139"/>
  <c r="J299"/>
  <c r="BK251"/>
  <c r="BK203"/>
  <c r="BK98"/>
  <c i="7" r="BK94"/>
  <c i="2" r="J1033"/>
  <c r="BK911"/>
  <c r="J748"/>
  <c r="J572"/>
  <c r="BK1062"/>
  <c r="J932"/>
  <c r="BK818"/>
  <c r="BK697"/>
  <c r="BK521"/>
  <c r="J1062"/>
  <c r="BK845"/>
  <c r="J778"/>
  <c r="J521"/>
  <c r="J262"/>
  <c r="J1098"/>
  <c r="BK1033"/>
  <c r="BK880"/>
  <c r="J807"/>
  <c r="BK653"/>
  <c r="J416"/>
  <c r="J96"/>
  <c i="3" r="J158"/>
  <c r="BK130"/>
  <c r="J102"/>
  <c r="J176"/>
  <c r="BK132"/>
  <c r="BK99"/>
  <c r="BK186"/>
  <c r="BK158"/>
  <c r="BK105"/>
  <c r="BK164"/>
  <c r="BK126"/>
  <c r="J106"/>
  <c i="4" r="J96"/>
  <c r="BK91"/>
  <c i="5" r="J143"/>
  <c r="BK123"/>
  <c r="J103"/>
  <c r="J146"/>
  <c r="J123"/>
  <c r="J104"/>
  <c r="BK140"/>
  <c i="6" r="BK316"/>
  <c r="BK268"/>
  <c r="J238"/>
  <c r="BK127"/>
  <c r="J356"/>
  <c r="BK337"/>
  <c r="BK319"/>
  <c r="J316"/>
  <c r="BK295"/>
  <c r="J276"/>
  <c r="BK242"/>
  <c r="J171"/>
  <c r="BK364"/>
  <c r="BK306"/>
  <c r="BK269"/>
  <c r="J240"/>
  <c r="BK171"/>
  <c r="J114"/>
  <c r="BK285"/>
  <c r="J264"/>
  <c r="BK235"/>
  <c r="J185"/>
  <c r="J136"/>
  <c i="7" r="BK102"/>
  <c i="2" r="J1040"/>
  <c r="J855"/>
  <c r="BK745"/>
  <c r="J560"/>
  <c r="BK1040"/>
  <c r="J903"/>
  <c r="J845"/>
  <c r="J717"/>
  <c r="J606"/>
  <c r="BK191"/>
  <c r="J849"/>
  <c r="J816"/>
  <c r="J694"/>
  <c r="BK368"/>
  <c r="BK108"/>
  <c r="BK1098"/>
  <c r="J1029"/>
  <c r="BK850"/>
  <c r="J697"/>
  <c r="BK330"/>
  <c i="3" r="BK180"/>
  <c r="BK161"/>
  <c r="BK143"/>
  <c r="J108"/>
  <c r="J164"/>
  <c r="J130"/>
  <c r="BK96"/>
  <c r="J170"/>
  <c r="BK150"/>
  <c r="BK101"/>
  <c r="J166"/>
  <c r="J137"/>
  <c r="J95"/>
  <c i="4" r="J87"/>
  <c i="5" r="J153"/>
  <c r="BK135"/>
  <c r="BK111"/>
  <c r="BK154"/>
  <c r="BK136"/>
  <c r="BK118"/>
  <c r="BK106"/>
  <c r="BK104"/>
  <c i="6" r="J340"/>
  <c r="BK293"/>
  <c r="J253"/>
  <c r="J223"/>
  <c r="BK133"/>
  <c r="BK367"/>
  <c r="BK354"/>
  <c r="J294"/>
  <c r="BK266"/>
  <c r="J176"/>
  <c r="BK124"/>
  <c r="BK286"/>
  <c r="BK254"/>
  <c r="J213"/>
  <c r="BK159"/>
  <c i="7" r="BK90"/>
  <c r="J101"/>
  <c i="2" l="1" r="T95"/>
  <c r="R318"/>
  <c r="T551"/>
  <c r="R620"/>
  <c r="R684"/>
  <c r="T808"/>
  <c r="T1045"/>
  <c r="T1044"/>
  <c r="T1120"/>
  <c i="3" r="BK82"/>
  <c r="J82"/>
  <c r="J60"/>
  <c r="R82"/>
  <c r="R81"/>
  <c r="R183"/>
  <c i="4" r="T82"/>
  <c r="T90"/>
  <c i="5" r="P92"/>
  <c r="R105"/>
  <c r="R115"/>
  <c r="T125"/>
  <c r="R130"/>
  <c r="R133"/>
  <c r="R137"/>
  <c r="P142"/>
  <c r="P150"/>
  <c i="6" r="R94"/>
  <c r="BK104"/>
  <c r="J104"/>
  <c r="J64"/>
  <c r="BK123"/>
  <c r="J123"/>
  <c r="J65"/>
  <c r="BK167"/>
  <c r="J167"/>
  <c r="J66"/>
  <c r="BK216"/>
  <c r="J216"/>
  <c r="J67"/>
  <c r="BK336"/>
  <c r="J336"/>
  <c r="J68"/>
  <c r="P336"/>
  <c i="7" r="R96"/>
  <c i="2" r="R95"/>
  <c r="BK318"/>
  <c r="J318"/>
  <c r="J62"/>
  <c r="P551"/>
  <c r="T620"/>
  <c r="T684"/>
  <c r="P808"/>
  <c r="P898"/>
  <c r="BK1023"/>
  <c r="J1023"/>
  <c r="J69"/>
  <c r="R1023"/>
  <c r="T1039"/>
  <c r="BK1045"/>
  <c r="J1045"/>
  <c r="J72"/>
  <c r="P1120"/>
  <c i="4" r="BK82"/>
  <c r="J82"/>
  <c r="J60"/>
  <c r="BK90"/>
  <c r="J90"/>
  <c r="J61"/>
  <c i="5" r="BK92"/>
  <c r="J92"/>
  <c r="J61"/>
  <c r="BK105"/>
  <c r="J105"/>
  <c r="J62"/>
  <c r="BK115"/>
  <c r="J115"/>
  <c r="J63"/>
  <c r="BK125"/>
  <c r="J125"/>
  <c r="J64"/>
  <c r="BK130"/>
  <c r="J130"/>
  <c r="J65"/>
  <c r="BK133"/>
  <c r="J133"/>
  <c r="J66"/>
  <c r="BK137"/>
  <c r="J137"/>
  <c r="J67"/>
  <c r="BK142"/>
  <c r="J142"/>
  <c r="J68"/>
  <c r="BK150"/>
  <c r="J150"/>
  <c r="J69"/>
  <c i="6" r="P94"/>
  <c r="P104"/>
  <c r="P123"/>
  <c r="P167"/>
  <c r="P216"/>
  <c i="2" r="BK95"/>
  <c r="J95"/>
  <c r="J61"/>
  <c r="P318"/>
  <c r="R551"/>
  <c r="P620"/>
  <c r="P684"/>
  <c r="R808"/>
  <c r="R898"/>
  <c r="P1023"/>
  <c r="BK1039"/>
  <c r="J1039"/>
  <c r="J70"/>
  <c r="P1039"/>
  <c r="R1045"/>
  <c r="R1044"/>
  <c r="R1120"/>
  <c i="3" r="P82"/>
  <c r="BK183"/>
  <c r="J183"/>
  <c r="J61"/>
  <c r="T183"/>
  <c i="4" r="R82"/>
  <c r="R90"/>
  <c i="5" r="T92"/>
  <c r="T105"/>
  <c r="T115"/>
  <c r="R125"/>
  <c r="T130"/>
  <c r="T133"/>
  <c r="T137"/>
  <c r="T142"/>
  <c r="T150"/>
  <c i="6" r="T94"/>
  <c r="T104"/>
  <c r="R123"/>
  <c r="R167"/>
  <c r="R216"/>
  <c r="R336"/>
  <c i="7" r="BK86"/>
  <c r="R86"/>
  <c r="BK96"/>
  <c r="J96"/>
  <c r="J62"/>
  <c r="T96"/>
  <c r="R104"/>
  <c i="2" r="P95"/>
  <c r="P94"/>
  <c r="T318"/>
  <c r="BK551"/>
  <c r="J551"/>
  <c r="J63"/>
  <c r="BK620"/>
  <c r="J620"/>
  <c r="J64"/>
  <c r="BK684"/>
  <c r="J684"/>
  <c r="J65"/>
  <c r="BK808"/>
  <c r="J808"/>
  <c r="J67"/>
  <c r="BK898"/>
  <c r="J898"/>
  <c r="J68"/>
  <c r="T898"/>
  <c r="T1023"/>
  <c r="R1039"/>
  <c r="P1045"/>
  <c r="P1044"/>
  <c r="BK1120"/>
  <c r="J1120"/>
  <c r="J73"/>
  <c i="3" r="T82"/>
  <c r="T81"/>
  <c r="P183"/>
  <c i="4" r="P82"/>
  <c r="P81"/>
  <c i="1" r="AU57"/>
  <c i="4" r="P90"/>
  <c i="5" r="R92"/>
  <c r="P105"/>
  <c r="P115"/>
  <c r="P125"/>
  <c r="P130"/>
  <c r="P133"/>
  <c r="P137"/>
  <c r="R142"/>
  <c r="R150"/>
  <c i="6" r="BK94"/>
  <c r="J94"/>
  <c r="J62"/>
  <c r="R104"/>
  <c r="T123"/>
  <c r="T167"/>
  <c r="T216"/>
  <c r="T336"/>
  <c i="7" r="P86"/>
  <c r="T86"/>
  <c r="P96"/>
  <c r="BK104"/>
  <c r="J104"/>
  <c r="J63"/>
  <c r="P104"/>
  <c r="T104"/>
  <c i="5" r="BK90"/>
  <c r="J90"/>
  <c r="J60"/>
  <c i="2" r="BK806"/>
  <c r="J806"/>
  <c r="J66"/>
  <c i="6" r="BK90"/>
  <c r="J90"/>
  <c r="J61"/>
  <c i="7" r="BK110"/>
  <c r="J110"/>
  <c r="J64"/>
  <c i="6" r="BK101"/>
  <c r="J101"/>
  <c r="J63"/>
  <c i="7" r="F55"/>
  <c r="J78"/>
  <c r="BE90"/>
  <c r="BE97"/>
  <c r="E48"/>
  <c r="BE87"/>
  <c r="BE88"/>
  <c r="BE101"/>
  <c r="BE105"/>
  <c r="BE111"/>
  <c r="BE92"/>
  <c r="BE94"/>
  <c r="BE99"/>
  <c r="BE102"/>
  <c r="BE107"/>
  <c i="6" r="J52"/>
  <c r="F55"/>
  <c r="BE105"/>
  <c r="BE151"/>
  <c r="BE173"/>
  <c r="BE176"/>
  <c r="BE181"/>
  <c r="BE183"/>
  <c r="BE191"/>
  <c r="BE223"/>
  <c r="BE239"/>
  <c r="BE242"/>
  <c r="BE244"/>
  <c r="BE246"/>
  <c r="BE247"/>
  <c r="BE248"/>
  <c r="BE249"/>
  <c r="BE253"/>
  <c r="BE256"/>
  <c r="BE263"/>
  <c r="BE264"/>
  <c r="BE266"/>
  <c r="BE267"/>
  <c r="BE269"/>
  <c r="BE271"/>
  <c r="BE273"/>
  <c r="BE275"/>
  <c r="BE276"/>
  <c r="BE277"/>
  <c r="BE289"/>
  <c r="BE294"/>
  <c r="BE315"/>
  <c r="BE108"/>
  <c r="BE127"/>
  <c r="BE130"/>
  <c r="BE133"/>
  <c r="BE157"/>
  <c r="BE178"/>
  <c r="BE180"/>
  <c r="BE196"/>
  <c r="BE208"/>
  <c r="BE213"/>
  <c r="BE226"/>
  <c r="BE229"/>
  <c r="BE241"/>
  <c r="BE245"/>
  <c r="BE250"/>
  <c r="BE251"/>
  <c r="BE252"/>
  <c r="BE255"/>
  <c r="BE260"/>
  <c r="BE268"/>
  <c r="BE270"/>
  <c r="BE280"/>
  <c r="BE283"/>
  <c r="BE284"/>
  <c r="BE285"/>
  <c r="BE292"/>
  <c r="BE301"/>
  <c r="BE302"/>
  <c r="BE306"/>
  <c r="BE308"/>
  <c r="BE311"/>
  <c r="BE316"/>
  <c r="BE323"/>
  <c r="BE330"/>
  <c r="BE337"/>
  <c r="BE346"/>
  <c r="BE351"/>
  <c r="BE356"/>
  <c r="E48"/>
  <c r="BE91"/>
  <c r="BE95"/>
  <c r="BE111"/>
  <c r="BE120"/>
  <c r="BE124"/>
  <c r="BE136"/>
  <c r="BE139"/>
  <c r="BE145"/>
  <c r="BE148"/>
  <c r="BE154"/>
  <c r="BE171"/>
  <c r="BE177"/>
  <c r="BE182"/>
  <c r="BE185"/>
  <c r="BE198"/>
  <c r="BE200"/>
  <c r="BE203"/>
  <c r="BE205"/>
  <c r="BE232"/>
  <c r="BE238"/>
  <c r="BE240"/>
  <c r="BE243"/>
  <c r="BE259"/>
  <c r="BE286"/>
  <c r="BE287"/>
  <c r="BE288"/>
  <c r="BE290"/>
  <c r="BE293"/>
  <c r="BE296"/>
  <c r="BE297"/>
  <c r="BE298"/>
  <c r="BE299"/>
  <c r="BE300"/>
  <c r="BE303"/>
  <c r="BE314"/>
  <c r="BE318"/>
  <c r="BE320"/>
  <c r="BE340"/>
  <c r="BE343"/>
  <c r="BE359"/>
  <c r="BE364"/>
  <c r="BE367"/>
  <c r="BE373"/>
  <c r="BE98"/>
  <c r="BE102"/>
  <c r="BE114"/>
  <c r="BE117"/>
  <c r="BE142"/>
  <c r="BE159"/>
  <c r="BE162"/>
  <c r="BE164"/>
  <c r="BE168"/>
  <c r="BE175"/>
  <c r="BE179"/>
  <c r="BE184"/>
  <c r="BE188"/>
  <c r="BE193"/>
  <c r="BE210"/>
  <c r="BE217"/>
  <c r="BE220"/>
  <c r="BE235"/>
  <c r="BE254"/>
  <c r="BE257"/>
  <c r="BE258"/>
  <c r="BE261"/>
  <c r="BE262"/>
  <c r="BE265"/>
  <c r="BE272"/>
  <c r="BE274"/>
  <c r="BE291"/>
  <c r="BE295"/>
  <c r="BE317"/>
  <c r="BE319"/>
  <c r="BE325"/>
  <c r="BE328"/>
  <c r="BE333"/>
  <c r="BE349"/>
  <c r="BE354"/>
  <c r="BE361"/>
  <c r="BE370"/>
  <c r="BE376"/>
  <c r="BE378"/>
  <c r="BE381"/>
  <c i="5" r="BE95"/>
  <c r="BE97"/>
  <c r="BE118"/>
  <c r="BE119"/>
  <c r="BE120"/>
  <c r="BE132"/>
  <c r="BE138"/>
  <c r="BE139"/>
  <c r="BE145"/>
  <c r="BE146"/>
  <c r="BE93"/>
  <c r="BE96"/>
  <c r="BE98"/>
  <c r="BE100"/>
  <c r="BE104"/>
  <c r="BE107"/>
  <c r="BE108"/>
  <c r="BE111"/>
  <c r="BE112"/>
  <c r="BE114"/>
  <c r="BE116"/>
  <c r="BE127"/>
  <c r="BE131"/>
  <c r="BE135"/>
  <c r="BE140"/>
  <c r="BE151"/>
  <c r="BE152"/>
  <c r="BE153"/>
  <c r="E48"/>
  <c r="J52"/>
  <c r="F55"/>
  <c r="BE91"/>
  <c r="BE94"/>
  <c r="BE99"/>
  <c r="BE101"/>
  <c r="BE102"/>
  <c r="BE103"/>
  <c r="BE106"/>
  <c r="BE109"/>
  <c r="BE110"/>
  <c r="BE113"/>
  <c r="BE117"/>
  <c r="BE121"/>
  <c r="BE122"/>
  <c r="BE123"/>
  <c r="BE124"/>
  <c r="BE126"/>
  <c r="BE128"/>
  <c r="BE129"/>
  <c r="BE134"/>
  <c r="BE136"/>
  <c r="BE141"/>
  <c r="BE143"/>
  <c r="BE144"/>
  <c r="BE147"/>
  <c r="BE148"/>
  <c r="BE149"/>
  <c r="BE154"/>
  <c i="4" r="E48"/>
  <c r="J52"/>
  <c r="F78"/>
  <c r="BE85"/>
  <c r="BE86"/>
  <c r="BE87"/>
  <c r="BE89"/>
  <c r="BE91"/>
  <c r="BE95"/>
  <c r="BE83"/>
  <c r="BE88"/>
  <c r="BE92"/>
  <c r="BE93"/>
  <c r="BE94"/>
  <c r="BE96"/>
  <c i="3" r="E48"/>
  <c r="F55"/>
  <c r="BE87"/>
  <c r="BE98"/>
  <c r="BE112"/>
  <c r="BE130"/>
  <c r="BE132"/>
  <c r="BE138"/>
  <c r="BE147"/>
  <c r="BE149"/>
  <c r="BE154"/>
  <c r="BE155"/>
  <c r="BE157"/>
  <c r="BE160"/>
  <c r="BE161"/>
  <c r="BE179"/>
  <c r="BE180"/>
  <c i="2" r="BK94"/>
  <c r="J94"/>
  <c r="J60"/>
  <c i="3" r="BE83"/>
  <c r="BE93"/>
  <c r="BE94"/>
  <c r="BE95"/>
  <c r="BE96"/>
  <c r="BE107"/>
  <c r="BE109"/>
  <c r="BE110"/>
  <c r="BE111"/>
  <c r="BE119"/>
  <c r="BE121"/>
  <c r="BE122"/>
  <c r="BE123"/>
  <c r="BE126"/>
  <c r="BE127"/>
  <c r="BE129"/>
  <c r="BE131"/>
  <c r="BE136"/>
  <c r="BE137"/>
  <c r="BE139"/>
  <c r="BE153"/>
  <c r="BE158"/>
  <c r="BE163"/>
  <c r="BE165"/>
  <c r="BE167"/>
  <c r="BE181"/>
  <c r="BE182"/>
  <c r="BE186"/>
  <c r="J52"/>
  <c r="BE89"/>
  <c r="BE92"/>
  <c r="BE97"/>
  <c r="BE100"/>
  <c r="BE104"/>
  <c r="BE113"/>
  <c r="BE115"/>
  <c r="BE116"/>
  <c r="BE117"/>
  <c r="BE125"/>
  <c r="BE133"/>
  <c r="BE140"/>
  <c r="BE141"/>
  <c r="BE143"/>
  <c r="BE145"/>
  <c r="BE146"/>
  <c r="BE152"/>
  <c r="BE156"/>
  <c r="BE159"/>
  <c r="BE162"/>
  <c r="BE166"/>
  <c r="BE168"/>
  <c r="BE169"/>
  <c r="BE170"/>
  <c r="BE174"/>
  <c r="BE178"/>
  <c r="BE85"/>
  <c r="BE91"/>
  <c r="BE99"/>
  <c r="BE101"/>
  <c r="BE102"/>
  <c r="BE103"/>
  <c r="BE105"/>
  <c r="BE106"/>
  <c r="BE108"/>
  <c r="BE114"/>
  <c r="BE118"/>
  <c r="BE128"/>
  <c r="BE134"/>
  <c r="BE135"/>
  <c r="BE142"/>
  <c r="BE144"/>
  <c r="BE148"/>
  <c r="BE150"/>
  <c r="BE151"/>
  <c r="BE164"/>
  <c r="BE171"/>
  <c r="BE173"/>
  <c r="BE175"/>
  <c r="BE176"/>
  <c r="BE177"/>
  <c r="BE184"/>
  <c i="2" r="E48"/>
  <c r="BE114"/>
  <c r="BE143"/>
  <c r="BE187"/>
  <c r="BE191"/>
  <c r="BE197"/>
  <c r="BE297"/>
  <c r="BE352"/>
  <c r="BE361"/>
  <c r="BE368"/>
  <c r="BE379"/>
  <c r="BE403"/>
  <c r="BE494"/>
  <c r="BE521"/>
  <c r="BE552"/>
  <c r="BE568"/>
  <c r="BE600"/>
  <c r="BE606"/>
  <c r="BE668"/>
  <c r="BE741"/>
  <c r="BE745"/>
  <c r="BE748"/>
  <c r="BE766"/>
  <c r="BE786"/>
  <c r="BE794"/>
  <c r="BE818"/>
  <c r="BE826"/>
  <c r="BE843"/>
  <c r="BE855"/>
  <c r="BE881"/>
  <c r="BE884"/>
  <c r="BE891"/>
  <c r="BE919"/>
  <c r="BE932"/>
  <c r="BE1002"/>
  <c r="BE1003"/>
  <c r="BE1009"/>
  <c r="BE1015"/>
  <c r="BE1040"/>
  <c r="BE1042"/>
  <c r="BE1071"/>
  <c r="BE1074"/>
  <c r="BE1076"/>
  <c r="BE1086"/>
  <c r="BE1088"/>
  <c r="BE1098"/>
  <c r="BE1108"/>
  <c r="BE1118"/>
  <c r="BE1121"/>
  <c r="BE1126"/>
  <c r="J52"/>
  <c r="BE102"/>
  <c r="BE172"/>
  <c r="BE177"/>
  <c r="BE182"/>
  <c r="BE252"/>
  <c r="BE262"/>
  <c r="BE290"/>
  <c r="BE311"/>
  <c r="BE560"/>
  <c r="BE572"/>
  <c r="BE576"/>
  <c r="BE612"/>
  <c r="BE618"/>
  <c r="BE633"/>
  <c r="BE710"/>
  <c r="BE717"/>
  <c r="BE727"/>
  <c r="BE738"/>
  <c r="BE782"/>
  <c r="BE834"/>
  <c r="BE859"/>
  <c r="BE879"/>
  <c r="BE882"/>
  <c r="BE901"/>
  <c r="BE903"/>
  <c r="BE911"/>
  <c r="BE945"/>
  <c r="BE969"/>
  <c r="BE974"/>
  <c r="BE980"/>
  <c r="BE992"/>
  <c r="BE1029"/>
  <c r="BE1031"/>
  <c r="BE1035"/>
  <c r="BE242"/>
  <c r="BE276"/>
  <c r="BE304"/>
  <c r="BE416"/>
  <c r="BE420"/>
  <c r="BE445"/>
  <c r="BE464"/>
  <c r="BE477"/>
  <c r="BE587"/>
  <c r="BE593"/>
  <c r="BE621"/>
  <c r="BE721"/>
  <c r="BE762"/>
  <c r="BE770"/>
  <c r="BE803"/>
  <c r="BE824"/>
  <c r="BE832"/>
  <c r="BE840"/>
  <c r="BE850"/>
  <c r="BE853"/>
  <c r="BE877"/>
  <c r="BE880"/>
  <c r="BE883"/>
  <c r="BE998"/>
  <c r="BE1000"/>
  <c r="BE1033"/>
  <c r="BE1046"/>
  <c r="BE1058"/>
  <c r="F55"/>
  <c r="BE96"/>
  <c r="BE108"/>
  <c r="BE165"/>
  <c r="BE283"/>
  <c r="BE319"/>
  <c r="BE330"/>
  <c r="BE391"/>
  <c r="BE432"/>
  <c r="BE481"/>
  <c r="BE648"/>
  <c r="BE653"/>
  <c r="BE655"/>
  <c r="BE662"/>
  <c r="BE674"/>
  <c r="BE685"/>
  <c r="BE688"/>
  <c r="BE691"/>
  <c r="BE694"/>
  <c r="BE697"/>
  <c r="BE701"/>
  <c r="BE705"/>
  <c r="BE729"/>
  <c r="BE735"/>
  <c r="BE755"/>
  <c r="BE776"/>
  <c r="BE778"/>
  <c r="BE790"/>
  <c r="BE807"/>
  <c r="BE809"/>
  <c r="BE816"/>
  <c r="BE836"/>
  <c r="BE837"/>
  <c r="BE839"/>
  <c r="BE845"/>
  <c r="BE847"/>
  <c r="BE849"/>
  <c r="BE866"/>
  <c r="BE871"/>
  <c r="BE888"/>
  <c r="BE899"/>
  <c r="BE957"/>
  <c r="BE973"/>
  <c r="BE986"/>
  <c r="BE1017"/>
  <c r="BE1024"/>
  <c r="BE1027"/>
  <c r="BE1037"/>
  <c r="BE1062"/>
  <c r="BE1073"/>
  <c i="3" r="F35"/>
  <c i="1" r="BB56"/>
  <c i="6" r="F34"/>
  <c i="1" r="BA59"/>
  <c i="3" r="F37"/>
  <c i="1" r="BD56"/>
  <c i="6" r="F37"/>
  <c i="1" r="BD59"/>
  <c i="4" r="J34"/>
  <c i="1" r="AW57"/>
  <c i="4" r="F37"/>
  <c i="1" r="BD57"/>
  <c i="5" r="F34"/>
  <c i="1" r="BA58"/>
  <c i="6" r="F35"/>
  <c i="1" r="BB59"/>
  <c i="7" r="F37"/>
  <c i="1" r="BD60"/>
  <c i="5" r="J34"/>
  <c i="1" r="AW58"/>
  <c i="6" r="J34"/>
  <c i="1" r="AW59"/>
  <c i="4" r="F35"/>
  <c i="1" r="BB57"/>
  <c i="5" r="F35"/>
  <c i="1" r="BB58"/>
  <c i="5" r="F36"/>
  <c i="1" r="BC58"/>
  <c i="7" r="F34"/>
  <c i="1" r="BA60"/>
  <c i="2" r="F34"/>
  <c i="1" r="BA55"/>
  <c i="4" r="F36"/>
  <c i="1" r="BC57"/>
  <c i="4" r="F34"/>
  <c i="1" r="BA57"/>
  <c i="5" r="F37"/>
  <c i="1" r="BD58"/>
  <c i="7" r="J34"/>
  <c i="1" r="AW60"/>
  <c i="2" r="F37"/>
  <c i="1" r="BD55"/>
  <c i="2" r="J34"/>
  <c i="1" r="AW55"/>
  <c i="3" r="F34"/>
  <c i="1" r="BA56"/>
  <c i="2" r="F36"/>
  <c i="1" r="BC55"/>
  <c i="3" r="F36"/>
  <c i="1" r="BC56"/>
  <c i="7" r="F36"/>
  <c i="1" r="BC60"/>
  <c i="2" r="F35"/>
  <c i="1" r="BB55"/>
  <c i="3" r="J34"/>
  <c i="1" r="AW56"/>
  <c i="7" r="F35"/>
  <c i="1" r="BB60"/>
  <c i="6" r="F36"/>
  <c i="1" r="BC59"/>
  <c i="5" l="1" r="T89"/>
  <c r="R89"/>
  <c i="6" r="T89"/>
  <c r="T88"/>
  <c r="P89"/>
  <c r="P88"/>
  <c i="1" r="AU59"/>
  <c i="6" r="R89"/>
  <c r="R88"/>
  <c i="5" r="P89"/>
  <c i="1" r="AU58"/>
  <c i="3" r="P81"/>
  <c i="1" r="AU56"/>
  <c i="7" r="T85"/>
  <c r="T84"/>
  <c r="P85"/>
  <c r="P84"/>
  <c i="1" r="AU60"/>
  <c i="2" r="P93"/>
  <c i="1" r="AU55"/>
  <c i="7" r="BK85"/>
  <c r="J85"/>
  <c r="J60"/>
  <c i="4" r="R81"/>
  <c i="2" r="R94"/>
  <c r="R93"/>
  <c i="7" r="R85"/>
  <c r="R84"/>
  <c i="4" r="T81"/>
  <c i="2" r="T94"/>
  <c r="T93"/>
  <c i="4" r="BK81"/>
  <c r="J81"/>
  <c r="J59"/>
  <c i="7" r="J86"/>
  <c r="J61"/>
  <c i="5" r="BK89"/>
  <c r="J89"/>
  <c r="J59"/>
  <c i="2" r="BK1044"/>
  <c r="J1044"/>
  <c r="J71"/>
  <c i="3" r="BK81"/>
  <c r="J81"/>
  <c r="J59"/>
  <c i="6" r="BK89"/>
  <c r="J89"/>
  <c r="J60"/>
  <c i="2" r="BK93"/>
  <c r="J93"/>
  <c i="7" r="J33"/>
  <c i="1" r="AV60"/>
  <c r="AT60"/>
  <c i="4" r="J33"/>
  <c i="1" r="AV57"/>
  <c r="AT57"/>
  <c i="5" r="F33"/>
  <c i="1" r="AZ58"/>
  <c i="6" r="J33"/>
  <c i="1" r="AV59"/>
  <c r="AT59"/>
  <c i="7" r="F33"/>
  <c i="1" r="AZ60"/>
  <c i="2" r="F33"/>
  <c i="1" r="AZ55"/>
  <c r="BB54"/>
  <c r="W31"/>
  <c i="3" r="F33"/>
  <c i="1" r="AZ56"/>
  <c r="BD54"/>
  <c r="W33"/>
  <c r="BC54"/>
  <c r="W32"/>
  <c i="2" r="J30"/>
  <c i="1" r="AG55"/>
  <c i="3" r="J33"/>
  <c i="1" r="AV56"/>
  <c r="AT56"/>
  <c i="4" r="F33"/>
  <c i="1" r="AZ57"/>
  <c i="5" r="J33"/>
  <c i="1" r="AV58"/>
  <c r="AT58"/>
  <c i="6" r="F33"/>
  <c i="1" r="AZ59"/>
  <c r="BA54"/>
  <c r="AW54"/>
  <c r="AK30"/>
  <c i="2" r="J33"/>
  <c i="1" r="AV55"/>
  <c r="AT55"/>
  <c i="7" l="1" r="BK84"/>
  <c r="J84"/>
  <c r="J59"/>
  <c i="6" r="BK88"/>
  <c r="J88"/>
  <c r="J59"/>
  <c i="1" r="AN55"/>
  <c i="2" r="J59"/>
  <c r="J39"/>
  <c i="1" r="AU54"/>
  <c r="W30"/>
  <c r="AY54"/>
  <c i="4" r="J30"/>
  <c i="1" r="AG57"/>
  <c r="AX54"/>
  <c i="5" r="J30"/>
  <c i="1" r="AG58"/>
  <c i="3" r="J30"/>
  <c i="1" r="AG56"/>
  <c r="AZ54"/>
  <c r="W29"/>
  <c i="4" l="1" r="J39"/>
  <c i="3" r="J39"/>
  <c i="5" r="J39"/>
  <c i="1" r="AN57"/>
  <c r="AN56"/>
  <c r="AN58"/>
  <c i="7" r="J30"/>
  <c i="1" r="AG60"/>
  <c i="6" r="J30"/>
  <c i="1" r="AG59"/>
  <c r="AG54"/>
  <c r="AK26"/>
  <c r="AV54"/>
  <c r="AK29"/>
  <c i="6" l="1" r="J39"/>
  <c i="7" r="J39"/>
  <c i="1" r="AN59"/>
  <c r="AN60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<sst xmlns="http://schemas.openxmlformats.org/spreadsheetml/2006/main">
  <si>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</si>
  <si>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</si>
  <si>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</si>
  <si>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</si>
  <si>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</si>
  <si>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{a0c977b8-7250-45b6-8eb7-a5c92a98e8ee}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</si>
  <si>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</si>
  <si>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</si>
  <si>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</si>
  <si>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</si>
  <si>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</si>
  <si>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</si>
  <si>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</si>
  <si>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</si>
  <si>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20250507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</si>
  <si>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</si>
  <si>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</si>
  <si>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Léčivá zahrada</t>
  </si>
  <si>
    <t>KSO:</t>
  </si>
  <si>
    <t/>
  </si>
  <si>
    <t>CC-CZ:</t>
  </si>
  <si>
    <t>Místo:</t>
  </si>
  <si>
    <t>Purkyňova 446, Náchod</t>
  </si>
  <si>
    <t>Datum:</t>
  </si>
  <si>
    <t>7. 5. 2025</t>
  </si>
  <si>
    <t>Zadavatel:</t>
  </si>
  <si>
    <t>IČ:</t>
  </si>
  <si>
    <t>26000202</t>
  </si>
  <si>
    <t>Oblastní nemocnice Náchod a.s.</t>
  </si>
  <si>
    <t>DIČ:</t>
  </si>
  <si>
    <t>CZ26000202</t>
  </si>
  <si>
    <t>Účastník:</t>
  </si>
  <si>
    <t>Vyplň údaj</t>
  </si>
  <si>
    <t>Projektant:</t>
  </si>
  <si>
    <t>02604051</t>
  </si>
  <si>
    <t>Ing. Jitka Peroutka Ullwerová</t>
  </si>
  <si>
    <t>True</t>
  </si>
  <si>
    <t>Zpracovatel:</t>
  </si>
  <si>
    <t>05985404</t>
  </si>
  <si>
    <t>BACing s.r.o.</t>
  </si>
  <si>
    <t>CZ05985404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</si>
  <si>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</si>
  <si>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</si>
  <si>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</si>
  <si>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</si>
  <si>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</si>
  <si>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</si>
  <si>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</si>
  <si>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</si>
  <si>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</si>
  <si>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</si>
  <si>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</si>
  <si>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</si>
  <si>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</si>
  <si>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</si>
  <si>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</si>
  <si>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</si>
  <si>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</si>
  <si>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</si>
  <si>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</si>
  <si>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</si>
  <si>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</si>
  <si>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</si>
  <si>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</si>
  <si>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</si>
  <si>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</si>
  <si>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</si>
  <si>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</si>
  <si>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</si>
  <si>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</si>
  <si>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</si>
  <si>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</si>
  <si>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</si>
  <si>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</si>
  <si>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</si>
  <si>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</si>
  <si>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</si>
  <si>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</si>
  <si>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</si>
  <si>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</si>
  <si>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</si>
  <si>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</si>
  <si>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</si>
  <si>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Stavební část</t>
  </si>
  <si>
    <t>STA</t>
  </si>
  <si>
    <t>1</t>
  </si>
  <si>
    <t>{85339a95-2819-4f66-96d2-98fb201be2b0}</t>
  </si>
  <si>
    <t>2</t>
  </si>
  <si>
    <t>D.1.2</t>
  </si>
  <si>
    <t>Závlahový systém</t>
  </si>
  <si>
    <t>{50d8c303-a38e-4049-a31d-d160aaf5129a}</t>
  </si>
  <si>
    <t>D.1.3</t>
  </si>
  <si>
    <t>Venkovní mobiliář</t>
  </si>
  <si>
    <t>{8072c1d2-1439-430b-b08f-7e0f22684acb}</t>
  </si>
  <si>
    <t>D.1.4</t>
  </si>
  <si>
    <t>Elektroinstalace</t>
  </si>
  <si>
    <t>{7a6f65b8-ffd5-4b84-831a-2278780367f8}</t>
  </si>
  <si>
    <t>D.1.5</t>
  </si>
  <si>
    <t>Zahradnické práce</t>
  </si>
  <si>
    <t>{322d1914-ce4b-4674-b0b4-6daaac86ee10}</t>
  </si>
  <si>
    <t>VRN</t>
  </si>
  <si>
    <t>Vedlejší rozpočtové náklady</t>
  </si>
  <si>
    <t>{60a745d7-3ba6-4ab9-8be8-43944ac2b8f2}</t>
  </si>
  <si>
    <t>Bed_patek</t>
  </si>
  <si>
    <t>Bednění patek</t>
  </si>
  <si>
    <t>m2</t>
  </si>
  <si>
    <t>51,17</t>
  </si>
  <si>
    <t>Skladba_KS_I</t>
  </si>
  <si>
    <t>Skladba KS I</t>
  </si>
  <si>
    <t>175</t>
  </si>
  <si>
    <t>KRYCÍ LIST SOUPISU PRACÍ</t>
  </si>
  <si>
    <t>Skladba_KS_II</t>
  </si>
  <si>
    <t>Skladba KS II</t>
  </si>
  <si>
    <t>101</t>
  </si>
  <si>
    <t>Skladba_KS_III</t>
  </si>
  <si>
    <t>Skladba KS III</t>
  </si>
  <si>
    <t>37</t>
  </si>
  <si>
    <t>Skladba_KS_IV</t>
  </si>
  <si>
    <t>Skladba KS IV</t>
  </si>
  <si>
    <t>565</t>
  </si>
  <si>
    <t>Skladba_KS_V</t>
  </si>
  <si>
    <t>Skladba KS V</t>
  </si>
  <si>
    <t>81</t>
  </si>
  <si>
    <t>Objekt:</t>
  </si>
  <si>
    <t>Skladba_KS_VI</t>
  </si>
  <si>
    <t>Skladba KS VI</t>
  </si>
  <si>
    <t>0,8</t>
  </si>
  <si>
    <t>D.1.1 - Stavební část</t>
  </si>
  <si>
    <t>z</t>
  </si>
  <si>
    <t>zásyp</t>
  </si>
  <si>
    <t>m3</t>
  </si>
  <si>
    <t>530,553</t>
  </si>
  <si>
    <t>R</t>
  </si>
  <si>
    <t>rýha</t>
  </si>
  <si>
    <t>184,479</t>
  </si>
  <si>
    <t>J</t>
  </si>
  <si>
    <t>jáma</t>
  </si>
  <si>
    <t>618,725</t>
  </si>
  <si>
    <t>R_2000</t>
  </si>
  <si>
    <t>Rýha 2000</t>
  </si>
  <si>
    <t>78</t>
  </si>
  <si>
    <t>Bed_pas</t>
  </si>
  <si>
    <t>Bednění pasů</t>
  </si>
  <si>
    <t>36,256</t>
  </si>
  <si>
    <t>Bed_OZ</t>
  </si>
  <si>
    <t>Bednění opěrných zdí</t>
  </si>
  <si>
    <t>151,572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</si>
  <si>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</si>
  <si>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</si>
  <si>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</si>
  <si>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</si>
  <si>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</si>
  <si>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</si>
  <si>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Základy a zvláštní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</si>
  <si>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</si>
  <si>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</si>
  <si>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</si>
  <si>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</si>
  <si>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</si>
  <si>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</si>
  <si>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</si>
  <si>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</si>
  <si>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</si>
  <si>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</si>
  <si>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</si>
  <si>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</si>
  <si>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</si>
  <si>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</si>
  <si>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</si>
  <si>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</si>
  <si>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</si>
  <si>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</si>
  <si>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</si>
  <si>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</si>
  <si>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</si>
  <si>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</si>
  <si>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</si>
  <si>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</si>
  <si>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</si>
  <si>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</si>
  <si>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</si>
  <si>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</si>
  <si>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</si>
  <si>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</si>
  <si>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</si>
  <si>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CS ÚRS 2025 01</t>
  </si>
  <si>
    <t>4</t>
  </si>
  <si>
    <t>530247540</t>
  </si>
  <si>
    <t>Online PSC</t>
  </si>
  <si>
    <t>https://podminky.urs.cz/item/CS_URS_2025_01/113106023</t>
  </si>
  <si>
    <t>VV</t>
  </si>
  <si>
    <t>Technická zpráva</t>
  </si>
  <si>
    <t>C.3 Koordinační situace</t>
  </si>
  <si>
    <t>2*2+3,6*2</t>
  </si>
  <si>
    <t>Součet</t>
  </si>
  <si>
    <t>113106341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</si>
  <si>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 betonových nebo kameninových dlaždic, desek nebo tvarovek</t>
  </si>
  <si>
    <t>162780988</t>
  </si>
  <si>
    <t>https://podminky.urs.cz/item/CS_URS_2025_01/113106341</t>
  </si>
  <si>
    <t>15</t>
  </si>
  <si>
    <t>3</t>
  </si>
  <si>
    <t>113107442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</si>
  <si>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</si>
  <si>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727320726</t>
  </si>
  <si>
    <t>https://podminky.urs.cz/item/CS_URS_2025_01/113107442</t>
  </si>
  <si>
    <t>14+11,2</t>
  </si>
  <si>
    <t>131251104</t>
  </si>
  <si>
    <t>Hloubení nezapažených jam a zářezů strojně s urovnáním dna do předepsaného profilu a spádu v hornině třídy těžitelnosti I skupiny 3 přes 100 do 500 m3</t>
  </si>
  <si>
    <t>-1955276166</t>
  </si>
  <si>
    <t>https://podminky.urs.cz/item/CS_URS_2025_01/131251104</t>
  </si>
  <si>
    <t>D.1.2.16 Akumulační nádrž</t>
  </si>
  <si>
    <t>51,7*4,6</t>
  </si>
  <si>
    <t>Mezisoučet</t>
  </si>
  <si>
    <t>D.1.2.17 Odlučovač lehkých kapalin</t>
  </si>
  <si>
    <t>40*5,2</t>
  </si>
  <si>
    <t>D.1.2.18 Filtrační šachta</t>
  </si>
  <si>
    <t>15,4*4</t>
  </si>
  <si>
    <t>Rozdělovací šachta</t>
  </si>
  <si>
    <t>10*2,5</t>
  </si>
  <si>
    <t>Kanalizační šachta</t>
  </si>
  <si>
    <t>2,5*2,5*2,5</t>
  </si>
  <si>
    <t>02 Tvar rampy s přístřeškem</t>
  </si>
  <si>
    <t>"Patka F1" 1,5*1,5*1</t>
  </si>
  <si>
    <t>"Patka F2" 1*1,2*1</t>
  </si>
  <si>
    <t>04 Výkresy altánu</t>
  </si>
  <si>
    <t>"Patka P1" 1,5*1,15*1*18</t>
  </si>
  <si>
    <t>"Patka P2" 1,6*1,8*1*11</t>
  </si>
  <si>
    <t>"Patka P3" 1,5*0,9*1*2</t>
  </si>
  <si>
    <t>"Patka P4" 1,5*1,2*1</t>
  </si>
  <si>
    <t>5</t>
  </si>
  <si>
    <t>132251104</t>
  </si>
  <si>
    <t>Hloubení nezapažených rýh šířky do 800 mm strojně s urovnáním dna do předepsaného profilu a spádu v hornině třídy těžitelnosti I skupiny 3 přes 100 m3</t>
  </si>
  <si>
    <t>1635606736</t>
  </si>
  <si>
    <t>https://podminky.urs.cz/item/CS_URS_2025_01/132251104</t>
  </si>
  <si>
    <t>D.1.2.14 Podélný řez vodovodní přípojky</t>
  </si>
  <si>
    <t>69,5*0,6*2,5</t>
  </si>
  <si>
    <t>"ZP1" 1,2*3,5*1,2</t>
  </si>
  <si>
    <t>"ZP2"1*3,5*1,2</t>
  </si>
  <si>
    <t>3 Tvar schodiště 1-4 a opěrné stěny</t>
  </si>
  <si>
    <t>"opěrná stěna OS2" 13*1,5*1,5</t>
  </si>
  <si>
    <t>5 - Výkres tvaru - rehabilitační schody</t>
  </si>
  <si>
    <t>"mezischodišťová stěna"(1,25+0,85+0,85+0,85+1,6+1,2+0,8+0,8+0,7+1)*0,9*1</t>
  </si>
  <si>
    <t>"základy schodiště 1 a 2" 2*0,8*4*1</t>
  </si>
  <si>
    <t>"základy schodišě 3 a 4" 2*0,8*4*1</t>
  </si>
  <si>
    <t>"opěrná stěna OS1" (0,81+3,7+2,485+2,45+4,085)*0,8*1,2</t>
  </si>
  <si>
    <t>"základy schodiště" 2,2*4*0,8*1</t>
  </si>
  <si>
    <t>6</t>
  </si>
  <si>
    <t>132251252</t>
  </si>
  <si>
    <t>Hloubení rýh nezapažených š do 2000 mm v hornině třídy těžitelnosti I skupiny 3 objem do 50 m3 strojně</t>
  </si>
  <si>
    <t>-171082329</t>
  </si>
  <si>
    <t>https://podminky.urs.cz/item/CS_URS_2025_01/132251252</t>
  </si>
  <si>
    <t>"DN 300" (5,5+1)*1,5*2,5</t>
  </si>
  <si>
    <t>"DN 200" (7,8+6,5)*1,5*2,5</t>
  </si>
  <si>
    <t>7</t>
  </si>
  <si>
    <t>139001101</t>
  </si>
  <si>
    <t>Příplatek za ztížení vykopávky v blízkosti podzemního vedení</t>
  </si>
  <si>
    <t>-1595839281</t>
  </si>
  <si>
    <t>https://podminky.urs.cz/item/CS_URS_2025_01/139001101</t>
  </si>
  <si>
    <t>předpoklad délky*šířka*hloubka</t>
  </si>
  <si>
    <t>69,5*0.6*1.5</t>
  </si>
  <si>
    <t>8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</si>
  <si>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</si>
  <si>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</si>
  <si>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1060840966</t>
  </si>
  <si>
    <t>https://podminky.urs.cz/item/CS_URS_2025_01/162251102</t>
  </si>
  <si>
    <t>R+J+R_2000</t>
  </si>
  <si>
    <t>9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</si>
  <si>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</si>
  <si>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</si>
  <si>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1375048687</t>
  </si>
  <si>
    <t>https://podminky.urs.cz/item/CS_URS_2025_01/162651112</t>
  </si>
  <si>
    <t>-z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</si>
  <si>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</si>
  <si>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</si>
  <si>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</si>
  <si>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802219213</t>
  </si>
  <si>
    <t>https://podminky.urs.cz/item/CS_URS_2025_01/167151111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</si>
  <si>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</si>
  <si>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</si>
  <si>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</si>
  <si>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</si>
  <si>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-209216425</t>
  </si>
  <si>
    <t>https://podminky.urs.cz/item/CS_URS_2025_01/171201231</t>
  </si>
  <si>
    <t>350,651*1,8 'Přepočtené koeficientem množství</t>
  </si>
  <si>
    <t>174151101</t>
  </si>
  <si>
    <t>Zásyp jam, šachet rýh nebo kolem objektů sypaninou se zhutněním</t>
  </si>
  <si>
    <t>-480712741</t>
  </si>
  <si>
    <t>https://podminky.urs.cz/item/CS_URS_2025_01/174151101</t>
  </si>
  <si>
    <t>délka*šířka*(hloubka-tloušťka ornice-tloušťka vrstvy obsypu-výška podkladního lože)</t>
  </si>
  <si>
    <t>69,5*0.6*(2,5-0,1-0,1)</t>
  </si>
  <si>
    <t>51,7*4,6-(55,2+2,3*2+9,8)</t>
  </si>
  <si>
    <t>40*5,2-84,5</t>
  </si>
  <si>
    <t>15,4*4-23,5</t>
  </si>
  <si>
    <t>"Patka F1" 1,5*1,5*1-1*1*0,35</t>
  </si>
  <si>
    <t>"Patka F2" 1*1,2*1-0,7*1*0,35</t>
  </si>
  <si>
    <t>"Patka P1" 1,5*1,15*1*18-1*1*0,35*18</t>
  </si>
  <si>
    <t>"Patka P2" 1,6*1,8*1*11-1,2*1,2*0,35*11</t>
  </si>
  <si>
    <t>"Patka P3" 1,5*0,9*1*2-1*0,7*0,35*2</t>
  </si>
  <si>
    <t>"Patka P4" 1,5*1,2*1-1*0,8*0,35</t>
  </si>
  <si>
    <t>"ZP1" 1,2*3,5*1,2-1*3,14*0,4</t>
  </si>
  <si>
    <t>"ZP2"1*3,5*1,2-1*3,14*0,4</t>
  </si>
  <si>
    <t>"opěrná stěna OS2" 13*1,5*1,5-13*1,1*1,5</t>
  </si>
  <si>
    <t>"mezischodišťová stěna"(1,25+0,85+0,85+0,85+1,6+1,2+0,8+0,8+0,7+1)*0,9*1-4,5</t>
  </si>
  <si>
    <t>"základy schodiště 1 a 2" 2*0,8*4*1-2*0,4*4*1</t>
  </si>
  <si>
    <t>"základy schodišě 3 a 4" 2*0,8*4*1-2*0,4*4*1</t>
  </si>
  <si>
    <t>"opěrná stěna OS1" (0,81+3,7+2,485+2,45+4,085)*0,8*1,2-(0,81+3,7+2,485+2,45+4,085)*0,4*1,2</t>
  </si>
  <si>
    <t>"základy schodiště" 2,2*4*0,8*1-2,5*4*0,4*1</t>
  </si>
  <si>
    <t>"DN 300" (5,5+1)*1,5*2,5-(5,5+1)*1,5*(2,5-0,2-0,2)</t>
  </si>
  <si>
    <t>"DN 200" (7,8+6,5)*1,5*2,5-(7,8+6,5)*1,5*(2,5-0,2-0,2)</t>
  </si>
  <si>
    <t>13</t>
  </si>
  <si>
    <t>175111101</t>
  </si>
  <si>
    <t>Obsypání potrubí ručně sypaninou bez prohození, uloženou do 3 m</t>
  </si>
  <si>
    <t>-878976558</t>
  </si>
  <si>
    <t>https://podminky.urs.cz/item/CS_URS_2025_01/175111101</t>
  </si>
  <si>
    <t>délka*šířka*tloušťka vrstvy obsypu</t>
  </si>
  <si>
    <t>69,5*0,6*0,1</t>
  </si>
  <si>
    <t>"DN 300" (5,5+1)*0,9*0,2</t>
  </si>
  <si>
    <t>"DN 200" (7,8+6,5)*0,9*0,2</t>
  </si>
  <si>
    <t>14</t>
  </si>
  <si>
    <t>M</t>
  </si>
  <si>
    <t>58337308</t>
  </si>
  <si>
    <t>štěrkopísek frakce 0/2</t>
  </si>
  <si>
    <t>1548385882</t>
  </si>
  <si>
    <t>7,914*1,8 'Přepočtené koeficientem množství</t>
  </si>
  <si>
    <t>181951112</t>
  </si>
  <si>
    <t>Úprava pláně vyrovnáním výškových rozdílů strojně v hornině třídy těžitelnosti I, skupiny 1 až 3 se zhutněním</t>
  </si>
  <si>
    <t>-1177569176</t>
  </si>
  <si>
    <t>https://podminky.urs.cz/item/CS_URS_2025_01/181951112</t>
  </si>
  <si>
    <t>C3 situace</t>
  </si>
  <si>
    <t>D.1.2.1 Zpevněné plochy a zábradlí</t>
  </si>
  <si>
    <t xml:space="preserve">D.1.2.2 Zpevněné plochy </t>
  </si>
  <si>
    <t xml:space="preserve">D.1.2.3 Zpevněné plochy </t>
  </si>
  <si>
    <t xml:space="preserve">D.1.2.4 Zpevněné plochy </t>
  </si>
  <si>
    <t>"KS I" 175</t>
  </si>
  <si>
    <t>"KS II" 101</t>
  </si>
  <si>
    <t>"KS III" 37</t>
  </si>
  <si>
    <t>"KS IV" 565</t>
  </si>
  <si>
    <t>"KS V" 81</t>
  </si>
  <si>
    <t>"KS VI" 0,8</t>
  </si>
  <si>
    <t>16</t>
  </si>
  <si>
    <t>184911161</t>
  </si>
  <si>
    <t>Mulčování záhonů kačírkem nebo drceným kamenivem tloušťky mulče přes 50 do 100 mm v rovině nebo na svahu do 1:5</t>
  </si>
  <si>
    <t>-1009611438</t>
  </si>
  <si>
    <t>https://podminky.urs.cz/item/CS_URS_2025_01/184911161</t>
  </si>
  <si>
    <t>D.1.12.1 Zpevněné plochy a zábradlí</t>
  </si>
  <si>
    <t>"hmatový chodník" 0,5*4+0,5*2+0,5*2</t>
  </si>
  <si>
    <t>17</t>
  </si>
  <si>
    <t>58337401R</t>
  </si>
  <si>
    <t>kamenivo dekorační (kačírek)</t>
  </si>
  <si>
    <t>959673677</t>
  </si>
  <si>
    <t>"hmatový chodník" 0,5*4*0,1</t>
  </si>
  <si>
    <t>0,2*1,8 'Přepočtené koeficientem množství</t>
  </si>
  <si>
    <t>18</t>
  </si>
  <si>
    <t>58333625</t>
  </si>
  <si>
    <t>kamenivo těžené hrubé frakce 4/8</t>
  </si>
  <si>
    <t>-2019987349</t>
  </si>
  <si>
    <t>"hmatový chodník"0,5*2*0,1</t>
  </si>
  <si>
    <t>0,1*1,8 'Přepočtené koeficientem množství</t>
  </si>
  <si>
    <t>19</t>
  </si>
  <si>
    <t>58337310</t>
  </si>
  <si>
    <t>štěrkopísek frakce 0/4</t>
  </si>
  <si>
    <t>1235143675</t>
  </si>
  <si>
    <t>"hmatový chodník" 0,5*2*0,1</t>
  </si>
  <si>
    <t>20</t>
  </si>
  <si>
    <t>184911421</t>
  </si>
  <si>
    <t>Mulčování vysazených rostlin mulčovací kůrou, tl. do 100 mm v rovině nebo na svahu do 1:5</t>
  </si>
  <si>
    <t>383694305</t>
  </si>
  <si>
    <t>https://podminky.urs.cz/item/CS_URS_2025_01/184911421</t>
  </si>
  <si>
    <t>"hmatový chodník" 0,5*3</t>
  </si>
  <si>
    <t>10391100</t>
  </si>
  <si>
    <t>kůra mulčovací VL</t>
  </si>
  <si>
    <t>-1624168738</t>
  </si>
  <si>
    <t>"hmatový chodník" 0,5*3*0,1</t>
  </si>
  <si>
    <t>0,15*1,05 'Přepočtené koeficientem množství</t>
  </si>
  <si>
    <t>Základy a zvláštní zakládání</t>
  </si>
  <si>
    <t>22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</si>
  <si>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</si>
  <si>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</si>
  <si>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m</t>
  </si>
  <si>
    <t>-878767560</t>
  </si>
  <si>
    <t>https://podminky.urs.cz/item/CS_URS_2025_01/212750101</t>
  </si>
  <si>
    <t>4,6</t>
  </si>
  <si>
    <t>5,2</t>
  </si>
  <si>
    <t>3,4</t>
  </si>
  <si>
    <t>23</t>
  </si>
  <si>
    <t>271532212</t>
  </si>
  <si>
    <t>Podsyp pod základové konstrukce se zhutněním a urovnáním povrchu z kameniva hrubého, frakce 16 - 32 mm</t>
  </si>
  <si>
    <t>-1624673928</t>
  </si>
  <si>
    <t>https://podminky.urs.cz/item/CS_URS_2025_01/271532212</t>
  </si>
  <si>
    <t>8,73*4,6*0,1</t>
  </si>
  <si>
    <t>5,2*5,2*0,1</t>
  </si>
  <si>
    <t>D.1.1.18 Filtrační šachta</t>
  </si>
  <si>
    <t>3,4*3,4*0,1</t>
  </si>
  <si>
    <t>"schodiště" 3*1,8*0,15</t>
  </si>
  <si>
    <t>"pod rampu" 33*0,57</t>
  </si>
  <si>
    <t>"schodiště 1 a 2" (3,5*2+1,8*2)*0,15</t>
  </si>
  <si>
    <t>"schodiště 3 a 4" (5*2+3,5*2)*0,15</t>
  </si>
  <si>
    <t>9*1*2*0,15</t>
  </si>
  <si>
    <t>24</t>
  </si>
  <si>
    <t>273313711</t>
  </si>
  <si>
    <t>Základy z betonu prostého desky z betonu kamenem neprokládaného tř. C 20/25</t>
  </si>
  <si>
    <t>-1549119032</t>
  </si>
  <si>
    <t>https://podminky.urs.cz/item/CS_URS_2025_01/273313711</t>
  </si>
  <si>
    <t>25</t>
  </si>
  <si>
    <t>273313811</t>
  </si>
  <si>
    <t>Základy z betonu prostého desky z betonu kamenem neprokládaného tř. C 25/30</t>
  </si>
  <si>
    <t>-651812724</t>
  </si>
  <si>
    <t>https://podminky.urs.cz/item/CS_URS_2025_01/273313811</t>
  </si>
  <si>
    <t>8,73*4,6*0,15</t>
  </si>
  <si>
    <t>26</t>
  </si>
  <si>
    <t>273362021</t>
  </si>
  <si>
    <t>Výztuž základů desek ze svařovaných sítí z drátů typu KARI</t>
  </si>
  <si>
    <t>-1513595099</t>
  </si>
  <si>
    <t>https://podminky.urs.cz/item/CS_URS_2025_01/273362021</t>
  </si>
  <si>
    <t>8,73*4,6*7,9*1,3*0,001</t>
  </si>
  <si>
    <t>5,2*5,2*7,9*1,3*0,001</t>
  </si>
  <si>
    <t>3,4*3,4*7,9*1,3*0,001</t>
  </si>
  <si>
    <t>27</t>
  </si>
  <si>
    <t>274313511</t>
  </si>
  <si>
    <t>Základy z betonu prostého pasy betonu kamenem neprokládaného tř. C 12/15</t>
  </si>
  <si>
    <t>1438134538</t>
  </si>
  <si>
    <t>https://podminky.urs.cz/item/CS_URS_2025_01/274313511</t>
  </si>
  <si>
    <t>"opěrná stěna OS2" 13*1,2*0,05</t>
  </si>
  <si>
    <t>"základy schodiště 1 a 2" 2*0,6*4*0,05</t>
  </si>
  <si>
    <t>"základy schodišě 3 a 4" 2*0,6*4*0,05</t>
  </si>
  <si>
    <t>"opěrná stěna OS1" (0,81+3,7+2,485+2,45+4,085)*0,6*0,05</t>
  </si>
  <si>
    <t>"mezischodišťová stěna"(1,25+0,85+0,85+0,85+1,6+1,2+0,8+0,8+0,7+1)*0,8*0,05</t>
  </si>
  <si>
    <t>"základy schodiště" 2,2*4*0,6*0,05</t>
  </si>
  <si>
    <t>28</t>
  </si>
  <si>
    <t>274322611</t>
  </si>
  <si>
    <t>Základy z betonu železového (bez výztuže) pasy z betonu se zvýšenými nároky na prostředí tř. C 30/37</t>
  </si>
  <si>
    <t>1787022291</t>
  </si>
  <si>
    <t>https://podminky.urs.cz/item/CS_URS_2025_01/274322611</t>
  </si>
  <si>
    <t>"ZP1" 1*3,14*0,35</t>
  </si>
  <si>
    <t>"ZP2" 0,8*3,14*0,35</t>
  </si>
  <si>
    <t>"opěrná stěna OS2" 13*1*0,3</t>
  </si>
  <si>
    <t>"mezischodišťová stěna"(1,25+0,85+0,85+0,85+1,6+1,2+0,8+0,8+0,7+1)*0,6*0,2</t>
  </si>
  <si>
    <t>29</t>
  </si>
  <si>
    <t>274351121</t>
  </si>
  <si>
    <t>Bednění základů pasů rovné zřízení</t>
  </si>
  <si>
    <t>-1695623278</t>
  </si>
  <si>
    <t>https://podminky.urs.cz/item/CS_URS_2025_01/274351121</t>
  </si>
  <si>
    <t>"ZP1" (1+3,14)*2*0,35</t>
  </si>
  <si>
    <t>"ZP2" (0,8+3,14)*2*0,35</t>
  </si>
  <si>
    <t>"opěrná stěna OS2" (13+1)*2*0,3</t>
  </si>
  <si>
    <t>"mezischodišťová stěna"(1,25+0,85+0,85+0,85+1,6+1,2+0,8+0,8+0,7+1)*2+0,6*0,2*20</t>
  </si>
  <si>
    <t>30</t>
  </si>
  <si>
    <t>274351122</t>
  </si>
  <si>
    <t>Bednění základů pasů rovné odstranění</t>
  </si>
  <si>
    <t>-1328175849</t>
  </si>
  <si>
    <t>https://podminky.urs.cz/item/CS_URS_2025_01/274351122</t>
  </si>
  <si>
    <t>31</t>
  </si>
  <si>
    <t>274361821</t>
  </si>
  <si>
    <t>Výztuž základů pasů z betonářské oceli 10 505 (R) nebo BSt 500</t>
  </si>
  <si>
    <t>732642799</t>
  </si>
  <si>
    <t>https://podminky.urs.cz/item/CS_URS_2025_01/274361821</t>
  </si>
  <si>
    <t>"ZP1" 1*3,14*0,35*130*0,001</t>
  </si>
  <si>
    <t>"ZP2" 0,8*3,14*0,35*130*0,001</t>
  </si>
  <si>
    <t>"opěrná stěna OS2" 13*1*0,3*200*0,001</t>
  </si>
  <si>
    <t>"mezischodišťová stěna"(1,25+0,85+0,85+0,85+1,6+1,2+0,8+0,8+0,7+1)*0,6*0,2*200*0,001</t>
  </si>
  <si>
    <t>32</t>
  </si>
  <si>
    <t>275313511</t>
  </si>
  <si>
    <t>Základy z betonu prostého patky a bloky z betonu kamenem neprokládaného tř. C 12/15</t>
  </si>
  <si>
    <t>460893405</t>
  </si>
  <si>
    <t>https://podminky.urs.cz/item/CS_URS_2025_01/275313511</t>
  </si>
  <si>
    <t>"Patka F1" 1,2*1,2*0,1</t>
  </si>
  <si>
    <t>"Patka F2" 0,8*1,2*0,1</t>
  </si>
  <si>
    <t>podkladní beton</t>
  </si>
  <si>
    <t>"Patka P1" 1,1*1,1*0,1*18</t>
  </si>
  <si>
    <t>"Patka P2" 1,5*1,3*0,1*11</t>
  </si>
  <si>
    <t>"Patka P3" 1,1*0,5*0,1*2</t>
  </si>
  <si>
    <t>"Patka P4" 1,3*0,9*0,1</t>
  </si>
  <si>
    <t>33</t>
  </si>
  <si>
    <t>275322611</t>
  </si>
  <si>
    <t>Základy z betonu železového (bez výztuže) patky z betonu se zvýšenými nároky na prostředí tř. C 30/37</t>
  </si>
  <si>
    <t>1275070440</t>
  </si>
  <si>
    <t>https://podminky.urs.cz/item/CS_URS_2025_01/275322611</t>
  </si>
  <si>
    <t>"Patka F1" 1*1*0,35</t>
  </si>
  <si>
    <t>"Patka F2" 0,7*1*0,35</t>
  </si>
  <si>
    <t>"opěrná stěna OS2" (13+1)*0,3</t>
  </si>
  <si>
    <t>"Patka P1" 1*1*0,35*18</t>
  </si>
  <si>
    <t>"Patka P2" 1,4*1,2*0,35*11</t>
  </si>
  <si>
    <t>"Patka P3" 1*0,4*0,35*2</t>
  </si>
  <si>
    <t>"Patka P4" 1,2*0,8*0,35</t>
  </si>
  <si>
    <t>34</t>
  </si>
  <si>
    <t>275351121</t>
  </si>
  <si>
    <t>Bednění základů patek zřízení</t>
  </si>
  <si>
    <t>1461762372</t>
  </si>
  <si>
    <t>https://podminky.urs.cz/item/CS_URS_2025_01/275351121</t>
  </si>
  <si>
    <t>"Patka F1" (1+1)*2*0,35</t>
  </si>
  <si>
    <t>"Patka F2" (0,7+1)*2*0,35</t>
  </si>
  <si>
    <t>"Patka P1" (1+1)*2*0,35*18</t>
  </si>
  <si>
    <t>"Patka P2" (1,4+1,2)*2*0,35*11</t>
  </si>
  <si>
    <t>"Patka P3" (1+0,4)*2*0,35*2</t>
  </si>
  <si>
    <t>"Patka P4" (1,2+0,8)*2*0,35</t>
  </si>
  <si>
    <t>35</t>
  </si>
  <si>
    <t>275351122</t>
  </si>
  <si>
    <t>Bednění základů patek odstranění</t>
  </si>
  <si>
    <t>632789098</t>
  </si>
  <si>
    <t>https://podminky.urs.cz/item/CS_URS_2025_01/275351122</t>
  </si>
  <si>
    <t>36</t>
  </si>
  <si>
    <t>275361821</t>
  </si>
  <si>
    <t>Výztuž základů patek z betonářské oceli 10 505 (R)</t>
  </si>
  <si>
    <t>2084023763</t>
  </si>
  <si>
    <t>https://podminky.urs.cz/item/CS_URS_2025_01/275361821</t>
  </si>
  <si>
    <t>"Patka F1" 1*1*0,35*130*0,001</t>
  </si>
  <si>
    <t>"Patka F2" 0,7*1*0,35*130*0,001</t>
  </si>
  <si>
    <t>"Patka P1" 1*1*0,35*18*130*0,001</t>
  </si>
  <si>
    <t>"Patka P2" 1,4*1,2*0,35*11*130*0,001</t>
  </si>
  <si>
    <t>"Patka P3" 1*0,4*0,35*2*130*0,001</t>
  </si>
  <si>
    <t>"Patka P4" 1,2*0,8*0,35*130*0,001</t>
  </si>
  <si>
    <t>279113155</t>
  </si>
  <si>
    <t>Základové zdi z tvárnic ztraceného bednění včetně výplně z betonu bez zvláštních nároků na vliv prostředí třídy C 25/30, tloušťky zdiva přes 300 do 400 mm</t>
  </si>
  <si>
    <t>-2133615862</t>
  </si>
  <si>
    <t>https://podminky.urs.cz/item/CS_URS_2025_01/279113155</t>
  </si>
  <si>
    <t>"Patka F1" 0,4*0,75</t>
  </si>
  <si>
    <t>"Patka F2" 0,4*0,75</t>
  </si>
  <si>
    <t>"Pas ZP1" 0,4*0,75*3+3*1,25</t>
  </si>
  <si>
    <t>"Pas ZP2" 3*0,75+3*1,25</t>
  </si>
  <si>
    <t>1,7*1,25*2</t>
  </si>
  <si>
    <t>3,05*1,25*2</t>
  </si>
  <si>
    <t>2*1*2</t>
  </si>
  <si>
    <t>"schodiště 1 a 2" 2*0,75+2*1+2*0,75+2*1</t>
  </si>
  <si>
    <t>"schodiště 3 a 4" 2*0,75+2*1+2*0,75+2*1</t>
  </si>
  <si>
    <t>"Patka P1" 0,4*0,75*18</t>
  </si>
  <si>
    <t>"Patka P2" 0,4*0,75*11</t>
  </si>
  <si>
    <t>"Patka P3" 0,4*0,75*2</t>
  </si>
  <si>
    <t>"Patka P4" 0,4*0,75</t>
  </si>
  <si>
    <t>2,2*1*4</t>
  </si>
  <si>
    <t>1*1*4+1*1*4</t>
  </si>
  <si>
    <t>38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</si>
  <si>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</si>
  <si>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</si>
  <si>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1296377901</t>
  </si>
  <si>
    <t>https://podminky.urs.cz/item/CS_URS_2025_01/279361821</t>
  </si>
  <si>
    <t>15 kg/m2</t>
  </si>
  <si>
    <t>67,525*15*0,001</t>
  </si>
  <si>
    <t>Svislé a kompletní konstrukce</t>
  </si>
  <si>
    <t>39</t>
  </si>
  <si>
    <t>311321815</t>
  </si>
  <si>
    <t>Nadzákladové zdi z betonu železového (bez výztuže) nosné pohledového (v přírodní barvě drtí a přísad) tř. C 30/37</t>
  </si>
  <si>
    <t>1148113351</t>
  </si>
  <si>
    <t>https://podminky.urs.cz/item/CS_URS_2025_01/311321815</t>
  </si>
  <si>
    <t>"opěrná stěna OS2" 13*0,4*2,25</t>
  </si>
  <si>
    <t>"mezischodišťová stěna"21,6*0,2</t>
  </si>
  <si>
    <t>"opěrná stěna OS1" (0,81+3,7+2,485+2,45+4,085)*1,7*0,4</t>
  </si>
  <si>
    <t>40</t>
  </si>
  <si>
    <t>311351121</t>
  </si>
  <si>
    <t>Bednění nadzákladových zdí nosných rovné oboustranné za každou stranu zřízení</t>
  </si>
  <si>
    <t>-7847183</t>
  </si>
  <si>
    <t>https://podminky.urs.cz/item/CS_URS_2025_01/311351121</t>
  </si>
  <si>
    <t>"opěrná stěna OS2" (13+0,4)*2*2,25</t>
  </si>
  <si>
    <t>"mezischodišťová stěna" 21,6*2+2,35*0,2+1,2*0,2</t>
  </si>
  <si>
    <t>"opěrná stěna OS1" (0,81+3,7+2,485+2,45+4,085)*1,7*2+1,7*0,4*2</t>
  </si>
  <si>
    <t>41</t>
  </si>
  <si>
    <t>311351122</t>
  </si>
  <si>
    <t>Bednění nadzákladových zdí nosných rovné oboustranné za každou stranu odstranění</t>
  </si>
  <si>
    <t>-1812084427</t>
  </si>
  <si>
    <t>https://podminky.urs.cz/item/CS_URS_2025_01/311351122</t>
  </si>
  <si>
    <t>42</t>
  </si>
  <si>
    <t>311351911</t>
  </si>
  <si>
    <t>Bednění nadzákladových zdí nosných Příplatek k cenám bednění za pohledový beton</t>
  </si>
  <si>
    <t>1300925382</t>
  </si>
  <si>
    <t>https://podminky.urs.cz/item/CS_URS_2025_01/311351911</t>
  </si>
  <si>
    <t>43</t>
  </si>
  <si>
    <t>311361821</t>
  </si>
  <si>
    <t>Výztuž nadzákladových zdí nosných svislých nebo odkloněných od svislice, rovných nebo oblých z betonářské oceli 10 505 (R) nebo BSt 500</t>
  </si>
  <si>
    <t>-1469364709</t>
  </si>
  <si>
    <t>https://podminky.urs.cz/item/CS_URS_2025_01/311361821</t>
  </si>
  <si>
    <t>130 kg/m3</t>
  </si>
  <si>
    <t>25,22*130*0,001</t>
  </si>
  <si>
    <t>44</t>
  </si>
  <si>
    <t>382413199R</t>
  </si>
  <si>
    <t>Osazení betonové akumulační nádrže na dešťovou vodu 55,2 m3</t>
  </si>
  <si>
    <t>kus</t>
  </si>
  <si>
    <t>-581590297</t>
  </si>
  <si>
    <t>45</t>
  </si>
  <si>
    <t>59432180R</t>
  </si>
  <si>
    <t xml:space="preserve">akumulační nádrž betonová samonosná včetně 2 ks prefabrikovaných  šachet s poklopem  55,2 m3</t>
  </si>
  <si>
    <t>soub</t>
  </si>
  <si>
    <t>-1106733945</t>
  </si>
  <si>
    <t>P</t>
  </si>
  <si>
    <t xml:space="preserve">Poznámka k položce:_x000d_
K akumulaci dešťové vody byla navržena akumulační nádrž o objemu 55,2 m3 s vnějšími_x000d_
rozměry š 3,6 m X d 7,73 m X v 2,6 m. Jedná se o prefabrikovanou betonovou nádrž z několika_x000d_
dílců uloženou na vyztuženou betonovou základovou desku tl. 150 mm. Nádrž má dva vstupní_x000d_
otvory v krajních dílech, které budou opatřeny normalizovanými prefabrikovanými díly vstupní_x000d_
šachty s poklopem dle ČSN EN 124. Poklopy šachet budou vytaženy 100 cm na úroveň_x000d_
okolního nezpevněného terénu. Vzhledem k místním geologickým a hydrogeologickým_x000d_
podmínkám bude nádrž v případě uložení pod hladinu podzemní vody opatřena_x000d_
obetonávkou proti působení vztlaku._x000d_
Do nádrže je zaústěno nátokové plastové potrubí DN 200 délky 1,0 m z filtrační šachty._x000d_
Nátok je opatřen rozrážečem a usměrňovačem proudu a systémovým gumovým těsněním._x000d_
Nad úrovní maximální hladiny vody v nádrži je do nádrže zaústěn přívod pitné vody d50 pro_x000d_
dopouštění vody do nádrže v případě nedostatku dešťové vody. Přívod bude opatřen_x000d_
zpětnou klapkou proti zpětnému nátoku vody z nádrže do přípojky._x000d_
Nádrž bude osazena čerpadlem napojeným na zavlažovací systém, a dále čidlem_x000d_
snímající úroveň hladiny vody v nádrži, komunikujícím s řídící jednotkou na přípojce pitné_x000d_
vody._x000d_
</t>
  </si>
  <si>
    <t>46</t>
  </si>
  <si>
    <t>386120105R</t>
  </si>
  <si>
    <t>Montáž odlučovačů lehkých kapalin železobetonových, průtoku 20 l/s</t>
  </si>
  <si>
    <t>290550112</t>
  </si>
  <si>
    <t>47</t>
  </si>
  <si>
    <t>59432182R</t>
  </si>
  <si>
    <t>odlučovač lehkých kapalin ŽB, průtok 20L/s DN 200, včetně desky a prefabrikované vstupní šachty s poklopem</t>
  </si>
  <si>
    <t>-2051850477</t>
  </si>
  <si>
    <t>48</t>
  </si>
  <si>
    <t>386120106R</t>
  </si>
  <si>
    <t>Montáž filtračních šachet železobetonových, retenční objem 6,2 m3</t>
  </si>
  <si>
    <t>-1064439135</t>
  </si>
  <si>
    <t>49</t>
  </si>
  <si>
    <t>59432183R</t>
  </si>
  <si>
    <t>Filtrační šachta železobetonová - průměr 2,48 m, retenční objem 6,2 m3, včetně šachty a poklopu</t>
  </si>
  <si>
    <t>1997709689</t>
  </si>
  <si>
    <t>Poznámka k položce:_x000d_
Objekt slouží k předčištění dešťových vod před nátokem do akumulační nádrže. Jedná_x000d_
se o válcovou šachtu s vnějším průměrem 2,48 m. Plastový dvouplášťový skelet, který plní_x000d_
funkci ztraceného bednění, je z výroby opatřený fixovanou betonářskou výztuží a je připraven_x000d_
k vybetonování. Na místě instalace je meziplášť vybetonován a plastový skelet potom_x000d_
zabezpečuje ochranu betonu před působením vnějších vlivů z vnější i vnitřní strany filtru a_x000d_
dokonalou vodotěsnost filtru._x000d_
Skelet filtru je uzpůsoben pro vybetonování stropní desky se vstupním otvorem, na který_x000d_
se osadí normalizované prefabrikované díly vstupní šachty s poklopem dle ČSN EN 124._x000d_
Stropní desku je nutné opatřit izolací, aby nedošlo k vniknutí zemní vlhkosti, povrchové nebo_x000d_
podzemní vody do mezipláště. Poklop šachty bude vytažen 100 cm na úroveň okolního_x000d_
nezpevněného terénu._x000d_
Konstrukce filtru je navržena tak, aby po vybetonování mezipláště a stropní desky filtru_x000d_
bez dalších stavebních nebo statických opatření odolal tlaku zeminy po zasypání._x000d_
Šachtu je nutné uložit na železobetonovou desku odpovídající únosnosti s rovinností +/- 5_x000d_
mm. Tloušťka betonové desky musí odpovídat únosnosti podkladní zeminy. Pružný odpor okolí_x000d_
proti posunutí wp (mm) v ose z musí být minimálně C1z = 10 MN/m3._x000d_
Vzhledem k místním geologickým podmínkám a možnému výskytu podzemní vody je_x000d_
zvolena varianta EP/PB-SV určená do míst s výskytem podzemní vody nad úrovní základové_x000d_
desky</t>
  </si>
  <si>
    <t>Vodorovné konstrukce</t>
  </si>
  <si>
    <t>50</t>
  </si>
  <si>
    <t>430321616</t>
  </si>
  <si>
    <t>Schodišťové konstrukce a rampy z betonu železového (bez výztuže) stupně, schodnice, ramena, podesty s nosníky tř. C 30/37</t>
  </si>
  <si>
    <t>-1483265741</t>
  </si>
  <si>
    <t>https://podminky.urs.cz/item/CS_URS_2025_01/430321616</t>
  </si>
  <si>
    <t>(1,5*1,55+3,05*1,5+5,9*1,5+4,5*1,55+2,9*2,695+2*2,695)*0,15</t>
  </si>
  <si>
    <t>1,2*1</t>
  </si>
  <si>
    <t>1,3*1</t>
  </si>
  <si>
    <t>51</t>
  </si>
  <si>
    <t>430362021</t>
  </si>
  <si>
    <t>Výztuž schodišťových konstrukcí a ramp stupňů, schodnic, ramen, podest s nosníky ze svařovaných sítí z drátů typu KARI</t>
  </si>
  <si>
    <t>719254196</t>
  </si>
  <si>
    <t>https://podminky.urs.cz/item/CS_URS_2025_01/430362021</t>
  </si>
  <si>
    <t>10,39*130*0,001</t>
  </si>
  <si>
    <t>52</t>
  </si>
  <si>
    <t>431351121</t>
  </si>
  <si>
    <t>Bednění podest, podstupňových desek a ramp včetně podpěrné konstrukce výšky do 4 m půdorysně přímočarých zřízení</t>
  </si>
  <si>
    <t>-997702424</t>
  </si>
  <si>
    <t>https://podminky.urs.cz/item/CS_URS_2025_01/431351121</t>
  </si>
  <si>
    <t>2*2*4</t>
  </si>
  <si>
    <t>(2,7+5+1,5+1,5+4,7*2+1,5+3,05+7,185+5,8+5)*0,2</t>
  </si>
  <si>
    <t>53</t>
  </si>
  <si>
    <t>431351122</t>
  </si>
  <si>
    <t>Bednění podest, podstupňových desek a ramp včetně podpěrné konstrukce výšky do 4 m půdorysně přímočarých odstranění</t>
  </si>
  <si>
    <t>-842996453</t>
  </si>
  <si>
    <t>https://podminky.urs.cz/item/CS_URS_2025_01/431351122</t>
  </si>
  <si>
    <t>54</t>
  </si>
  <si>
    <t>434313115R</t>
  </si>
  <si>
    <t>Schody z vibrolisovaných prefabrikátů na cementovou maltu, s vyspárováním se zřízením podkladních stupňů z betonu tř. C 20/25</t>
  </si>
  <si>
    <t>1266145541</t>
  </si>
  <si>
    <t>"schodiště" 4*3</t>
  </si>
  <si>
    <t>"schodiště 1 a 2" 7*2+3*2</t>
  </si>
  <si>
    <t>"schodiště 3 a 4" 11*2+7*2</t>
  </si>
  <si>
    <t>55</t>
  </si>
  <si>
    <t>434351141</t>
  </si>
  <si>
    <t>Bednění stupňů betonovaných na podstupňové desce nebo na terénu půdorysně přímočarých zřízení</t>
  </si>
  <si>
    <t>-1597024767</t>
  </si>
  <si>
    <t>https://podminky.urs.cz/item/CS_URS_2025_01/434351141</t>
  </si>
  <si>
    <t>13*1*0,2*2</t>
  </si>
  <si>
    <t>12*1*0,2*2</t>
  </si>
  <si>
    <t>56</t>
  </si>
  <si>
    <t>434351142</t>
  </si>
  <si>
    <t>Bednění stupňů betonovaných na podstupňové desce nebo na terénu půdorysně přímočarých odstranění</t>
  </si>
  <si>
    <t>1060680041</t>
  </si>
  <si>
    <t>https://podminky.urs.cz/item/CS_URS_2025_01/434351142</t>
  </si>
  <si>
    <t>57</t>
  </si>
  <si>
    <t>451573111</t>
  </si>
  <si>
    <t>Lože pod potrubí otevřený výkop ze štěrkopísku</t>
  </si>
  <si>
    <t>-1558520079</t>
  </si>
  <si>
    <t>https://podminky.urs.cz/item/CS_URS_2025_01/451573111</t>
  </si>
  <si>
    <t>délka*šířka*výška podkladního lože</t>
  </si>
  <si>
    <t>"DN 300" (5,5+1)*0,9*0,1</t>
  </si>
  <si>
    <t>"DN 200" (7,8+6,5)*0,9*0,1</t>
  </si>
  <si>
    <t>Komunikace</t>
  </si>
  <si>
    <t>58</t>
  </si>
  <si>
    <t>564710001R</t>
  </si>
  <si>
    <t>Podklad nebo kryt z kameniva hrubého drceného vel. 4-8 mm s rozprostřením a zhutněním plochy jednotlivě do 100 m2, po zhutnění tl. 40 mm</t>
  </si>
  <si>
    <t>1620967599</t>
  </si>
  <si>
    <t>59</t>
  </si>
  <si>
    <t>564710113R</t>
  </si>
  <si>
    <t>Podklad nebo kryt z kameniva hrubého drceného vel. 0-32 mm s rozprostřením a zhutněním plochy přes 100 m2, po zhutnění tl. 70 mm</t>
  </si>
  <si>
    <t>-1437318145</t>
  </si>
  <si>
    <t>60</t>
  </si>
  <si>
    <t>564731111R</t>
  </si>
  <si>
    <t>Podklad nebo kryt z kameniva hrubého drceného vel. 0-63 mm s rozprostřením a zhutněním plochy přes 100 m2, po zhutnění tl. 100 mm</t>
  </si>
  <si>
    <t>-595791143</t>
  </si>
  <si>
    <t>61</t>
  </si>
  <si>
    <t>564740113R</t>
  </si>
  <si>
    <t>Podklad nebo kryt z kameniva hrubého drceného vel. 0-32 mm s rozprostřením a zhutněním plochy přes 100 m2, po zhutnění tl. 140 mm</t>
  </si>
  <si>
    <t>1611331951</t>
  </si>
  <si>
    <t>62</t>
  </si>
  <si>
    <t>564750111</t>
  </si>
  <si>
    <t>Podklad nebo kryt z kameniva hrubého drceného vel. 16-32 mm s rozprostřením a zhutněním plochy přes 100 m2, po zhutnění tl. 150 mm</t>
  </si>
  <si>
    <t>74861722</t>
  </si>
  <si>
    <t>https://podminky.urs.cz/item/CS_URS_2025_01/564750111</t>
  </si>
  <si>
    <t>63</t>
  </si>
  <si>
    <t>564750112</t>
  </si>
  <si>
    <t>Podklad nebo kryt z kameniva hrubého drceného vel. 16-32 mm s rozprostřením a zhutněním plochy přes 100 m2, po zhutnění tl. 160 mm</t>
  </si>
  <si>
    <t>773231498</t>
  </si>
  <si>
    <t>https://podminky.urs.cz/item/CS_URS_2025_01/564750112</t>
  </si>
  <si>
    <t>64</t>
  </si>
  <si>
    <t>564760001</t>
  </si>
  <si>
    <t>Podklad nebo kryt z kameniva hrubého drceného vel. 8-16 mm s rozprostřením a zhutněním plochy jednotlivě do 100 m2, po zhutnění tl. 200 mm</t>
  </si>
  <si>
    <t>-326518899</t>
  </si>
  <si>
    <t>https://podminky.urs.cz/item/CS_URS_2025_01/564760001</t>
  </si>
  <si>
    <t>65</t>
  </si>
  <si>
    <t>564851011</t>
  </si>
  <si>
    <t>Podklad ze štěrkodrti ŠD s rozprostřením a zhutněním plochy jednotlivě do 100 m2, po zhutnění tl. 150 mm</t>
  </si>
  <si>
    <t>649743512</t>
  </si>
  <si>
    <t>https://podminky.urs.cz/item/CS_URS_2025_01/564851011</t>
  </si>
  <si>
    <t>"hmatový chodník" (2,5+5,5+3+1,5)*0,7</t>
  </si>
  <si>
    <t>66</t>
  </si>
  <si>
    <t>564851111</t>
  </si>
  <si>
    <t>Podklad ze štěrkodrti ŠD s rozprostřením a zhutněním plochy přes 100 m2, po zhutnění tl. 150 mm</t>
  </si>
  <si>
    <t>1609503611</t>
  </si>
  <si>
    <t>https://podminky.urs.cz/item/CS_URS_2025_01/564851111</t>
  </si>
  <si>
    <t>67</t>
  </si>
  <si>
    <t>566901143</t>
  </si>
  <si>
    <t>Vyspravení podkladu po překopech inženýrských sítí plochy do 15 m2 s rozprostřením a zhutněním kamenivem hrubým drceným tl. 200 mm</t>
  </si>
  <si>
    <t>2101175971</t>
  </si>
  <si>
    <t>https://podminky.urs.cz/item/CS_URS_2025_01/566901143</t>
  </si>
  <si>
    <t>68</t>
  </si>
  <si>
    <t>572330111</t>
  </si>
  <si>
    <t>Vyspravení krytu komunikací po překopech inženýrských sítí plochy do 15 m2 živičnou směsí z kameniva těženého nebo ze štěrkopísku obaleného asfaltem po zhutnění tl. přes 20 do 50 mm</t>
  </si>
  <si>
    <t>-1940977777</t>
  </si>
  <si>
    <t>https://podminky.urs.cz/item/CS_URS_2025_01/572330111</t>
  </si>
  <si>
    <t>69</t>
  </si>
  <si>
    <t>572340111</t>
  </si>
  <si>
    <t>Vyspravení krytu komunikací po překopech inženýrských sítí plochy do 15 m2 asfaltovým betonem ACO (AB), po zhutnění tl. přes 30 do 50 mm</t>
  </si>
  <si>
    <t>958802213</t>
  </si>
  <si>
    <t>https://podminky.urs.cz/item/CS_URS_2025_01/572340111</t>
  </si>
  <si>
    <t>70</t>
  </si>
  <si>
    <t>579221256R</t>
  </si>
  <si>
    <t>Dopadová plocha EPDM tl.10 mm s impregnací na podklad, prováděné ručně plochy do 300 m2, (RAL 1001)</t>
  </si>
  <si>
    <t>1467157157</t>
  </si>
  <si>
    <t>71</t>
  </si>
  <si>
    <t>581135503R</t>
  </si>
  <si>
    <t>Kryt z litého betonu C30/37 tl. 180 mm</t>
  </si>
  <si>
    <t>1182982057</t>
  </si>
  <si>
    <t>SKladba_KS_I</t>
  </si>
  <si>
    <t>72</t>
  </si>
  <si>
    <t>589116112</t>
  </si>
  <si>
    <t>Kryt ploch pro tělovýchovu jednovrstvový nebo dvouvrstvový s rozprostřením hmot, vlhčením a zhutněním hlinitopísčitý, o tl. přes 20 do 50 mm</t>
  </si>
  <si>
    <t>427245782</t>
  </si>
  <si>
    <t>https://podminky.urs.cz/item/CS_URS_2025_01/589116112</t>
  </si>
  <si>
    <t>73</t>
  </si>
  <si>
    <t>589211111R</t>
  </si>
  <si>
    <t>Elastická podložka ze směsi PU pojiva a gumového SBR granulátu tl. 20 mm</t>
  </si>
  <si>
    <t>-2121327454</t>
  </si>
  <si>
    <t>74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</si>
  <si>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</si>
  <si>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</si>
  <si>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1283120910</t>
  </si>
  <si>
    <t>https://podminky.urs.cz/item/CS_URS_2025_01/591411111</t>
  </si>
  <si>
    <t>75</t>
  </si>
  <si>
    <t>58381010</t>
  </si>
  <si>
    <t>kostka řezanoštípaná dlažební žula 6x6x4cm</t>
  </si>
  <si>
    <t>1616920822</t>
  </si>
  <si>
    <t>1,5*1,02 'Přepočtené koeficientem množství</t>
  </si>
  <si>
    <t>76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</si>
  <si>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</si>
  <si>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</si>
  <si>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1985646923</t>
  </si>
  <si>
    <t>https://podminky.urs.cz/item/CS_URS_2025_01/596211110</t>
  </si>
  <si>
    <t>77</t>
  </si>
  <si>
    <t>59245221R</t>
  </si>
  <si>
    <t>dlažba zámková betonová tvaru I základní pro nevidomé 200x165mm tl 60mm přírodní</t>
  </si>
  <si>
    <t>1128296654</t>
  </si>
  <si>
    <t>0,8*1,05 'Přepočtené koeficientem množství</t>
  </si>
  <si>
    <t>2129010902</t>
  </si>
  <si>
    <t>79</t>
  </si>
  <si>
    <t>59245015</t>
  </si>
  <si>
    <t>dlažba zámková betonová tvaru I 200x165mm tl 60mm přírodní</t>
  </si>
  <si>
    <t>151479142</t>
  </si>
  <si>
    <t>11,2*1,03 'Přepočtené koeficientem množství</t>
  </si>
  <si>
    <t>80</t>
  </si>
  <si>
    <t>596412112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</si>
  <si>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</si>
  <si>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-512838234</t>
  </si>
  <si>
    <t>https://podminky.urs.cz/item/CS_URS_2025_01/596412112</t>
  </si>
  <si>
    <t>59246081R</t>
  </si>
  <si>
    <t>dlažba plošná vegetační betonová 270x120mm tl 80mm přírodní</t>
  </si>
  <si>
    <t>125239327</t>
  </si>
  <si>
    <t>37*1,05 'Přepočtené koeficientem množství</t>
  </si>
  <si>
    <t>82</t>
  </si>
  <si>
    <t>596811411</t>
  </si>
  <si>
    <t>Kladení velkoformátové dlažby pozemních komunikací a komunikací pro pěší s ložem z kameniva tl. 40 mm, s vyplněním spár, s hutněním, vibrováním a se smetením přebytečného materiálu tl. přes 100 do 150 mm, velikosti dlaždic do 0,5 m2, pro plochy do 300 m2</t>
  </si>
  <si>
    <t>-547967472</t>
  </si>
  <si>
    <t>https://podminky.urs.cz/item/CS_URS_2025_01/596811411</t>
  </si>
  <si>
    <t>83</t>
  </si>
  <si>
    <t>59246020R</t>
  </si>
  <si>
    <t>dlažba velkoformátová betonová plochy do 0,5m2 tl 120mm přírodní</t>
  </si>
  <si>
    <t>2090575591</t>
  </si>
  <si>
    <t>101*1,05 'Přepočtené koeficientem množství</t>
  </si>
  <si>
    <t>84</t>
  </si>
  <si>
    <t>597661111</t>
  </si>
  <si>
    <t>Rigol dlážděný do lože z betonu prostého tl. 100 mm, s vyplněním a zatřením spár cementovou maltou z dlažebních kostek drobných</t>
  </si>
  <si>
    <t>-192879131</t>
  </si>
  <si>
    <t>https://podminky.urs.cz/item/CS_URS_2025_01/597661111</t>
  </si>
  <si>
    <t>D.1.2.1 Zpevněné plochy</t>
  </si>
  <si>
    <t>"KS IV. mlatové cesty s žulovou mozaikou" (18,5+15,3+1,7+21,2+17,5+25,7+18,5+7+6+36+12,5+42+7)*0,3</t>
  </si>
  <si>
    <t>(50,4+49,2)*0,2</t>
  </si>
  <si>
    <t>"pítko pro ptáky" 1,2</t>
  </si>
  <si>
    <t>85</t>
  </si>
  <si>
    <t>597069111</t>
  </si>
  <si>
    <t>Rigol dlážděný Příplatek k cenám za každých dalších i započatých 10 mm tloušťky lože přes 100 mm</t>
  </si>
  <si>
    <t>-351774191</t>
  </si>
  <si>
    <t>https://podminky.urs.cz/item/CS_URS_2025_01/597069111</t>
  </si>
  <si>
    <t>89,79*10 'Přepočtené koeficientem množství</t>
  </si>
  <si>
    <t>Úpravy povrchů, podlahy a osazování výplní</t>
  </si>
  <si>
    <t>86</t>
  </si>
  <si>
    <t>622225144R</t>
  </si>
  <si>
    <t>Oprava kontaktního zateplení - zapravení kolem nově osazených dveří, včetně opravy fasády</t>
  </si>
  <si>
    <t>-667541205</t>
  </si>
  <si>
    <t>Trubní vedení</t>
  </si>
  <si>
    <t>87</t>
  </si>
  <si>
    <t>871181141</t>
  </si>
  <si>
    <t>Montáž vodovodního potrubí z polyetylenu PE100 RC v otevřeném výkopu svařovaných na tupo SDR 11/PN16 d 50 x 4,6 mm</t>
  </si>
  <si>
    <t>827337654</t>
  </si>
  <si>
    <t>https://podminky.urs.cz/item/CS_URS_2025_01/871181141</t>
  </si>
  <si>
    <t>69,5</t>
  </si>
  <si>
    <t>88</t>
  </si>
  <si>
    <t>28613502</t>
  </si>
  <si>
    <t>potrubí vodovodní dvouvrstvé PE100 RC SDR11 50x4,6mm</t>
  </si>
  <si>
    <t>2120239778</t>
  </si>
  <si>
    <t>69,5*1,015 'Přepočtené koeficientem množství</t>
  </si>
  <si>
    <t>89</t>
  </si>
  <si>
    <t>871353121</t>
  </si>
  <si>
    <t>Montáž kanalizačního potrubí z tvrdého PVC-U hladkého plnostěnného tuhost SN 8 DN 200</t>
  </si>
  <si>
    <t>-1157710114</t>
  </si>
  <si>
    <t>https://podminky.urs.cz/item/CS_URS_2025_01/871353121</t>
  </si>
  <si>
    <t>"DN 200" (7,8+6,5)</t>
  </si>
  <si>
    <t>90</t>
  </si>
  <si>
    <t>28611167</t>
  </si>
  <si>
    <t>trubka kanalizační PVC-U plnostěnná jednovrstvá DN 200x1000mm SN8</t>
  </si>
  <si>
    <t>776392244</t>
  </si>
  <si>
    <t>14,3*1,03 'Přepočtené koeficientem množství</t>
  </si>
  <si>
    <t>91</t>
  </si>
  <si>
    <t>871373121</t>
  </si>
  <si>
    <t>Montáž kanalizačního potrubí z tvrdého PVC-U hladkého plnostěnného tuhost SN 8 DN 315</t>
  </si>
  <si>
    <t>-1753563514</t>
  </si>
  <si>
    <t>https://podminky.urs.cz/item/CS_URS_2025_01/871373121</t>
  </si>
  <si>
    <t>"DN 300" (5,5+1)</t>
  </si>
  <si>
    <t>92</t>
  </si>
  <si>
    <t>28611155</t>
  </si>
  <si>
    <t>trubka kanalizační PVC-U plnostěnná jednovrstvá DN 315x1000mm SN8</t>
  </si>
  <si>
    <t>-426812718</t>
  </si>
  <si>
    <t>6,5*1,03 'Přepočtené koeficientem množství</t>
  </si>
  <si>
    <t>93</t>
  </si>
  <si>
    <t>877350310</t>
  </si>
  <si>
    <t>Montáž tvarovek na kanalizačním plastovém potrubí z PP nebo PVC-U hladkého plnostěnného kolen, víček nebo hrdlových uzávěrů DN 200</t>
  </si>
  <si>
    <t>404631195</t>
  </si>
  <si>
    <t>https://podminky.urs.cz/item/CS_URS_2025_01/877350310</t>
  </si>
  <si>
    <t>94</t>
  </si>
  <si>
    <t>28617183</t>
  </si>
  <si>
    <t>koleno kanalizační PP třívrstvé SN16 DN 200x45°</t>
  </si>
  <si>
    <t>772438722</t>
  </si>
  <si>
    <t>95</t>
  </si>
  <si>
    <t>877370310</t>
  </si>
  <si>
    <t>Montáž tvarovek na kanalizačním plastovém potrubí z PP nebo PVC-U hladkého plnostěnného kolen, víček nebo hrdlových uzávěrů DN 300</t>
  </si>
  <si>
    <t>-1473120239</t>
  </si>
  <si>
    <t>https://podminky.urs.cz/item/CS_URS_2025_01/877370310</t>
  </si>
  <si>
    <t>96</t>
  </si>
  <si>
    <t>28617185</t>
  </si>
  <si>
    <t>koleno kanalizační PP třívrstvé SN16 DN 300x45°</t>
  </si>
  <si>
    <t>-1166894131</t>
  </si>
  <si>
    <t>97</t>
  </si>
  <si>
    <t>891211112</t>
  </si>
  <si>
    <t>Montáž vodovodních šoupátek otevřený výkop DN 50</t>
  </si>
  <si>
    <t>-446798961</t>
  </si>
  <si>
    <t>https://podminky.urs.cz/item/CS_URS_2025_01/891211112</t>
  </si>
  <si>
    <t>98</t>
  </si>
  <si>
    <t>42221210</t>
  </si>
  <si>
    <t>šoupě přírubové vodovodní krátká stavební dl DN 50 PN10-16</t>
  </si>
  <si>
    <t>1633060968</t>
  </si>
  <si>
    <t>99</t>
  </si>
  <si>
    <t>42291072</t>
  </si>
  <si>
    <t>souprava zemní pro šoupátka DN 40-50mm Rd 1,5m</t>
  </si>
  <si>
    <t>-1957983123</t>
  </si>
  <si>
    <t>100</t>
  </si>
  <si>
    <t>891215321</t>
  </si>
  <si>
    <t>Montáž vodovodních armatur na potrubí zpětných klapek DN 50</t>
  </si>
  <si>
    <t>-428094688</t>
  </si>
  <si>
    <t>https://podminky.urs.cz/item/CS_URS_2025_01/891215321</t>
  </si>
  <si>
    <t>42283041</t>
  </si>
  <si>
    <t>klapka zpětná samočinná přírubová litinová PN 16 pro vodu DN 50</t>
  </si>
  <si>
    <t>-1243753067</t>
  </si>
  <si>
    <t>102</t>
  </si>
  <si>
    <t>891269111</t>
  </si>
  <si>
    <t>Montáž navrtávacích pasů na potrubí z jakýchkoli trub DN 100</t>
  </si>
  <si>
    <t>-1100655797</t>
  </si>
  <si>
    <t>https://podminky.urs.cz/item/CS_URS_2025_01/891269111</t>
  </si>
  <si>
    <t>103</t>
  </si>
  <si>
    <t>42271414</t>
  </si>
  <si>
    <t>pás navrtávací z tvárné litiny DN 100, pro litinové a ocelové potrubí, se závitovým výstupem 1",5/4",6/4",2"</t>
  </si>
  <si>
    <t>-1057765658</t>
  </si>
  <si>
    <t>104</t>
  </si>
  <si>
    <t>892233122</t>
  </si>
  <si>
    <t>Proplach a dezinfekce vodovodního potrubí DN od 40 do 70</t>
  </si>
  <si>
    <t>1805131663</t>
  </si>
  <si>
    <t>https://podminky.urs.cz/item/CS_URS_2025_01/892233122</t>
  </si>
  <si>
    <t>délka</t>
  </si>
  <si>
    <t>20.0</t>
  </si>
  <si>
    <t>105</t>
  </si>
  <si>
    <t>892241111</t>
  </si>
  <si>
    <t>Tlaková zkouška vodou potrubí DN do 80</t>
  </si>
  <si>
    <t>213667915</t>
  </si>
  <si>
    <t>https://podminky.urs.cz/item/CS_URS_2025_01/892241111</t>
  </si>
  <si>
    <t>106</t>
  </si>
  <si>
    <t>894411111R</t>
  </si>
  <si>
    <t>Zřízení rozdělovací šachty D 1200 mm, hl. 2500 mm</t>
  </si>
  <si>
    <t>-396993486</t>
  </si>
  <si>
    <t>"RŠ" 1</t>
  </si>
  <si>
    <t>107</t>
  </si>
  <si>
    <t>59854622R</t>
  </si>
  <si>
    <t>rozdělovací šachta - průměr 1,2 m, hl.2,5m</t>
  </si>
  <si>
    <t>-991667950</t>
  </si>
  <si>
    <t>Poznámka k položce:_x000d_
Bezpečnostní přepad z filtrační šachty je napojen do stávající dešťové kanalizace přes_x000d_
novou revizní šachtu. Jedná se prefabrikovanou kruhovou kanalizační šachtu D 1200 mm,_x000d_
která bude založena na štěrkopískovém podsypu tl. 100 mm. Vstupní komín bude tvořen_x000d_
betonovými skružemi a betonovou skruží přechodovou. Komín bude zakryt celolitinovým_x000d_
kruhovým poklopem uzamykatelným (DN 600) pojezdným třídy D. Průměry otvorů ve spodním_x000d_
dílci budou respektovat stávající profily stok.</t>
  </si>
  <si>
    <t>108</t>
  </si>
  <si>
    <t>894411121</t>
  </si>
  <si>
    <t>Zřízení šachet kanalizačních z betonových dílců výšky vstupu do 1,50 m s obložením dna betonem tř. C 25/30, na potrubí DN přes 200 do 300</t>
  </si>
  <si>
    <t>-415196073</t>
  </si>
  <si>
    <t>https://podminky.urs.cz/item/CS_URS_2025_01/894411121</t>
  </si>
  <si>
    <t>109</t>
  </si>
  <si>
    <t>59224427</t>
  </si>
  <si>
    <t>dno betonové šachty DN 1200 kanalizační výšky 120cm přímé 120x120 max. zaústění potrubí V80</t>
  </si>
  <si>
    <t>-1515026186</t>
  </si>
  <si>
    <t>110</t>
  </si>
  <si>
    <t>59224002</t>
  </si>
  <si>
    <t>dílec betonový pro vstupní šachty 100x100x9cm</t>
  </si>
  <si>
    <t>-1946282801</t>
  </si>
  <si>
    <t>111</t>
  </si>
  <si>
    <t>59224401</t>
  </si>
  <si>
    <t>konus betonové šachty DN 800 kanalizační 100x80x50cm stupadla poplastovaná</t>
  </si>
  <si>
    <t>-13918671</t>
  </si>
  <si>
    <t>112</t>
  </si>
  <si>
    <t>59224010</t>
  </si>
  <si>
    <t>prstenec šachtový vyrovnávací betonový 625x100x40mm</t>
  </si>
  <si>
    <t>2104823832</t>
  </si>
  <si>
    <t>113</t>
  </si>
  <si>
    <t>55241017</t>
  </si>
  <si>
    <t>poklop šachtový litinový kruhový DN 600 bez ventilace tř D400 pro běžný provoz</t>
  </si>
  <si>
    <t>1900653502</t>
  </si>
  <si>
    <t>114</t>
  </si>
  <si>
    <t>899401112</t>
  </si>
  <si>
    <t>Osazení poklopů uličních litinových šoupátkových</t>
  </si>
  <si>
    <t>-855315127</t>
  </si>
  <si>
    <t>https://podminky.urs.cz/item/CS_URS_2025_01/899401112</t>
  </si>
  <si>
    <t>115</t>
  </si>
  <si>
    <t>42291352</t>
  </si>
  <si>
    <t>poklop litinový šoupátkový pro zemní soupravy osazení do terénu a do vozovky</t>
  </si>
  <si>
    <t>185330358</t>
  </si>
  <si>
    <t>116</t>
  </si>
  <si>
    <t>899722114</t>
  </si>
  <si>
    <t>Krytí potrubí z plastů výstražnou fólií z PVC šířky přes 34 do 40 cm</t>
  </si>
  <si>
    <t>-1698009723</t>
  </si>
  <si>
    <t>https://podminky.urs.cz/item/CS_URS_2025_01/899722114</t>
  </si>
  <si>
    <t>Ostatní konstrukce a práce, bourání</t>
  </si>
  <si>
    <t>117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</si>
  <si>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</si>
  <si>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</si>
  <si>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96411632</t>
  </si>
  <si>
    <t>https://podminky.urs.cz/item/CS_URS_2025_01/916131213</t>
  </si>
  <si>
    <t>118</t>
  </si>
  <si>
    <t>59217070</t>
  </si>
  <si>
    <t>obrubník silniční betonový 500x250x300mm</t>
  </si>
  <si>
    <t>691490245</t>
  </si>
  <si>
    <t>4*1,02 'Přepočtené koeficientem množství</t>
  </si>
  <si>
    <t>119</t>
  </si>
  <si>
    <t>916232111R</t>
  </si>
  <si>
    <t>Osazení obrub pro hmatový chodníky z akátového dřeva, kotvení ocelovým trnem nebo roksorem</t>
  </si>
  <si>
    <t>-1597480866</t>
  </si>
  <si>
    <t>https://podminky.urs.cz/item/CS_URS_2025_01/916232111R</t>
  </si>
  <si>
    <t>(2,5+5,5+3+1,5)*2</t>
  </si>
  <si>
    <t>0,7*13</t>
  </si>
  <si>
    <t>120</t>
  </si>
  <si>
    <t>60591320R</t>
  </si>
  <si>
    <t>kulatina akát</t>
  </si>
  <si>
    <t>-1866542781</t>
  </si>
  <si>
    <t>34,1*1,05 'Přepočtené koeficientem množství</t>
  </si>
  <si>
    <t>121</t>
  </si>
  <si>
    <t>916331112</t>
  </si>
  <si>
    <t>Osazení zahradního obrubníku betonového s ložem tl. od 50 do 100 mm z betonu prostého tř. C 12/15 s boční opěrou z betonu prostého tř. C 12/15</t>
  </si>
  <si>
    <t>1764527693</t>
  </si>
  <si>
    <t>https://podminky.urs.cz/item/CS_URS_2025_01/916331112</t>
  </si>
  <si>
    <t>D.1.2.2. Zpevněné plochy</t>
  </si>
  <si>
    <t>betonová dlažba velkoformátová</t>
  </si>
  <si>
    <t>"plocha KS II. u pavilonu J" (6+6)*2</t>
  </si>
  <si>
    <t>"plocha KS II. pod skluzavkou" (5+5)*2</t>
  </si>
  <si>
    <t>"plocha KS II. u vstupní rampy" 2,01+4,03</t>
  </si>
  <si>
    <t>"plocha KS II podél hlavní komunikace" (4+4)*2*2</t>
  </si>
  <si>
    <t>"plocha KS VI" 0,4*2</t>
  </si>
  <si>
    <t>122</t>
  </si>
  <si>
    <t>59217044</t>
  </si>
  <si>
    <t>obrubník parkový betonový 1000x80x250mm přírodní</t>
  </si>
  <si>
    <t>-701861833</t>
  </si>
  <si>
    <t>82,84*1,05 'Přepočtené koeficientem množství</t>
  </si>
  <si>
    <t>123</t>
  </si>
  <si>
    <t>916371212</t>
  </si>
  <si>
    <t>Osazení skrytého zahradního obrubníku jednostranným odkopáním kovového</t>
  </si>
  <si>
    <t>-919831048</t>
  </si>
  <si>
    <t>https://podminky.urs.cz/item/CS_URS_2025_01/916371212</t>
  </si>
  <si>
    <t>KS V. řez</t>
  </si>
  <si>
    <t>(1,2+3,5+1,2)*2</t>
  </si>
  <si>
    <t>8+2,5+(5,8+3,51*2)+3,5+1,2+5,8+4+(1,2+2+1,2)</t>
  </si>
  <si>
    <t>5,52+11,36</t>
  </si>
  <si>
    <t>(0,8+1,8)*2*2+13</t>
  </si>
  <si>
    <t>(1,2+3,5+1,2)*3</t>
  </si>
  <si>
    <t>124</t>
  </si>
  <si>
    <t>13824001R</t>
  </si>
  <si>
    <t>ocelová pásovina 10x120 mm, kotvená pomocí navařených roksorů v intervalu 0,5 m</t>
  </si>
  <si>
    <t>1200373452</t>
  </si>
  <si>
    <t>112*1,02 'Přepočtené koeficientem množství</t>
  </si>
  <si>
    <t>125</t>
  </si>
  <si>
    <t>919111114</t>
  </si>
  <si>
    <t>Řezání dilatačních spár v čerstvém cementobetonovém krytu příčných nebo podélných, šířky 4 mm, hloubky přes 90 do 100 mm</t>
  </si>
  <si>
    <t>571189559</t>
  </si>
  <si>
    <t>https://podminky.urs.cz/item/CS_URS_2025_01/919111114</t>
  </si>
  <si>
    <t>87,5*2</t>
  </si>
  <si>
    <t>126</t>
  </si>
  <si>
    <t>919121132R</t>
  </si>
  <si>
    <t>Utěsnění dilatačních spár - spojovací vložka z minerální vlny, prostorový spoj s pryžovou pěnou pod výplní spár, výplň spáry</t>
  </si>
  <si>
    <t>1139103352</t>
  </si>
  <si>
    <t>127</t>
  </si>
  <si>
    <t>919735112</t>
  </si>
  <si>
    <t>Řezání stávajícího živičného krytu nebo podkladu hloubky přes 50 do 100 mm</t>
  </si>
  <si>
    <t>599462171</t>
  </si>
  <si>
    <t>https://podminky.urs.cz/item/CS_URS_2025_01/919735112</t>
  </si>
  <si>
    <t>15+13,6</t>
  </si>
  <si>
    <t>128</t>
  </si>
  <si>
    <t>919794441</t>
  </si>
  <si>
    <t>Úprava ploch kolem hydrantů, šoupat, kanalizačních poklopů a mříží, sloupů apod. v živičných krytech jakékoliv tloušťky, jednotlivě v půdorysné ploše do 2 m2</t>
  </si>
  <si>
    <t>1261029533</t>
  </si>
  <si>
    <t>https://podminky.urs.cz/item/CS_URS_2025_01/919794441</t>
  </si>
  <si>
    <t>129</t>
  </si>
  <si>
    <t>935113111</t>
  </si>
  <si>
    <t>Osazení odvodňovacího žlabu s krycím roštem polymerbetonového šířky do 200 mm</t>
  </si>
  <si>
    <t>1095685903</t>
  </si>
  <si>
    <t>https://podminky.urs.cz/item/CS_URS_2025_01/935113111</t>
  </si>
  <si>
    <t>3,91+3+4+3,1</t>
  </si>
  <si>
    <t>130</t>
  </si>
  <si>
    <t>59227011</t>
  </si>
  <si>
    <t>žlab odvodňovací z polymerbetonu se spádem dna 0,5% 130x180mm</t>
  </si>
  <si>
    <t>-1185852188</t>
  </si>
  <si>
    <t>14,01*1,05 'Přepočtené koeficientem množství</t>
  </si>
  <si>
    <t>131</t>
  </si>
  <si>
    <t>59227012R</t>
  </si>
  <si>
    <t>rošt můstkový A15 Pz pro žlab š 130mm</t>
  </si>
  <si>
    <t>-1701755354</t>
  </si>
  <si>
    <t>132</t>
  </si>
  <si>
    <t>953241210</t>
  </si>
  <si>
    <t>Osazení smykových trnů do dilatačních spár jednoduchých pro nižší zatížení z nerezové nebo pozinkované oceli s pouzdrem z nerezové oceli nebo plastu, průměr 16 mm</t>
  </si>
  <si>
    <t>-1488892859</t>
  </si>
  <si>
    <t>https://podminky.urs.cz/item/CS_URS_2025_01/953241210</t>
  </si>
  <si>
    <t>133</t>
  </si>
  <si>
    <t>54879271</t>
  </si>
  <si>
    <t>trn pro přenos smykové síly u dilatačních spár pro nižší zatížení nerez s nerezovým kombinovaným pouzdrem D 16mm</t>
  </si>
  <si>
    <t>-2006819832</t>
  </si>
  <si>
    <t>134</t>
  </si>
  <si>
    <t>962032131</t>
  </si>
  <si>
    <t>Bourání zdiva nadzákladového z cihel keramických děrovaných broušených na tenkovrstvou maltu nebo zdicí pěnu, objemu do 1 m3</t>
  </si>
  <si>
    <t>-2065442524</t>
  </si>
  <si>
    <t>https://podminky.urs.cz/item/CS_URS_2025_01/962032131</t>
  </si>
  <si>
    <t>"vybourání okna" 1,9*1*0,3</t>
  </si>
  <si>
    <t>135</t>
  </si>
  <si>
    <t>966051111</t>
  </si>
  <si>
    <t>Bourání palisád betonových osazených v řadě</t>
  </si>
  <si>
    <t>1385632358</t>
  </si>
  <si>
    <t>https://podminky.urs.cz/item/CS_URS_2025_01/966051111</t>
  </si>
  <si>
    <t>4*0,155</t>
  </si>
  <si>
    <t>136</t>
  </si>
  <si>
    <t>966081133</t>
  </si>
  <si>
    <t>Bourání kontaktního zateplení včetně povrchové úpravy omítkou nebo nátěrem malých ploch, jakékoli tloušťky, včetně vyřezání z desek z minerální vlny, plochy jednotlivě přes 1,0 do 2,0 m2</t>
  </si>
  <si>
    <t>1946368614</t>
  </si>
  <si>
    <t>https://podminky.urs.cz/item/CS_URS_2025_01/966081133</t>
  </si>
  <si>
    <t>137</t>
  </si>
  <si>
    <t>968082016</t>
  </si>
  <si>
    <t>Vybourání plastových rámů oken s křídly, dveřních zárubní, vrat rámu oken s křídly, plochy přes 1 do 2 m2</t>
  </si>
  <si>
    <t>594322856</t>
  </si>
  <si>
    <t>https://podminky.urs.cz/item/CS_URS_2025_01/968082016</t>
  </si>
  <si>
    <t>"vybourání okna" 1,9*1,5</t>
  </si>
  <si>
    <t>997</t>
  </si>
  <si>
    <t>Doprava suti a vybouraných hmot</t>
  </si>
  <si>
    <t>138</t>
  </si>
  <si>
    <t>997013509</t>
  </si>
  <si>
    <t>Odvoz suti a vybouraných hmot na skládku nebo meziskládku se složením, na vzdálenost Příplatek k ceně za každý další započatý 1 km přes 1 km</t>
  </si>
  <si>
    <t>-745236998</t>
  </si>
  <si>
    <t>https://podminky.urs.cz/item/CS_URS_2025_01/997013509</t>
  </si>
  <si>
    <t>14,61*25 'Přepočtené koeficientem množství</t>
  </si>
  <si>
    <t>139</t>
  </si>
  <si>
    <t>997013511</t>
  </si>
  <si>
    <t>Odvoz suti a vybouraných hmot z meziskládky na skládku s naložením a se složením, na vzdálenost do 1 km</t>
  </si>
  <si>
    <t>1837491459</t>
  </si>
  <si>
    <t>https://podminky.urs.cz/item/CS_URS_2025_01/997013511</t>
  </si>
  <si>
    <t>140</t>
  </si>
  <si>
    <t>997013813</t>
  </si>
  <si>
    <t>Poplatek za uložení stavebního odpadu na skládce (skládkovné) z plastických hmot zatříděného do Katalogu odpadů pod kódem 17 02 03</t>
  </si>
  <si>
    <t>-1008616721</t>
  </si>
  <si>
    <t>https://podminky.urs.cz/item/CS_URS_2025_01/997013813</t>
  </si>
  <si>
    <t>141</t>
  </si>
  <si>
    <t>997013814</t>
  </si>
  <si>
    <t>Poplatek za uložení stavebního odpadu na skládce (skládkovné) z izolačních materiálů zatříděného do Katalogu odpadů pod kódem 17 06 04</t>
  </si>
  <si>
    <t>-1390135264</t>
  </si>
  <si>
    <t>https://podminky.urs.cz/item/CS_URS_2025_01/997013814</t>
  </si>
  <si>
    <t>142</t>
  </si>
  <si>
    <t>997013861</t>
  </si>
  <si>
    <t>Poplatek za uložení stavebního odpadu na recyklační skládce (skládkovné) z prostého betonu zatříděného do Katalogu odpadů pod kódem 17 01 01</t>
  </si>
  <si>
    <t>1959869215</t>
  </si>
  <si>
    <t>https://podminky.urs.cz/item/CS_URS_2025_01/997013861</t>
  </si>
  <si>
    <t>143</t>
  </si>
  <si>
    <t>997013863</t>
  </si>
  <si>
    <t>Poplatek za uložení stavebního odpadu na recyklační skládce (skládkovné) cihelného zatříděného do Katalogu odpadů pod kódem 17 01 02</t>
  </si>
  <si>
    <t>303972550</t>
  </si>
  <si>
    <t>https://podminky.urs.cz/item/CS_URS_2025_01/997013863</t>
  </si>
  <si>
    <t>144</t>
  </si>
  <si>
    <t>997013875</t>
  </si>
  <si>
    <t>Poplatek za uložení stavebního odpadu na recyklační skládce (skládkovné) asfaltového bez obsahu dehtu zatříděného do Katalogu odpadů pod kódem 17 03 02</t>
  </si>
  <si>
    <t>1803319810</t>
  </si>
  <si>
    <t>https://podminky.urs.cz/item/CS_URS_2025_01/997013875</t>
  </si>
  <si>
    <t>998</t>
  </si>
  <si>
    <t>Přesun hmot</t>
  </si>
  <si>
    <t>145</t>
  </si>
  <si>
    <t>998223011</t>
  </si>
  <si>
    <t>Přesun hmot pro pozemní komunikace s krytem dlážděným dopravní vzdálenost do 200 m jakékoliv délky objektu</t>
  </si>
  <si>
    <t>-1949520124</t>
  </si>
  <si>
    <t>https://podminky.urs.cz/item/CS_URS_2025_01/998223011</t>
  </si>
  <si>
    <t>146</t>
  </si>
  <si>
    <t>998223091</t>
  </si>
  <si>
    <t>Přesun hmot pro pozemní komunikace s krytem dlážděným Příplatek k ceně za zvětšený přesun přes vymezenou vodorovnou dopravní vzdálenost do 1000 m</t>
  </si>
  <si>
    <t>-478601490</t>
  </si>
  <si>
    <t>https://podminky.urs.cz/item/CS_URS_2025_01/998223091</t>
  </si>
  <si>
    <t>PSV</t>
  </si>
  <si>
    <t>Práce a dodávky PSV</t>
  </si>
  <si>
    <t>767</t>
  </si>
  <si>
    <t>Konstrukce zámečnické</t>
  </si>
  <si>
    <t>147</t>
  </si>
  <si>
    <t>767223222</t>
  </si>
  <si>
    <t>Montáž zábradlí přímého v exteriéru na schodišti kotveného do betonu</t>
  </si>
  <si>
    <t>763266886</t>
  </si>
  <si>
    <t>https://podminky.urs.cz/item/CS_URS_2025_01/767223222</t>
  </si>
  <si>
    <t xml:space="preserve">"schodiště 1 a  2 - madlo" 18,3</t>
  </si>
  <si>
    <t>"schodiště 3 a 4 - madlo" 20,56</t>
  </si>
  <si>
    <t>"zábradlí - madlo" 10,2*2</t>
  </si>
  <si>
    <t>"zábradlí plné" 4,7+1,6+3,14+4,7+2,5*2+1,01+3,2+2+5,8+4+16,79+4,03+7,9+5</t>
  </si>
  <si>
    <t>148</t>
  </si>
  <si>
    <t>55342297R</t>
  </si>
  <si>
    <t>zábradlí z ocelových kulatých profilů s nerezovou lankovou výplní schodišťové kotvení vrchní v 900mm, včetně povrchové úpravy, v provedení dle PD</t>
  </si>
  <si>
    <t>-1183678396</t>
  </si>
  <si>
    <t>68,87*1,05 'Přepočtené koeficientem množství</t>
  </si>
  <si>
    <t>149</t>
  </si>
  <si>
    <t>55342298R</t>
  </si>
  <si>
    <t xml:space="preserve">zábradlí z ocelových kulatých profilů  schodišťové kotvení vrchní v 900mm, včetně povrchové úpravy, v provedení dle PD</t>
  </si>
  <si>
    <t>-2008118490</t>
  </si>
  <si>
    <t>69,26*1,05 'Přepočtené koeficientem množství</t>
  </si>
  <si>
    <t>150</t>
  </si>
  <si>
    <t>767640221</t>
  </si>
  <si>
    <t>Montáž dveří ocelových nebo hliníkových vchodových dvoukřídlové bez nadsvětlíku</t>
  </si>
  <si>
    <t>-336622805</t>
  </si>
  <si>
    <t>https://podminky.urs.cz/item/CS_URS_2025_01/767640221</t>
  </si>
  <si>
    <t>151</t>
  </si>
  <si>
    <t>55329113R</t>
  </si>
  <si>
    <t>dveře automatické vnější posuvné, rám Al, izolační dvojsklo, 1800x2100 mm, dvoukřídlé, v provedení dle PD</t>
  </si>
  <si>
    <t>110255675</t>
  </si>
  <si>
    <t>152</t>
  </si>
  <si>
    <t>767101_A1</t>
  </si>
  <si>
    <t>Kompletní výroba, dodávka a montáž nosné ocelové konstrukce zahradního altánu dle PD, žárově zinkováno a povrchová úprava komaxit RAL 7042, NENACEŇUJE SE – NENÍ PŘEDMĚTEM VZ</t>
  </si>
  <si>
    <t>kg</t>
  </si>
  <si>
    <t xml:space="preserve">Poznámka k položce:_x000d_
V zahradě jsou pro stínění navrženy přístřešky/altány s trelážemi pro popínavé rostliny._x000d_
Jedná o jednoduché konstrukce s obdélníkovým půdorysem na ocelových sloupech_x000d_
s ocelovými trámy a střešními lamelami/latěmi také z oceli. Základní nosná a střešní konstrukce_x000d_
je u všech altánů stejná a mění se pouze pozice a velikost treláží dle jejich konkrétního usazení_x000d_
do vegetačních prvků v okolí. Celkem je v zahradě navrženo 11 altánů, které jsem umístěny_x000d_
nad pobytovými plochami s piknikovými stoly, nad hmatovou stezkou a nad mlatovou cestou_x000d_
podél budovy J._x000d_
Přístřešek má půdorys obdélníku o rozměrech 2 x 2,5 m a jeho celková nadzemní výška_x000d_
včetně konstrukce je 2,68 m. Konstrukci tvoří sloupy z ocelových profilů - jeklů 80x80 mm_x000d_
s povrchovou úpravou komaxitem šedým a ocelové jekly 30x20 mm, které tvoří boční treláž pro_x000d_
popínavé rostliny a střešní lamely a mají shodnou povrchovou úpravou. Celá konstrukce altánu_x000d_
je nesená 4 sloupy na okrajích, ukotvenými v betonových patkách. Boční treláž pro popínavé_x000d_
rostliny z jeklů o rozměrech 30x20 mm je navíc zpevněna příčnými ocelovými tyčemi o průměru_x000d_
10 mm._x000d_
</t>
  </si>
  <si>
    <t>153</t>
  </si>
  <si>
    <t>767101_A2</t>
  </si>
  <si>
    <t>Kompletní výroba, dodávka a montáž nosné ocelové konstrukce zahradního altánu dle PD, žárově zinkováno a povrchová úprava komaxit RAL 7042</t>
  </si>
  <si>
    <t>296097910</t>
  </si>
  <si>
    <t>04 Výkres altánů</t>
  </si>
  <si>
    <t>"sloupek 80x80x5"248,6</t>
  </si>
  <si>
    <t>"profil strop 180x80x5" 90,17</t>
  </si>
  <si>
    <t>"profil strop 2 80x80x5"105,77</t>
  </si>
  <si>
    <t>"treláž strop 20x30x3" 228,11</t>
  </si>
  <si>
    <t>"treláž stěny 20x30x3" 403,65</t>
  </si>
  <si>
    <t>"spojovací materiál a prořez" 161,45</t>
  </si>
  <si>
    <t>154</t>
  </si>
  <si>
    <t>767101_A3</t>
  </si>
  <si>
    <t>-1392571073</t>
  </si>
  <si>
    <t>155</t>
  </si>
  <si>
    <t>767101_A4</t>
  </si>
  <si>
    <t>202322624</t>
  </si>
  <si>
    <t>"sloupek 80x80x5"372,9</t>
  </si>
  <si>
    <t>"profil strop 180x80x5" 135,26</t>
  </si>
  <si>
    <t>"profil strop 2 80x80x5"158,65</t>
  </si>
  <si>
    <t>"treláž strop 20x30x3" 342,17</t>
  </si>
  <si>
    <t>"treláž stěny 20x30x3" 430,56</t>
  </si>
  <si>
    <t>"spojovací materiál a prořez" 215,93</t>
  </si>
  <si>
    <t>156</t>
  </si>
  <si>
    <t>767101_A5</t>
  </si>
  <si>
    <t>-1482379101</t>
  </si>
  <si>
    <t>"treláž stěny 20x30x3" 247,57</t>
  </si>
  <si>
    <t>"spojovací materiál a prořez" 238,03</t>
  </si>
  <si>
    <t>157</t>
  </si>
  <si>
    <t>767862_P1</t>
  </si>
  <si>
    <t>Kompletní výroba, dodávka a montáž nosné ocelové konstrukce přístřešku nad rampu dle PD, žárově zinkováno a povrchová úprava komaxit RAL 7042</t>
  </si>
  <si>
    <t>Poznámka k položce:_x000d_
Přístřešek u vstupu i zahradní přístřešky (altány) jsou navrženy z lehké ocelové konstrukce_x000d_
s povrchovou úpravou komaxitem v odstínu RAL 7042. Konstrukce vstupního přístřešku se_x000d_
sestává z ocelových sloupů kotvených do betonových patek a opěrných zídek a horních_x000d_
ocelových trámů nesoucích skleněnou střechu.</t>
  </si>
  <si>
    <t>2 Tvar rampy s přístřeškem</t>
  </si>
  <si>
    <t>"Sloupek 1 100x100x5" 217,5</t>
  </si>
  <si>
    <t>"Sloupek 2 100x100x5" 104,4</t>
  </si>
  <si>
    <t xml:space="preserve">"Profil 1 strop 100X100X5"  170,52</t>
  </si>
  <si>
    <t>"Profil 2 strop 100X100X5" 138,33</t>
  </si>
  <si>
    <t xml:space="preserve">"Treláž stěna 20X30X3"  55,89</t>
  </si>
  <si>
    <t>"Prořez, spojovací materiál 15% [kg]"103,0</t>
  </si>
  <si>
    <t>158</t>
  </si>
  <si>
    <t>998767311</t>
  </si>
  <si>
    <t>Přesun hmot pro zámečnické konstrukce stanovený procentní sazbou (%) z ceny vodorovná dopravní vzdálenost do 50 m ruční (bez užití mechanizace) v objektech výšky do 6 m</t>
  </si>
  <si>
    <t>%</t>
  </si>
  <si>
    <t>-1356600131</t>
  </si>
  <si>
    <t>https://podminky.urs.cz/item/CS_URS_2025_01/998767311</t>
  </si>
  <si>
    <t>787</t>
  </si>
  <si>
    <t>Dokončovací práce - zasklívání</t>
  </si>
  <si>
    <t>159</t>
  </si>
  <si>
    <t>787313316</t>
  </si>
  <si>
    <t>Zasklívání střešních konstrukcí, střešních světlíků a zahradních skleníků deskami plochými plnými sklem plochým válcovaným s drátěnou vložkou nebarevným střešních konstrukcí a střešních světlíků tl. 6 až 8 mm s podtmelením na lišty</t>
  </si>
  <si>
    <t>815755835</t>
  </si>
  <si>
    <t>https://podminky.urs.cz/item/CS_URS_2025_01/787313316</t>
  </si>
  <si>
    <t>"zastřešení" 18,87</t>
  </si>
  <si>
    <t>160</t>
  </si>
  <si>
    <t>998787311</t>
  </si>
  <si>
    <t>Přesun hmot pro zasklívání stanovený procentní sazbou (%) z ceny vodorovná dopravní vzdálenost do 50 m ručně (bez užití mechanizace) v objektech výšky do 6 m</t>
  </si>
  <si>
    <t>-1183251138</t>
  </si>
  <si>
    <t>https://podminky.urs.cz/item/CS_URS_2025_01/998787311</t>
  </si>
  <si>
    <t>D.1.2 - Závlahový systém</t>
  </si>
  <si>
    <t>1 - Závlahový systém</t>
  </si>
  <si>
    <t>HZS - Hodinové zúčtovací sazby</t>
  </si>
  <si>
    <t>111351112</t>
  </si>
  <si>
    <t>Sloupnutí drnu pro instalaci závlahového potrubí šířka záběru do 50 cm délky pruhu přes 400 do 800 m</t>
  </si>
  <si>
    <t>1771003231</t>
  </si>
  <si>
    <t>https://podminky.urs.cz/item/CS_URS_2025_01/111351112</t>
  </si>
  <si>
    <t>132153411</t>
  </si>
  <si>
    <t>Hloubení rýh pro závlahy rýhovačem pro potrubí do DN 100 v horninách třídy těžitelnosti I a II, skupiny 1 až 4 hloubky do 30 cm, šířky do 15 cm, délky přes 400 do 800 m</t>
  </si>
  <si>
    <t>-1255501536</t>
  </si>
  <si>
    <t>https://podminky.urs.cz/item/CS_URS_2025_01/132153411</t>
  </si>
  <si>
    <t>181511112</t>
  </si>
  <si>
    <t>Vrácení sloupnutého drnu na původní místo šířka záběru do 50 cm délky pruhu přes 400 do 800 m</t>
  </si>
  <si>
    <t>-442940678</t>
  </si>
  <si>
    <t>https://podminky.urs.cz/item/CS_URS_2025_01/181511112</t>
  </si>
  <si>
    <t>43548</t>
  </si>
  <si>
    <t>Profesionální internetová ovládací jednotka, ovládaní přes webové rozhraní (prohlížeč, smartphone), 13 sekcí, rozšiřitelná až na 23 sekcí resp. na 32 s dekodérovým modulem (+1 hl. ventil), interní</t>
  </si>
  <si>
    <t>ks</t>
  </si>
  <si>
    <t>Poznámka k položce:_x000d_
transformátor. NOVĚ 2x senzorový vstup.</t>
  </si>
  <si>
    <t>43509</t>
  </si>
  <si>
    <t>Základní uživatelská licence vzdálené správy k ovládacím jednotkám s webovým softwarem pro koncové uživatele. Tato licence umožňuje využívat základní funkce jednotky.</t>
  </si>
  <si>
    <t>12130</t>
  </si>
  <si>
    <t>Čidlo srážek s okamžitou aktivací | Senzor srážek s funkcí okamžité aktivace - 2-5 min, zpětná deaktivace do 4 hod., regulace rychlosti vysychání, ALU konzole, 24 V nebo 9 V .</t>
  </si>
  <si>
    <t>1217049706</t>
  </si>
  <si>
    <t>13009</t>
  </si>
  <si>
    <t>Vodotěsný konektor (vel. L) | Pro vodiče 0,8-2,5 mm2 dvoudílné (žlutomodrá kabelová spojka), středně velké tělo, pro spojení 2-6 vodičů.</t>
  </si>
  <si>
    <t>1268239426</t>
  </si>
  <si>
    <t>Pol__0005</t>
  </si>
  <si>
    <t>Lišty a drobná elektroinstalace</t>
  </si>
  <si>
    <t>soubor</t>
  </si>
  <si>
    <t>-300276514</t>
  </si>
  <si>
    <t>11310</t>
  </si>
  <si>
    <t>Šachtice STANDARD | Ventilová šachtice, výška 31 cm, v podélném směru 2 otvory, základna 54,5x40 cm, víko 42,5x29 cm, zajišťovací šroub, EXTRA pevné zátěžové provedení</t>
  </si>
  <si>
    <t>-1331056385</t>
  </si>
  <si>
    <t>4109</t>
  </si>
  <si>
    <t>Závitové DG přechody s vnějším závitem | 32x1" - Mechanická tvarovka pro spojování potrubí z nízkohustotního polyethylenu PE-LD a středněhustotního polyethylenu PE-MD, vnější závit, zelená</t>
  </si>
  <si>
    <t>-845160129</t>
  </si>
  <si>
    <t>13262</t>
  </si>
  <si>
    <t>Rozdělovač 2x1" s plochým těsněním | Se třemi převlečnými matkami pro připojení el. mag. ventilů (3x matka/1x vnější závit). Součástí tvarovky jsou plochá těsnění pro převlečné matky.</t>
  </si>
  <si>
    <t>185535111</t>
  </si>
  <si>
    <t>13263</t>
  </si>
  <si>
    <t>Rozdělovač 3x1" s plochým těsněním | Se čtyřmi převlečnými matkami pro připojení el. mag. ventilů (4x matka/1x vnější závit). Součástí tvarovky jsou plochá těsnění pro převlečné matky.</t>
  </si>
  <si>
    <t>-372843694</t>
  </si>
  <si>
    <t>13270</t>
  </si>
  <si>
    <t>Víčko k rozděl. 1", PVC | PVC zakončovací prvek RN 1" s O-kroužkem</t>
  </si>
  <si>
    <t>-610185389</t>
  </si>
  <si>
    <t>15006</t>
  </si>
  <si>
    <t>Elektromagnetický ventil, 1" MM, s regulací průtoku, cívka 24 V AC | Elektromagnetický ventil s oběma závity vnějšími, regulace průtoku, rozsah pracovních tlaků 1,5 - 10 bar.</t>
  </si>
  <si>
    <t>-1318517539</t>
  </si>
  <si>
    <t>4158</t>
  </si>
  <si>
    <t>Závitové DG přechody s vnitřním závitem | 32x1" - Mechanická tvarovka pro spojování potrubí z nízkohustotního polyethylenu PE-LD a středněhustotního polyethylenu PE-MD, vnitřní závit, zelená</t>
  </si>
  <si>
    <t>-333046840</t>
  </si>
  <si>
    <t>13390</t>
  </si>
  <si>
    <t>Stíněný kabel TCEPKPFLE 1X4X0,6 | Stíněný zemní kabel, odolný UV, vhodný pro připojení senzorů (vodoměrů, tlakových senzorů). Metráž.</t>
  </si>
  <si>
    <t>bm</t>
  </si>
  <si>
    <t>-937443107</t>
  </si>
  <si>
    <t>13303</t>
  </si>
  <si>
    <t>CYKY-J 3x1,5 (CYKY 3Cx1,5) | Třížilový zemní kabel vhodný například pro 2 elektromagnetické ventily, balení ve smotku 100 m, cena uvedena za 1 m.</t>
  </si>
  <si>
    <t>441418634</t>
  </si>
  <si>
    <t>13304</t>
  </si>
  <si>
    <t>CYKY-J 4x1,5 (CYKY 4Bx1,5) | Čtyřžilový zemní kabel vhodný například pro 3 elektromagnetické ventily , balení ve smotku 100 m, cena uvedena za 1 m.</t>
  </si>
  <si>
    <t>150995287</t>
  </si>
  <si>
    <t>13008</t>
  </si>
  <si>
    <t>Vodotěsný konektor (vel. XL) | Pro vodiče 0,8-4,0 mm2, dvoudílné, velké tělo, červená kabelová spojka, pro více společných vodičů.</t>
  </si>
  <si>
    <t>-2107300986</t>
  </si>
  <si>
    <t>13009.1</t>
  </si>
  <si>
    <t>Vodotěsný konektor (vel. L) | Pro vodiče 0,8-2,5 mm2 dvoudílné (žlutomodrá kabelová spojka), středně velké tělo, pro spojení 2-6 vodičů, náhrada za DBY.</t>
  </si>
  <si>
    <t>-1116316860</t>
  </si>
  <si>
    <t>13418</t>
  </si>
  <si>
    <t>Venkovní chránička 40 mm - 50m | Ohebná dvouplášťová kogurovaná chránička, balení 50 m, cena uvedena za 1 m.</t>
  </si>
  <si>
    <t>1581487072</t>
  </si>
  <si>
    <t>1146</t>
  </si>
  <si>
    <t xml:space="preserve">PE-LD/ES (PN 10) - návin  | 32x3,4 mm, PN 10, velmi kvalitní potrubí pro sekční a páteřní rozvody, návin 100 m, cena uvedena za 1 m</t>
  </si>
  <si>
    <t>-983094962</t>
  </si>
  <si>
    <t>1141</t>
  </si>
  <si>
    <t>PE-LD/ES (PN 6) - návin | 32x3,0 mm, PN 6, velmi kvalitní potrubí pro sekční rozvody, návin 100 m, cena uvedena za 1 m</t>
  </si>
  <si>
    <t>-25012735</t>
  </si>
  <si>
    <t>4404</t>
  </si>
  <si>
    <t>T - kusy | 32 mm - Mechanická tvarovka pro spojování potrubí z nízkohustotního polyethylenu PE-LD a středněhustotního polyethylenu PE-MD, zelená</t>
  </si>
  <si>
    <t>767796776</t>
  </si>
  <si>
    <t>4254</t>
  </si>
  <si>
    <t>Kolena | 32 mm - Mechanická tvarovka pro spojování potrubí z nízkohustotního polyethylenu PE-LD a středněhustotního polyethylenu PE-MD, zelená</t>
  </si>
  <si>
    <t>-1203163984</t>
  </si>
  <si>
    <t>4204</t>
  </si>
  <si>
    <t>Zátky na potrubí | 32 mm - Mechanická tvarovka pro spojování potrubí z nízkohustotního polyethylenu PE-LD a středněhustotního polyethylenu PE-MD, zelená</t>
  </si>
  <si>
    <t>-2092572302</t>
  </si>
  <si>
    <t>4004</t>
  </si>
  <si>
    <t>Spojky přímé | 32 mm - Mechanická tvarovka pro spojování potrubí z nízkohustotního polyethylenu PE-LD a středněhustotního polyethylenu PE-MD, zelená</t>
  </si>
  <si>
    <t>-30228875</t>
  </si>
  <si>
    <t>Pol__0025</t>
  </si>
  <si>
    <t xml:space="preserve">Soubor tvarovek PE  (ostatní + rezerva)</t>
  </si>
  <si>
    <t>-293530385</t>
  </si>
  <si>
    <t>31047</t>
  </si>
  <si>
    <t>Rotační hlavice s krátkým poloměrem dostřiku 2,6 - 3,5 m, plynule nastavitelná výseč 90 - 210°, filtr, dvojnásobná srážková výška 20 mm/hod</t>
  </si>
  <si>
    <t>-1490409148</t>
  </si>
  <si>
    <t>31050</t>
  </si>
  <si>
    <t>Rotační hlavice, plynule nastavitelná výseč 45 - 105°, poloměr dostřiku 4,1 m / 2,8 bar, filtr</t>
  </si>
  <si>
    <t>1739814729</t>
  </si>
  <si>
    <t>31051</t>
  </si>
  <si>
    <t>Rotační hlavice, plynule nastavitelná výseč 90 - 210°, poloměr dostřiku 4,1 m / 2,8 bar, filtr</t>
  </si>
  <si>
    <t>174363703</t>
  </si>
  <si>
    <t>31061</t>
  </si>
  <si>
    <t>Rotační hlavice, nastavitelná výseč 90 - 210°, poloměr dostřiku 5,8 m / 2,8 bar, filtr</t>
  </si>
  <si>
    <t>1085761813</t>
  </si>
  <si>
    <t>22095</t>
  </si>
  <si>
    <t>Výsuvný postřikovač (10 cm) - regulace tlaku na 2,8 bar, bez trysky s proplachovou zátkou, zajišťovací hlava šedé barvy, zesílené tělo, zpětný ventil do 4,3 m převýšení, 1/2" zapuštěný závit,</t>
  </si>
  <si>
    <t>-31482115</t>
  </si>
  <si>
    <t>Poznámka k položce:_x000d_
Profesionální TOP řada</t>
  </si>
  <si>
    <t>44011</t>
  </si>
  <si>
    <t>Nástrčná tvarovka s převlečnou matkou pro připojení postřikovačů s 1/2" závitem na pružné potrubí 20 mm, 20x1/2", vnější závit, černá ABS</t>
  </si>
  <si>
    <t>-1205004480</t>
  </si>
  <si>
    <t>32670</t>
  </si>
  <si>
    <t>Sada trysek Short Radius - trysky s krátkým dostřikem pro rotační postřikovače, sada 6 ks (0.5SR - 3.0SR), poloměr dostřiku 4,9 - 7,6 m</t>
  </si>
  <si>
    <t>sada</t>
  </si>
  <si>
    <t>1761125686</t>
  </si>
  <si>
    <t>22402</t>
  </si>
  <si>
    <t xml:space="preserve">Výsuvný postřikovač rotační (10 cm), kruhový a výsečový v jednom modelu, výsečová paměť  AUTOMATIC ARC RETURN, NON- STRIPPABLE DRIVE, plastový výsuvník, FLO-STOP, zpětný ventil, sada trysek, poloměr</t>
  </si>
  <si>
    <t>-1039993099</t>
  </si>
  <si>
    <t>Poznámka k položce:_x000d_
dostřiku 7,3 - 14,0 m</t>
  </si>
  <si>
    <t>44012</t>
  </si>
  <si>
    <t>T-kus - Nástrčná tvarovka s převlečnou matkou pro připojení postřikovačů s 3/4" závitem na pružné potrubí 20 mm, 20x3/4", vnější závit, černá ABS</t>
  </si>
  <si>
    <t>-1246704830</t>
  </si>
  <si>
    <t>45702</t>
  </si>
  <si>
    <t>Pružné flexibilní připojovací potrubí, 20x1,7 mm, pro postřikovače, návin 50 m, průměr role 75 cm. Vhodné pro osobní odběry.</t>
  </si>
  <si>
    <t>-221912179</t>
  </si>
  <si>
    <t>44122</t>
  </si>
  <si>
    <t>Přímý přechod - Nástrčná tvarovka s převlečnou matkou pro připojení pružného potrubí 20 mm, 20x3/4", vnější závit, černá ABS</t>
  </si>
  <si>
    <t>1345780418</t>
  </si>
  <si>
    <t>44512</t>
  </si>
  <si>
    <t xml:space="preserve">Navrtávací sedlo PN6  | Dvoudílná odbočka (pas) 32x3/4", 2 šrouby</t>
  </si>
  <si>
    <t>-1362727248</t>
  </si>
  <si>
    <t>1356454231</t>
  </si>
  <si>
    <t>1529871892</t>
  </si>
  <si>
    <t>45286</t>
  </si>
  <si>
    <t xml:space="preserve">Hlavice 1" se 4 vývody 16 mm, ABS | Nástrčná tvarovka se závitem pro kapkovací potrubí 16 mm  4 vývody 16 mm x vnitřní 1" závit, extra pevný černý ABS</t>
  </si>
  <si>
    <t>-1294244218</t>
  </si>
  <si>
    <t>45241</t>
  </si>
  <si>
    <t>Svěrná objímka pro kapk. potrubí 16 mm | Zajišťující prvek velikosti 15 - 16 mm pro zajištění spoje 16mm nástrčné tvarovky s kapkovacím potrubím</t>
  </si>
  <si>
    <t>-1887879023</t>
  </si>
  <si>
    <t>45741</t>
  </si>
  <si>
    <t>Kapkovací potrubí 16 mm, balení 400 m - spon 33 cm, jednoduchý cylindrický kapkovač 2,1 l/h s kompenzací tlaku, nadzemní aplikace, cena uvedena za 1 m, hnědá barva</t>
  </si>
  <si>
    <t>-1287537309</t>
  </si>
  <si>
    <t>45258</t>
  </si>
  <si>
    <t>Zemní úchy 16 mm, jednostranný, dlouhý 18 cm, s vyšší fixační schopností, nežli ostatní běžné úchyty délky 14-15 cm</t>
  </si>
  <si>
    <t>154776952</t>
  </si>
  <si>
    <t>44702</t>
  </si>
  <si>
    <t>T kus - PP | Nástrčná tvarovka s převlečnou matkou pro připojení pružného potrubí 16 mm, nebo potrubí PE, 16x16x16 mm, černá, PP, PN4</t>
  </si>
  <si>
    <t>289853308</t>
  </si>
  <si>
    <t>44703</t>
  </si>
  <si>
    <t>Koleno 90° - PP | Nástrčná tvarovka s převlečnou matkou pro připojení pružného potrubí 16 mm, nebo potrubí PE, 16x16 mm, černá, PP, PN4</t>
  </si>
  <si>
    <t>-625917886</t>
  </si>
  <si>
    <t>44701</t>
  </si>
  <si>
    <t>Spojka přímá - PP | Nástrčná tvarovka s převlečnou matkou pro připojení pružného potrubí 16 mm, nebo potrubí PE, 16x16 mm, černá, PP, PN4</t>
  </si>
  <si>
    <t>-2146336838</t>
  </si>
  <si>
    <t>44705</t>
  </si>
  <si>
    <t>Zátka - PP | Nástrčná tvarovka s převlečnou matkou pro připojení pružného potrubí 16 mm, nebo potrubí PE, 16 mm, černá, PP, PN4</t>
  </si>
  <si>
    <t>1233208115</t>
  </si>
  <si>
    <t>52410</t>
  </si>
  <si>
    <t>Závitový rychlospojný adaptér s vnitřním 3/4" závitem pro připojení na vodovodní kohoutek, o-kroužek</t>
  </si>
  <si>
    <t>1292188161</t>
  </si>
  <si>
    <t>11115</t>
  </si>
  <si>
    <t>Oválná šachtice pro připojení zahradní hadice, 3/4" mosazný kulový ventil, výklopné víko.</t>
  </si>
  <si>
    <t>842267189</t>
  </si>
  <si>
    <t>4306</t>
  </si>
  <si>
    <t>Kolena s vnějším závitem | 25x3/4" - Mechanická tvarovka pro spojování potrubí z nízkohustotního polyethylenu PE-LD a středněhustotního polyethylenu PE-MD, vnější závit, zelená</t>
  </si>
  <si>
    <t>-1488156782</t>
  </si>
  <si>
    <t>1145</t>
  </si>
  <si>
    <t xml:space="preserve">PE-LD/ES (PN 10) - návin  | 25x2,7 mm, PN 10, velmi kvalitní potrubí pro sekční a páteřní rozvody, návin 100 m, cena uvedena za 1 m</t>
  </si>
  <si>
    <t>-2123562608</t>
  </si>
  <si>
    <t>1127</t>
  </si>
  <si>
    <t>PE-LD/ES (PN 10) - návin - 25 m | 25x2,7 mm, PN 10, velmi kvalitní PE potrubí pro sekční rozvody AZS , návin 25 m, cena uvedena za 1 m</t>
  </si>
  <si>
    <t>-1777873754</t>
  </si>
  <si>
    <t>4403</t>
  </si>
  <si>
    <t>T - kusy | 25mm - Mechanická tvarovka pro spojování potrubí z nízkohustotního polyethylenu PE-LD a středněhustotního polyethylenu PE-MD, zelená</t>
  </si>
  <si>
    <t>-2090334086</t>
  </si>
  <si>
    <t>4253</t>
  </si>
  <si>
    <t>Kolena | 25mm - Mechanická tvarovka pro spojování potrubí z nízkohustotního polyethylenu PE-LD a středněhustotního polyethylenu PE-MD, 25 mm, zelená</t>
  </si>
  <si>
    <t>-168675344</t>
  </si>
  <si>
    <t>1033609253</t>
  </si>
  <si>
    <t>8053</t>
  </si>
  <si>
    <t>Mosazné závitové T-kusy | 1"x1"x1", vnitřní závity</t>
  </si>
  <si>
    <t>-1210607657</t>
  </si>
  <si>
    <t>8040</t>
  </si>
  <si>
    <t>Mosazné závitové dvojniply | 1", vnější závity</t>
  </si>
  <si>
    <t>1775319399</t>
  </si>
  <si>
    <t>51012</t>
  </si>
  <si>
    <t xml:space="preserve">Flexi hadice s převlečnou maticí, 1", 80cm, MF  | Flexibilní opletená hadice 1" s převlečnou maticí délky 80cm - jeden závit je vnější 1", druhý má přímý přechod s převlečnou matici 1"</t>
  </si>
  <si>
    <t>489374892</t>
  </si>
  <si>
    <t>50799</t>
  </si>
  <si>
    <t>Tlaková nádoba vertikální 8 l, PN 10, membránové provedení, vnitřní PUR povlak pro vysokou životnost , nerezové připojení, D=20,2 cm, dl.31,3 cm, možnost zavěšení na zeď</t>
  </si>
  <si>
    <t>-1890733190</t>
  </si>
  <si>
    <t>8020</t>
  </si>
  <si>
    <t>Kulový ventil FF s pákou - dlouhý závit | 1", vnitřní závity, dlouhý závit, červená páka, PN16</t>
  </si>
  <si>
    <t>208625736</t>
  </si>
  <si>
    <t>8411</t>
  </si>
  <si>
    <t>Šroubení k vodoměrům - 1 ks v balení | Mosazné šroubení k 1" vodoměrům - vnější závit 1 ", převlečná matice 5/4", cena za 1 ks</t>
  </si>
  <si>
    <t>739304180</t>
  </si>
  <si>
    <t>6211</t>
  </si>
  <si>
    <t xml:space="preserve">Filtr připojovací závit 5/4", vložka lamelová (disková) s vložkou 120 mesh, filtrační plocha 260 cm2 ,  2 výstupy na manometr, PN 8</t>
  </si>
  <si>
    <t>1423218425</t>
  </si>
  <si>
    <t>8302</t>
  </si>
  <si>
    <t>Mosazná šroubení přímá | 1" přímé s plochým klingeritovým těsněním - rozebíratelné, PN 10</t>
  </si>
  <si>
    <t>-395712079</t>
  </si>
  <si>
    <t>8054</t>
  </si>
  <si>
    <t>Mosazné závitové redukované T-kusy | 1"x1/2"x1", vnitřní závity</t>
  </si>
  <si>
    <t>241533790</t>
  </si>
  <si>
    <t>8063</t>
  </si>
  <si>
    <t>Kulový ventil MM s pákou/motýlkem - standardní závit | 1/2", vnější závity, standardní závit, červená páka, PN16</t>
  </si>
  <si>
    <t>1551889812</t>
  </si>
  <si>
    <t>10483</t>
  </si>
  <si>
    <t>Adaptér pro kompresor s vnitřním závitem 1/2" | Adaptér pro kompresory - vsuvka s vnitřním závitem 1/2", PN 35, doporučený tlak pro zazimování 4 -6 bar</t>
  </si>
  <si>
    <t>-1219491154</t>
  </si>
  <si>
    <t>8312R</t>
  </si>
  <si>
    <t>Mosazná šroubení rohová | 1" rohové s plochým klingeritovým těsněním - rozebiratelné, PN10</t>
  </si>
  <si>
    <t>-589539642</t>
  </si>
  <si>
    <t>4107</t>
  </si>
  <si>
    <t>Závitové DG přechody s vnějším závitem | 25x1" - Mechanická tvarovka pro spojování potrubí z nízkohustotního polyethylenu PE-LD a středněhustotního polyethylenu PE-MD, vnější závit, zelená</t>
  </si>
  <si>
    <t>1695344923</t>
  </si>
  <si>
    <t>8332R</t>
  </si>
  <si>
    <t>Zpětná klapka - s mosaznou záklopkou | 1" pružinová celomosazná, PN 16</t>
  </si>
  <si>
    <t>1556310972</t>
  </si>
  <si>
    <t>43503</t>
  </si>
  <si>
    <t>Vodoměr s impulzním výstupem. Pro ovládací jednotky Hunter Hydrawise. Připojení 1", vnější závit těla vodoměru 5/4", detekce průsaků, monitorování průtoku.</t>
  </si>
  <si>
    <t>2139456450</t>
  </si>
  <si>
    <t>15201</t>
  </si>
  <si>
    <t>Elektromagnetický ventil s cívkou 24 V AC a regulací průtoku. Rozsah pracovních tlaků 1,5 - 14 bar, vhodný pro hlavní sestavy automatického závlahového systému.</t>
  </si>
  <si>
    <t>323591670</t>
  </si>
  <si>
    <t>-1234125330</t>
  </si>
  <si>
    <t>Pol__0073</t>
  </si>
  <si>
    <t>Napojení hlavní sestavy a systém uchycení hlavní sestavy</t>
  </si>
  <si>
    <t>-2105270740</t>
  </si>
  <si>
    <t>51070</t>
  </si>
  <si>
    <t>VŠ 900/1200/1500-EK | Vodoměrná šachta hranatá, 1,2x0,9x1,5 m (DxŠxV)</t>
  </si>
  <si>
    <t>1678832333</t>
  </si>
  <si>
    <t>50468</t>
  </si>
  <si>
    <t>7" - ponorné čerpadlo s frekvenčním měničem, připojení 5/4", Qmax = 7,2 m3/hod, Pmax = 0,55 MPa, P2 = 1,3 kW, kabel 15 m</t>
  </si>
  <si>
    <t>1322073421</t>
  </si>
  <si>
    <t>50591</t>
  </si>
  <si>
    <t xml:space="preserve">Lano průměr 6 mm  | Silonové závěsné lano 6 mm na zavěšení čerp.,cena uvedena za 1 m</t>
  </si>
  <si>
    <t>146569963</t>
  </si>
  <si>
    <t>-1705027328</t>
  </si>
  <si>
    <t>1930731870</t>
  </si>
  <si>
    <t>50332</t>
  </si>
  <si>
    <t>Hladinový plovák</t>
  </si>
  <si>
    <t>1815749494</t>
  </si>
  <si>
    <t>50642</t>
  </si>
  <si>
    <t>Jednotka hladinového hlídání s funkcí kontroly vyčerpávání nebo dopouštění. Napájecí napětí 230 V, maximální příkon připojeného čerpadla 1,1 kW. Možnost nastavení citlivosti sond. Provedení pro</t>
  </si>
  <si>
    <t>1810656453</t>
  </si>
  <si>
    <t>Poznámka k položce:_x000d_
vnější montáž.</t>
  </si>
  <si>
    <t>50515</t>
  </si>
  <si>
    <t xml:space="preserve">Ponorná sonda (sada) dvoudílná 10+5 m dl. kabelu.  Atestováno pro přímý a trvalý styk s pitnou vodou.</t>
  </si>
  <si>
    <t>-1172220424</t>
  </si>
  <si>
    <t>-1565920560</t>
  </si>
  <si>
    <t>8083</t>
  </si>
  <si>
    <t>Kulový ventil MF s pákou - dlouhý závit | 1", vnější/vnitřní závit, dlouhý závit, červená páka, PN16</t>
  </si>
  <si>
    <t>-691097196</t>
  </si>
  <si>
    <t>15202</t>
  </si>
  <si>
    <t>Elektromagnetický ventil s cívkou 24 V AC a regulací průtoku. Rozsah pracovních tlaků 1,5 - 14 bar, vhodný pro hlavní sestavy automatických závlahových systémů.</t>
  </si>
  <si>
    <t>-141995392</t>
  </si>
  <si>
    <t>364306303</t>
  </si>
  <si>
    <t>Pol__0086</t>
  </si>
  <si>
    <t>Napojení sestavy pro dopouštění</t>
  </si>
  <si>
    <t>172</t>
  </si>
  <si>
    <t>5010</t>
  </si>
  <si>
    <t>Velmi pevná teflonová těsnící páska, 12 mm, 12 m | 12 mm x 12 m x 0,075 mm, kvalitní páska vhodná pro těsnění všech plastových závitů, (bílý nebo modrý obal)</t>
  </si>
  <si>
    <t>843524916</t>
  </si>
  <si>
    <t>5030</t>
  </si>
  <si>
    <t>Těsnící provázek délka 80 m | Pro těsnění závitů, 80 m (až 200 1/2"závitů)</t>
  </si>
  <si>
    <t>-1690816326</t>
  </si>
  <si>
    <t>21137</t>
  </si>
  <si>
    <t>Montážní multifunkční klíč pro nastavování výsečí a poloměrů dostřiku rotačních hlavic</t>
  </si>
  <si>
    <t>627095947</t>
  </si>
  <si>
    <t>22430</t>
  </si>
  <si>
    <t>Montážní klíč pro snadné nastavování výsečí a poloměrů dostřiku u rotačních postřikovačů (lze použít i na rozprašovací trysky)</t>
  </si>
  <si>
    <t>1889203220</t>
  </si>
  <si>
    <t>HZS</t>
  </si>
  <si>
    <t>Hodinové zúčtovací sazby</t>
  </si>
  <si>
    <t>HZS2211</t>
  </si>
  <si>
    <t>Hodinové zúčtovací sazby profesí PSV provádění stavebních instalací instalatér</t>
  </si>
  <si>
    <t>hod</t>
  </si>
  <si>
    <t>512</t>
  </si>
  <si>
    <t>-523606586</t>
  </si>
  <si>
    <t>https://podminky.urs.cz/item/CS_URS_2025_01/HZS2211</t>
  </si>
  <si>
    <t>HZS2232</t>
  </si>
  <si>
    <t>Hodinové zúčtovací sazby profesí PSV provádění stavebních instalací elektrikář odborný</t>
  </si>
  <si>
    <t>-1963347502</t>
  </si>
  <si>
    <t>https://podminky.urs.cz/item/CS_URS_2025_01/HZS2232</t>
  </si>
  <si>
    <t>D.1.3 - Venkovní mobiliář</t>
  </si>
  <si>
    <t xml:space="preserve">799 a - Parkový mobiliář </t>
  </si>
  <si>
    <t>799 b - Herní prvky venkovní</t>
  </si>
  <si>
    <t>799 a</t>
  </si>
  <si>
    <t xml:space="preserve">Parkový mobiliář </t>
  </si>
  <si>
    <t>799001_A</t>
  </si>
  <si>
    <t>A - Kompletní dodávka a montáž - Piknikový set s úpravou pro osoby na invalidním vozíku ocelová konstrukce, zinkovaná s polyesterovým lakem odstínu RAL1021, sedáky tropické dřevo, včetně zemních prací, základové konstrukce a kotevních prvků</t>
  </si>
  <si>
    <t>Poznámka k položce:_x000d_
Viz PD D1.1.8 SITUACE - MOBILIÁŘ A VYBAVENÍ</t>
  </si>
  <si>
    <t>799002_B</t>
  </si>
  <si>
    <t>B - Kompletní dodávka a montáž - Lavička, konstrukce ocelová zinkovaná s polyesterovým lakem odstínu RAL9006, sedáky tropické dřevo (referenční foto), včetně zemních prací, základové konstrukce a kotevních prvků</t>
  </si>
  <si>
    <t>799003_C</t>
  </si>
  <si>
    <t>C - Kompletní dodávka a montáž - Lavička vyšší ergonomicky tvarovaná pro seniory a lidi se zhoršenou mobilitou konstrukce ocelová zinkovaná s polyesterovým lakem odstínu RAL9006, sedáky tropické dřevo (referenční foto) , včetně zemních prací, základové konstrukce a kotevních prvků</t>
  </si>
  <si>
    <t>799004_D</t>
  </si>
  <si>
    <t>D - Kompletní dodávka a montáž - Odpadkový koš kruhový se stříškou, ocelová konstrukce s dřevěnými lamelami s vnitřní plastovou odpadovou nádobou o objemu 50 l, nádobou o objemu 50 l , včetně zemních prací, základové konstrukce a kotevních prvků</t>
  </si>
  <si>
    <t>799005_E</t>
  </si>
  <si>
    <t>E - Kompletní dodávka a montáž - Pítko nerezové v. 875 mm, včetně zemních prací, základové konstrukce a kotevních prvků a vodoinstalatérské práce</t>
  </si>
  <si>
    <t>799006_F</t>
  </si>
  <si>
    <t>F - Kompletní dodávka a montáž - Informační tabule Léčivé zahrady v. 1100 mm, grafika dle zadání výše ocelová konstrukce, tmavě nebo světle šedý komaxit, včetně zemních prací, základové konstrukce a kotevních prvků</t>
  </si>
  <si>
    <t>799 b</t>
  </si>
  <si>
    <t>Herní prvky venkovní</t>
  </si>
  <si>
    <t>799011</t>
  </si>
  <si>
    <t>Kompletní dodávka a montáž - Herní prvek - svahová skluzavka nerezová s akátovou podestou, včetně zemních prací, základové konstrukce a kotevních prvků, včetně zemních prací, základové konstrukce a kotevních prvků</t>
  </si>
  <si>
    <t>799012</t>
  </si>
  <si>
    <t>Kompletní dodávka a montáž - Herní prvek - houpadlo se zvířecím motivem, konstrukce akátová kulatina a fošny s ocelovou pružinou , včetně zemních prací, základové konstrukce a kotevních prvků</t>
  </si>
  <si>
    <t>799013</t>
  </si>
  <si>
    <t>Kompletní dodávka a montáž -Herní prvek - lezecká sestava, konstrukce z akátových kůlů a modřínových fošen a lanové prvky s ocelovým jádrem opletené přízí, včetně zemních prací, základové konstrukce a kotevních prvků</t>
  </si>
  <si>
    <t>799014</t>
  </si>
  <si>
    <t>Kompletní dodávka a montáž - Venkovní cvičební prvky - žebřiny vertikální a horizontální a 2 vertikální šplhací tyče, konstrukce z akátových kůlů, fošen a ohýbaných ocelových trubek, včetně zemních prací, základové konstrukce a kotevních prvků</t>
  </si>
  <si>
    <t>799015</t>
  </si>
  <si>
    <t>Kompletní dodávka a montáž - Venkovní cvičební prvky - sestava s 1 zavěšenou balanční plošinou a 2 bradly, konstrukce z akátových kůlů, fošen a ohýbaných ocelových trubek , včetně zemních prací, základové konstrukce a kotevních prvků</t>
  </si>
  <si>
    <t>799016</t>
  </si>
  <si>
    <t>Kompletní dodávka a montáž -Herní prvek - dětské venkovní pexeso, konstrukce akátové dřevo opacované a povrchově upravené, motiv pexesa z hrací strany léčivé bylinky, 20 hracích klátků , včetně zemních prací, základové konstrukce a kotevních prvků</t>
  </si>
  <si>
    <t>D.1.4 - Elektroinstalace</t>
  </si>
  <si>
    <t>444 a - Dodávka rozvody elektrické energie</t>
  </si>
  <si>
    <t>444 b - Montáž rozvodů elektrické energie</t>
  </si>
  <si>
    <t>443 - Spínací zařízení - dozbrojení rozváděče JHR-TS-01-3</t>
  </si>
  <si>
    <t>546 - Silnoproudé zařízení-výkopové práce</t>
  </si>
  <si>
    <t>445 a - Dodávka osvětlení</t>
  </si>
  <si>
    <t>445 b - Montáž osvětlení</t>
  </si>
  <si>
    <t>446 a - Dodávka hromosvodu</t>
  </si>
  <si>
    <t>446 b - Montáž hromosvodu</t>
  </si>
  <si>
    <t>444 a</t>
  </si>
  <si>
    <t>Dodávka rozvody elektrické energie</t>
  </si>
  <si>
    <t>444.0001</t>
  </si>
  <si>
    <t>trubka korugovaná pro zemní uložení kabelu 40</t>
  </si>
  <si>
    <t>-479123752</t>
  </si>
  <si>
    <t>444 b</t>
  </si>
  <si>
    <t>Montáž rozvodů elektrické energie</t>
  </si>
  <si>
    <t>444.0015</t>
  </si>
  <si>
    <t>upevnění plastových lišt, plastových pevných trubek</t>
  </si>
  <si>
    <t>444.0016</t>
  </si>
  <si>
    <t>tabulky a štítky na kabely</t>
  </si>
  <si>
    <t>444.0017</t>
  </si>
  <si>
    <t>protipožární ucpávka - průchod stěnou</t>
  </si>
  <si>
    <t>kpl</t>
  </si>
  <si>
    <t>444.0018</t>
  </si>
  <si>
    <t>osazení hmoždinky do panelu</t>
  </si>
  <si>
    <t>444.0019</t>
  </si>
  <si>
    <t>kabel do CYKY 5x2.5 VU</t>
  </si>
  <si>
    <t>444.0020</t>
  </si>
  <si>
    <t>příplatek za zatahování kabelu do 0,7 kg</t>
  </si>
  <si>
    <t>444.0021</t>
  </si>
  <si>
    <t>ukončení kabelu do 4x10</t>
  </si>
  <si>
    <t>444.0022</t>
  </si>
  <si>
    <t>připojení prvku v GO</t>
  </si>
  <si>
    <t>444.0023</t>
  </si>
  <si>
    <t>montáž zařízení SLP</t>
  </si>
  <si>
    <t>444.0024</t>
  </si>
  <si>
    <t>Výchozí revizní zpráva 6 paré</t>
  </si>
  <si>
    <t>444.0025</t>
  </si>
  <si>
    <t>Dokumentace skutečného provedení 6 paré</t>
  </si>
  <si>
    <t>444.0026</t>
  </si>
  <si>
    <t>zednické přípomoce 3% z ceny montáže</t>
  </si>
  <si>
    <t>444.00020000000001</t>
  </si>
  <si>
    <t>folie výstražná</t>
  </si>
  <si>
    <t>1742188121</t>
  </si>
  <si>
    <t>444.00040000000001</t>
  </si>
  <si>
    <t>hmoždinka vč. vrutu - 8x60</t>
  </si>
  <si>
    <t>1479617760</t>
  </si>
  <si>
    <t>444.0003</t>
  </si>
  <si>
    <t>PE, korugovaná trubka se střední mechanickou odolností ? 20</t>
  </si>
  <si>
    <t>-950816561</t>
  </si>
  <si>
    <t>444.0005</t>
  </si>
  <si>
    <t xml:space="preserve">trubka 4016E_KA   vč. spojek a uchycení  Ř 13 - instalace v rozvodně</t>
  </si>
  <si>
    <t>322712740</t>
  </si>
  <si>
    <t>444.0006</t>
  </si>
  <si>
    <t xml:space="preserve">lišta  LV 100x40 - prostup anglickým dvorkem</t>
  </si>
  <si>
    <t>-339094682</t>
  </si>
  <si>
    <t>444.0007</t>
  </si>
  <si>
    <t>svorka kabelová 2x1-2.5</t>
  </si>
  <si>
    <t>-330203051</t>
  </si>
  <si>
    <t>444.00080000000003</t>
  </si>
  <si>
    <t>CYKY J3x2,5</t>
  </si>
  <si>
    <t>117668320</t>
  </si>
  <si>
    <t>444.0009</t>
  </si>
  <si>
    <t>betonová směs</t>
  </si>
  <si>
    <t>403026749</t>
  </si>
  <si>
    <t>444.0010</t>
  </si>
  <si>
    <t xml:space="preserve">jednonásobná zásuvka vč. svodiče přepětí  IP 44 - pro zavlažování v rozvodně</t>
  </si>
  <si>
    <t>-1861322219</t>
  </si>
  <si>
    <t>443</t>
  </si>
  <si>
    <t>Spínací zařízení - dozbrojení rozváděče JHR-TS-01-3</t>
  </si>
  <si>
    <t>443.0001</t>
  </si>
  <si>
    <t>ASTRO spínací hodiny na DIN lištu</t>
  </si>
  <si>
    <t>1598347166</t>
  </si>
  <si>
    <t>443.0002</t>
  </si>
  <si>
    <t>Proudový chránič s nadpr. ochr. 16/1N/003/B 16A 30mA AC</t>
  </si>
  <si>
    <t>-566555477</t>
  </si>
  <si>
    <t>443.0003</t>
  </si>
  <si>
    <t>Proudový chránič s nadpr. ochr. 25/4/B/03</t>
  </si>
  <si>
    <t>1671263908</t>
  </si>
  <si>
    <t>443.0004</t>
  </si>
  <si>
    <t>jistič B16/3</t>
  </si>
  <si>
    <t>157998036</t>
  </si>
  <si>
    <t>443.0005</t>
  </si>
  <si>
    <t>jistič C10/1</t>
  </si>
  <si>
    <t>-242754566</t>
  </si>
  <si>
    <t>443.0006</t>
  </si>
  <si>
    <t>jistič C16/1</t>
  </si>
  <si>
    <t>-2063618060</t>
  </si>
  <si>
    <t>443.0007</t>
  </si>
  <si>
    <t>lišta propojovací10-3P-3TE</t>
  </si>
  <si>
    <t>-51342611</t>
  </si>
  <si>
    <t>443.0008</t>
  </si>
  <si>
    <t>Podružný materiál</t>
  </si>
  <si>
    <t>-1229855254</t>
  </si>
  <si>
    <t>443.0009</t>
  </si>
  <si>
    <t>montáž</t>
  </si>
  <si>
    <t>444.00110000000001</t>
  </si>
  <si>
    <t xml:space="preserve">SLP  -  Q9H62A Aruba AP-515 (RW) Unified AP</t>
  </si>
  <si>
    <t>-1756501495</t>
  </si>
  <si>
    <t>444.0012</t>
  </si>
  <si>
    <t xml:space="preserve">SLP -  R3J18A AP-MNT-D AP mount bracket individual D</t>
  </si>
  <si>
    <t>1107260223</t>
  </si>
  <si>
    <t>444.0013</t>
  </si>
  <si>
    <t xml:space="preserve">SLP -  propojovací kabely</t>
  </si>
  <si>
    <t>KPL</t>
  </si>
  <si>
    <t>-1603050215</t>
  </si>
  <si>
    <t>444.0014</t>
  </si>
  <si>
    <t>podružný materiál 3% z nosného materiálu</t>
  </si>
  <si>
    <t>546</t>
  </si>
  <si>
    <t>Silnoproudé zařízení-výkopové práce</t>
  </si>
  <si>
    <t>546.00009999999997</t>
  </si>
  <si>
    <t>vyhloubení jámy pro svítidlo sloupkové, vč. bednění a zalití betonem</t>
  </si>
  <si>
    <t>546.00019999999995</t>
  </si>
  <si>
    <t>vytyčení trasy, výkop 35 x 80 / 3.tř zeminy, včetně zřízení kabelového lože, pokládka chráničky, hutnění, natažení folie, provizorní úprava terénu</t>
  </si>
  <si>
    <t>445 a</t>
  </si>
  <si>
    <t>Dodávka osvětlení</t>
  </si>
  <si>
    <t>445.0001</t>
  </si>
  <si>
    <t xml:space="preserve">A - svítidlo sloupkové hliníkové v.80 cm, š.12 cm, tl. 5 cm  LED 5 Watt 490Lm 3000K 110-265 Volt 50H z, barva tmavě šedá, IP54, vč. ukotvení</t>
  </si>
  <si>
    <t>-1613885596</t>
  </si>
  <si>
    <t>445.0002</t>
  </si>
  <si>
    <t xml:space="preserve">B - svítidlo vestavěné do betonových opěrných zídek a schodů  hliníkové - kapsa v konstrukci vel. 12,7x4,5 cm va LED 3W 270Lm 3000K, 220-240 Volt 50Hz, barva tmavě šedá, IP54</t>
  </si>
  <si>
    <t>775214320</t>
  </si>
  <si>
    <t>445.0003</t>
  </si>
  <si>
    <t>svodič přepětí ke svítidlům LED</t>
  </si>
  <si>
    <t>-2038256129</t>
  </si>
  <si>
    <t>445 b</t>
  </si>
  <si>
    <t>Montáž osvětlení</t>
  </si>
  <si>
    <t>445.0004</t>
  </si>
  <si>
    <t>upevnění a zapojení sloupkového svítidla</t>
  </si>
  <si>
    <t>445.0005</t>
  </si>
  <si>
    <t>upevnění LED svítidel do betonu vč.připoj.</t>
  </si>
  <si>
    <t>445.0006</t>
  </si>
  <si>
    <t>doplnění světelných zdrojů a svodičů</t>
  </si>
  <si>
    <t>445.0007</t>
  </si>
  <si>
    <t>montáž svodičů přepětí</t>
  </si>
  <si>
    <t>446 a</t>
  </si>
  <si>
    <t>Dodávka hromosvodu</t>
  </si>
  <si>
    <t>446.0001</t>
  </si>
  <si>
    <t xml:space="preserve">AlMgSi drát pr.8mm   č.100 019</t>
  </si>
  <si>
    <t>1979085505</t>
  </si>
  <si>
    <t>446.0002</t>
  </si>
  <si>
    <t xml:space="preserve">drát zemnící  FeZn pr. 10</t>
  </si>
  <si>
    <t>-826959600</t>
  </si>
  <si>
    <t>446.0003</t>
  </si>
  <si>
    <t>FeZn 30/4 zemnící pásek</t>
  </si>
  <si>
    <t>679136648</t>
  </si>
  <si>
    <t>446.0004</t>
  </si>
  <si>
    <t>SR 02 - svorka pásek/pásek</t>
  </si>
  <si>
    <t>-1182071784</t>
  </si>
  <si>
    <t>446.0005</t>
  </si>
  <si>
    <t>SR 03 - svorka pásek/kulatina</t>
  </si>
  <si>
    <t>460905706</t>
  </si>
  <si>
    <t>446.0006</t>
  </si>
  <si>
    <t>svorka připojovací</t>
  </si>
  <si>
    <t>-1420089186</t>
  </si>
  <si>
    <t>446.0007</t>
  </si>
  <si>
    <t>šroub DIN 7504</t>
  </si>
  <si>
    <t>1403365726</t>
  </si>
  <si>
    <t>446 b</t>
  </si>
  <si>
    <t>Montáž hromosvodu</t>
  </si>
  <si>
    <t>446.0008</t>
  </si>
  <si>
    <t>montáž AlMgSi drát 8mm</t>
  </si>
  <si>
    <t>446.0009</t>
  </si>
  <si>
    <t>tvarování montážních dílů</t>
  </si>
  <si>
    <t>446.0010</t>
  </si>
  <si>
    <t>montáž FeZn pásek uzemnění</t>
  </si>
  <si>
    <t>446.0011</t>
  </si>
  <si>
    <t>montáž svorky nad 2 šrouby</t>
  </si>
  <si>
    <t>D.1.5 - Zahradnické práce</t>
  </si>
  <si>
    <t xml:space="preserve">    1a - Odstranění stromů</t>
  </si>
  <si>
    <t xml:space="preserve">    1b - Odstranění nevhodných dřevin</t>
  </si>
  <si>
    <t xml:space="preserve">    1c - Náklady na uložení shrabu na skládku</t>
  </si>
  <si>
    <t xml:space="preserve">    1d - Zemní práce</t>
  </si>
  <si>
    <t xml:space="preserve">    1e - Plošná příprava (pro všechny záhony a trávník dohromady)</t>
  </si>
  <si>
    <t xml:space="preserve">    1f - Výsadba stromů</t>
  </si>
  <si>
    <t xml:space="preserve">    1g - Výsadba keřů a ostatních rostlin</t>
  </si>
  <si>
    <t xml:space="preserve">    1h - Založení trávníku výsevem (odplevelení a vyčištění hotovo z plošné přípravy!)</t>
  </si>
  <si>
    <t>1a</t>
  </si>
  <si>
    <t>Odstranění stromů</t>
  </si>
  <si>
    <t>112101101</t>
  </si>
  <si>
    <t>Odstranění stromů s odřezáním kmene a s odvětvením listnatých, průměru kmene přes 100 do 300 mm</t>
  </si>
  <si>
    <t>https://podminky.urs.cz/item/CS_URS_2025_01/112101101</t>
  </si>
  <si>
    <t>Poznámka k položce:_x000d_
V ceně jsou započteny i náklady na případné nutné odklizení kmene a větví odděleně na vzdálenost do 50 m nebo s naložením na dopravní prostředek. Jedná se o stromy č.1,2,3 dle tabulky Stávající solitérní stromy - inventarizace na výkrese C3 Koordinační situace</t>
  </si>
  <si>
    <t>1b</t>
  </si>
  <si>
    <t>Odstranění nevhodných dřevin</t>
  </si>
  <si>
    <t>111212217</t>
  </si>
  <si>
    <t>Odstranění nevhodných dřevin průměru kmene do 100 mm výšky do 1 m s odstraněním pařezu přes 100 do 500 m2 na svahu přes 1:2 do 1:1</t>
  </si>
  <si>
    <t>https://podminky.urs.cz/item/CS_URS_2025_01/111212217</t>
  </si>
  <si>
    <t>Poznámka k položce:_x000d_
V cenách jsou započteny i náklady na odklizení vytěžené dřevní hmoty na vzdálenost do 50 m, se složením na hromady nebo s naložením na dopravní prostředek a případnou úpravu terénu se zhutněním po odstranění dřevin. Jedná se o Stávající záhon s borkou - k odstranění v legendě na výkrese C3 Koordinační situace</t>
  </si>
  <si>
    <t>111212211</t>
  </si>
  <si>
    <t>Odstranění nevhodných dřevin průměru kmene do 100 mm výšky do 1 m s odstraněním pařezu do 100 m2 v rovině nebo na svahu do 1:5</t>
  </si>
  <si>
    <t>https://podminky.urs.cz/item/CS_URS_2025_01/111212211</t>
  </si>
  <si>
    <t>1c</t>
  </si>
  <si>
    <t>Náklady na uložení shrabu na skládku</t>
  </si>
  <si>
    <t>Uložení biologicky rozložitelného odpadu na skládku, kód odpadu 200201</t>
  </si>
  <si>
    <t>Poznámka k položce:_x000d_
Počítáno pro položky č.2, 3 ze souboru Odstranění nevhodných dřevin: (391+86 m2) x 1 x 0,7 = t (pro přepočet využita Orientační přepočtová tabulka množství odpadů z www.cenia.cz - položka Kompostárny (tráva, sláma, apod.)</t>
  </si>
  <si>
    <t>1d</t>
  </si>
  <si>
    <t>121151123</t>
  </si>
  <si>
    <t>Sejmutí ornice strojně při souvislé ploše přes 500 m2, tl. vrstvy do 200 mm</t>
  </si>
  <si>
    <t>https://podminky.urs.cz/item/CS_URS_2025_01/121151123</t>
  </si>
  <si>
    <t>Poznámka k položce:_x000d_
V cenách jsou započteny i náklady na naložení sejmuté ornice na dopravní prostředek a vodorovné přemístění na hromady v místě upotřebení nebo na dočasné či trvalé skládky na vzdálenost do 50 m a se složením. Plocha je vypočítána součtem (=825+360+230+117m2) všech nově budovaných zpevněných ploch a všech nově modelovaných svahů s výsadbouu keřů. TLOUŠŤKA ORRNICE JE POUZE ORIENTAČNÍHO CHARAKTERU. PROJEKTANT NEMĚL K DISPOZICI SONDY STÁVAJÍCÍCH PLOCH S ROSTLOU ZEMINOU. PŘEDPOKLÁDANÁ TLOUŠŤKA ZEMINY JE TEDY POUZE ODHAD NA ZÁKLADĚ ZUŠENOSTÍ PROJEKTANTA.</t>
  </si>
  <si>
    <t>122151104</t>
  </si>
  <si>
    <t>Odkopávky a prokopávky nezapažené strojně v hornině třídy těžitelnosti I skupiny 1 a 2 přes 100 do 500 m3</t>
  </si>
  <si>
    <t>https://podminky.urs.cz/item/CS_URS_2025_01/122151104</t>
  </si>
  <si>
    <t xml:space="preserve">Poznámka k položce:_x000d_
V cenách jsou započteny i náklady na přehození výkopku na vzdálenost do 3 m, nebo naložení na dopravní prostředek. Vypočteno součtem výkopů =(4,5+5,4+1,6+4,7)/4*80+(1,6)*40  ve výkresech D.1.1.2 až D.1.1.7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</si>
  <si>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</si>
  <si>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</si>
  <si>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</si>
  <si>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 xml:space="preserve">Poznámka k položce:_x000d_
Vypočteno součtem násypů =(3,2+2,7+0,7+2,3)/4*80+(16,8)*40  ve výkresech D.1.1.2 až D.1.1.7</t>
  </si>
  <si>
    <t>171151101</t>
  </si>
  <si>
    <t>Hutnění boků násypů z hornin soudržných a sypkých pro jakýkoliv sklon, délku a míru zhutnění svahu</t>
  </si>
  <si>
    <t>https://podminky.urs.cz/item/CS_URS_2025_01/171151101</t>
  </si>
  <si>
    <t xml:space="preserve">Poznámka k položce:_x000d_
Vypočteno součtem ploch všech svahů =132+313+117+230  s rostlým terénem ve výkrese C3 dle terénních úprav ve výkresech D.1.1.2 až D.1.1.7</t>
  </si>
  <si>
    <t>182251101</t>
  </si>
  <si>
    <t>Svahování trvalých svahů do projektovaných profilů strojně s potřebným přemístěním výkopku při svahování násypů v jakékoliv hornině</t>
  </si>
  <si>
    <t>https://podminky.urs.cz/item/CS_URS_2025_01/182251101</t>
  </si>
  <si>
    <t xml:space="preserve">Poznámka k položce:_x000d_
Ceny jsou určeny pro svahování všech nově zřizovaných ploch výkopů nebo násypů ve sklonu přes 1:5.Vypočteno součtem ploch všech svahů =132+313+117+230+67+38  s rostlým terénem ve výkrese C3 dle terénních úprav ve výkresech D.1.1.2 až D.1.1.7</t>
  </si>
  <si>
    <t>182351133</t>
  </si>
  <si>
    <t>Rozprostření a urovnání ornice ve svahu sklonu přes 1:5 strojně při souvislé ploše přes 500 m2, tl. vrstvy do 200 mm</t>
  </si>
  <si>
    <t>571352400</t>
  </si>
  <si>
    <t>https://podminky.urs.cz/item/CS_URS_2025_01/182351133</t>
  </si>
  <si>
    <t xml:space="preserve">Poznámka k položce:_x000d_
V ceně jsou započteny i náklady na případné nutné přemístění hromad nebo dočasných skládek na místo spotřeby ze vzdálenosti do 50 m..Vypočteno součtem ploch všech svahů =132+313+117+12+230+67+38  s rostlým terénem ve výkrese C3 dle terénních úprav ve výkresech D.1.1.2 až D.1.1.7</t>
  </si>
  <si>
    <t>1e</t>
  </si>
  <si>
    <t>Plošná příprava (pro všechny záhony a trávník dohromady)</t>
  </si>
  <si>
    <t>184813511</t>
  </si>
  <si>
    <t>Chemické odplevelení půdy před založením kultury, trávníku nebo zpevněných ploch ručně o jakékoli výměře postřikem na široko v rovině nebo na svahu do 1:5</t>
  </si>
  <si>
    <t>https://podminky.urs.cz/item/CS_URS_2025_01/184813511</t>
  </si>
  <si>
    <t xml:space="preserve">Poznámka k položce:_x000d_
V cenách jsou započteny i náklady na dovoz vody do 10 km. Vypočteno součtem ploch všech mírných svahů a rovin s  výsadbami a trávníky =100+28+56+548+204+48+3+5+17+3+139+38+13+23+84+319  s rostlým terénem ve výkrese C3.</t>
  </si>
  <si>
    <t>184813513</t>
  </si>
  <si>
    <t>Chemické odplevelení půdy před založením kultury, trávníku nebo zpevněných ploch ručně o jakékoli výměře postřikem na široko na svahu přes 1:2 do 1:1</t>
  </si>
  <si>
    <t>https://podminky.urs.cz/item/CS_URS_2025_01/184813513</t>
  </si>
  <si>
    <t xml:space="preserve">Poznámka k položce:_x000d_
V cenách jsou započteny i náklady na dovoz vody do 10 km. Vypočteno součtem ploch všech svahů s  výsadbami =132+313+117+12+230+67+38  s rostlým terénem ve výkrese C3.</t>
  </si>
  <si>
    <t>183402131</t>
  </si>
  <si>
    <t>Rozrušení půdy na hloubku přes 50 do 150 mm souvislé plochy přes 500 m2 v rovině nebo na svahu do 1:5</t>
  </si>
  <si>
    <t>https://podminky.urs.cz/item/CS_URS_2025_01/183402131</t>
  </si>
  <si>
    <t xml:space="preserve">Poznámka k položce:_x000d_
Vypočteno součtem ploch všech mírných svahů a rovin s  výsadbami a trávníky =100+28+56+548+204+48+3+5+17+3+139+38+13+23+84+319  s rostlým terénem ve výkrese C3.</t>
  </si>
  <si>
    <t>183402133</t>
  </si>
  <si>
    <t>Rozrušení půdy na hloubku přes 50 do 150 mm souvislé plochy přes 500 m2 na svahu přes 1:2 do 1:1</t>
  </si>
  <si>
    <t>https://podminky.urs.cz/item/CS_URS_2025_01/183402133</t>
  </si>
  <si>
    <t xml:space="preserve">Poznámka k položce:_x000d_
Vypočteno součtem ploch všech svahů s  výsadbami =132+313+117+12+230+67+38  s rostlým terénem ve výkrese C3.</t>
  </si>
  <si>
    <t>185802112</t>
  </si>
  <si>
    <t>Hnojení půdy nebo trávníku v rovině nebo na svahu do 1:5 vitahumem, kompostem nebo chlévskou mrvou</t>
  </si>
  <si>
    <t>https://podminky.urs.cz/item/CS_URS_2025_01/185802112</t>
  </si>
  <si>
    <t xml:space="preserve">Poznámka k položce:_x000d_
V cenách jsou započteny i náklady na rozprostření nebo rozdělení hnojiva.Vypočteno součtem ploch s  výsadbami a trávníky na rovině 100+28+56+548+204+48+3+5+17+3+139+38+13+23+84+319  ve výkrese C3 a násobeno  vrstvou 3cm  a koeficientem 1,7 na přřepočet na t =*0,03*1,7</t>
  </si>
  <si>
    <t>185802132</t>
  </si>
  <si>
    <t>Hnojení půdy nebo trávníku na svahu přes 1:2 do 1:1 vitahumem, kompostem nebo chlévskou mrvou</t>
  </si>
  <si>
    <t>https://podminky.urs.cz/item/CS_URS_2025_01/185802132</t>
  </si>
  <si>
    <t xml:space="preserve">Poznámka k položce:_x000d_
V cenách jsou započteny i náklady na rozprostření nebo rozdělení hnojiva.Vypočteno součtem ploch s  výsadbami na svazích  =132+313+117+12+230+67+38  ve výkrese C3 a násobeno  vrstvou 3cm  a koeficientem 1,7 na přepočet na t =*0,03*1,7</t>
  </si>
  <si>
    <t>185802121</t>
  </si>
  <si>
    <t>Hnojení půdy nebo trávníku na svahu přes 1:5 do 1:2 rašelinou</t>
  </si>
  <si>
    <t>https://podminky.urs.cz/item/CS_URS_2025_01/185802121</t>
  </si>
  <si>
    <t xml:space="preserve">Poznámka k položce:_x000d_
Vypočteno součtem ks všech kyselomilných rostlin: Euonymus alatus, Euonymus fotunei ´Dart´s Blanket´, Hydrangea arborescens'Annabelle', Hydrangea macrophylla ´The Bride´, Hydrangea paniculata ´Early Sensation´, Hydrangea paniculata ´Limelight´( ve výkresech D1.2.21 až D1.2.27 a násobeno dávkou 0,005 m3/1 ks  a koeficientem 1,7 na přřepočet na t</t>
  </si>
  <si>
    <t>183403114</t>
  </si>
  <si>
    <t>Obdělání půdy kultivátorováním v rovině nebo na svahu do 1:5</t>
  </si>
  <si>
    <t>https://podminky.urs.cz/item/CS_URS_2025_01/183403114</t>
  </si>
  <si>
    <t>183403115</t>
  </si>
  <si>
    <t>Obdělání půdy kultivátorováním na svahu přes 1:5 do 1:2</t>
  </si>
  <si>
    <t>https://podminky.urs.cz/item/CS_URS_2025_01/183403115</t>
  </si>
  <si>
    <t>183403153</t>
  </si>
  <si>
    <t>Obdělání půdy hrabáním v rovině nebo na svahu do 1:5</t>
  </si>
  <si>
    <t>https://podminky.urs.cz/item/CS_URS_2025_01/183403153</t>
  </si>
  <si>
    <t>183403253</t>
  </si>
  <si>
    <t>Obdělání půdy hrabáním na svahu přes 1:5 do 1:2</t>
  </si>
  <si>
    <t>https://podminky.urs.cz/item/CS_URS_2025_01/183403253</t>
  </si>
  <si>
    <t>R.3</t>
  </si>
  <si>
    <t>založení obruby z ocelové pásoviny okolo výsadeb, výška 80 mm, tl. 5 mm, kotvení roxory průměru 10 mm po 1,5 m délky, včetně materiálu</t>
  </si>
  <si>
    <t>Poznámka k položce:_x000d_
Vypočteno součtem zahradních obrub z ocelové pásoviny 5x80 mm dle výkresu D1.1.1 =6+15+10+5+14+46+22+42+63+18</t>
  </si>
  <si>
    <t>06102</t>
  </si>
  <si>
    <t>Zpevnění svahu tkaninou nebo rohoží na svahu sklonu přes 1:2 do 1:1</t>
  </si>
  <si>
    <t>https://podminky.urs.cz/item/CS_URS_2025_01/06102</t>
  </si>
  <si>
    <t xml:space="preserve">Poznámka k položce:_x000d_
V cenách jsou zapotčeny i náklady na protažení nadzemních částí rostlin zpevňující vrstvou nad úroveň. Vypočteno součtem ploch všech svahů s  výsadbami =132+313+117+12+230+67+38  s rostlým terénem ve výkrese C3.</t>
  </si>
  <si>
    <t>R.4</t>
  </si>
  <si>
    <t>Přírodní kokosová síť ze 100% kokosu, 700 g/m2</t>
  </si>
  <si>
    <t xml:space="preserve">Poznámka k položce:_x000d_
Vypočteno součtem ploch s  výsadbami ve svazích=100+3+5+17+3+13+23+132+313+117+12+230+67+38 ve výkrese C3.</t>
  </si>
  <si>
    <t>119005132</t>
  </si>
  <si>
    <t>Vytyčení výsadeb s rozmístěním rostlin dle projektové dokumentace zapojených nebo v záhonu, plochy přes 100 m2 do plochy individuálně</t>
  </si>
  <si>
    <t>https://podminky.urs.cz/item/CS_URS_2025_01/119005132</t>
  </si>
  <si>
    <t xml:space="preserve">Poznámka k položce:_x000d_
Vypočteno součtem ploch s  výsadbami =100+3+5+17+3+13+23+132+313+117+12+230+67+38 ve výkrese C3.</t>
  </si>
  <si>
    <t>1f</t>
  </si>
  <si>
    <t>Výsadba stromů</t>
  </si>
  <si>
    <t>183102221</t>
  </si>
  <si>
    <t>Hloubení jamek pro vysazování rostlin v zemině skupiny 1 až 4 s výměnou půdy z 50% na svahu přes 1:5 do 1:2, objemu přes 0,40 do 1,00 m3</t>
  </si>
  <si>
    <t>https://podminky.urs.cz/item/CS_URS_2025_01/183102221</t>
  </si>
  <si>
    <t>Poznámka k položce:_x000d_
V cenách jsou započteny i náklady na případné naložení přebytečných výkopků na dopravní prostředek, odvoz na vzdálenost do 20 km a složení výkopků.Vypočteno součtem všech navrených stromů ve výkrese D1.2.20. Určeno pro výsadbu stromu vel. ok 12-14 až 20-25 a VK150-200 až 350-400 (vel. balu 50-80 cm, 60-280 kg)</t>
  </si>
  <si>
    <t>zahradnický substrát na výměnu</t>
  </si>
  <si>
    <t xml:space="preserve">Poznámka k položce:_x000d_
Vypočteno součtem všech vysazovaných stromů 32 ks násobených velikostí balu a  dělených polovinou=(32*0,49)/2</t>
  </si>
  <si>
    <t>R.5</t>
  </si>
  <si>
    <t>uložení výkopové zeminy na skládce</t>
  </si>
  <si>
    <t xml:space="preserve">Poznámka k položce:_x000d_
Vypočteno součtem všech vysazovaných stromů 32 ks násobených velikostí balu a  dělených polovinou a násobených 1,7 =(32*0,49)/2*1,7</t>
  </si>
  <si>
    <t>R.1</t>
  </si>
  <si>
    <t>Acer rubrum' - ok 18-20</t>
  </si>
  <si>
    <t>R.2</t>
  </si>
  <si>
    <t>Cercis canadensis ´Forest Pansy´' - vícekmen v 200-300</t>
  </si>
  <si>
    <t>Ginko biloba ´Princeton Sentry´' - ok 16-18</t>
  </si>
  <si>
    <t>Malus ´Evereste´' - ok 12-14</t>
  </si>
  <si>
    <t>Malus sylvestris' - ok 12-14</t>
  </si>
  <si>
    <t>R.6</t>
  </si>
  <si>
    <t>Prunus avium ´Plena´' - ok 18-20</t>
  </si>
  <si>
    <t>R.7</t>
  </si>
  <si>
    <t>Prunus ´Burlat´' - ok 12-14</t>
  </si>
  <si>
    <t>R.8</t>
  </si>
  <si>
    <t xml:space="preserve">Quercus rubra'  - ok 18-20</t>
  </si>
  <si>
    <t>R.9</t>
  </si>
  <si>
    <t>Sorbus aria ´Magnifica´' - ok 16-18</t>
  </si>
  <si>
    <t>R.10</t>
  </si>
  <si>
    <t>Tilia cordata ´Greenspire´' - ok 18-20</t>
  </si>
  <si>
    <t>184102126</t>
  </si>
  <si>
    <t>Výsadba dřeviny s balem do předem vyhloubené jamky se zalitím na svahu přes 1:5 do 1:2, při průměru balu přes 600 do 800 mm</t>
  </si>
  <si>
    <t>https://podminky.urs.cz/item/CS_URS_2025_01/184102126</t>
  </si>
  <si>
    <t>Poznámka k položce:_x000d_
Ceny lze použít i pro dřeviny pěstované v nádobách. Vypočteno součtem všech navrených stromů ve výkrese D1.2.20.</t>
  </si>
  <si>
    <t>185802124</t>
  </si>
  <si>
    <t>Hnojení půdy nebo trávníku na svahu přes 1:5 do 1:2 umělým hnojivem s rozdělením k jednotlivým rostlinám</t>
  </si>
  <si>
    <t>https://podminky.urs.cz/item/CS_URS_2025_01/185802124</t>
  </si>
  <si>
    <t>Poznámka k položce:_x000d_
V cenách jsou započteny i náklady na rozprostření nebo rozdělení hnojiva.Vypočteno součtem všech vysazovaných keřů x 15 ks tablet x 0,00001 kvůli přepočtu na t. Dávkování hnojení tabletovým hnojivem Silvamix - 15x10g/1 strom. Jedna t = 100 000 tablet (vel. 10g).</t>
  </si>
  <si>
    <t>Tabletové plné hnojivo dlouhodobě působící, obsahující všechny základní prvky (NPK) a částečně i druhotné živiny (Mg, Ca, S) (např. Silvamix Forte vel. 10g)</t>
  </si>
  <si>
    <t>Poznámka k položce:_x000d_
Vypočteno součtem všech vysazovaných stromů x 15 ks tablet.. Dávkování- 5x10g/1strom vel. ok 6-8 až 12-14, 15x10g/1 strom vel. ok14-16 až 20-25</t>
  </si>
  <si>
    <t>184215135</t>
  </si>
  <si>
    <t>Ukotvení dřeviny kůly na svahu přes 1:5 do 1:2 třemi kůly, délky přes 1 do 2 m</t>
  </si>
  <si>
    <t>https://podminky.urs.cz/item/CS_URS_2025_01/184215135</t>
  </si>
  <si>
    <t>Poznámka k položce:_x000d_
V cenách jsou započteny i náklady na ochranu proti poškození kmene v místě vzepření.Vypočteno součtem všech vysazovaných stromů.</t>
  </si>
  <si>
    <t>Kůly odkorněné do 3 m, 3ks strom</t>
  </si>
  <si>
    <t>Poznámka k položce:_x000d_
Vypočteno součtem všech vysazovaných stromů x 3 ks kůlů</t>
  </si>
  <si>
    <t>Kůly příčné odkorněné do 60 cm, 3ks strom</t>
  </si>
  <si>
    <t>Poznámka k položce:_x000d_
Vypočteno součtem všech vysazovaných stromů x 3 ks kůlů příčných</t>
  </si>
  <si>
    <t>184501142</t>
  </si>
  <si>
    <t>Zhotovení obalu kmene z rákosové nebo kokosové rohože na svahu přes 1:5 do 1:2</t>
  </si>
  <si>
    <t>https://podminky.urs.cz/item/CS_URS_2025_01/184501142</t>
  </si>
  <si>
    <t>Poznámka k položce:_x000d_
Vypočteno součtem všech vysazovaných stromů x 0,5 m2 rohože</t>
  </si>
  <si>
    <t>Obal kmene - rákosová rohož</t>
  </si>
  <si>
    <t>184215422</t>
  </si>
  <si>
    <t>Zhotovení závlahové mísy u solitérních dřevin na svahu přes 1:5 do 1:2, o průměru mísy přes 0,5 do 1 m</t>
  </si>
  <si>
    <t>https://podminky.urs.cz/item/CS_URS_2025_01/184215422</t>
  </si>
  <si>
    <t>Poznámka k položce:_x000d_
V cenách jsou započteny i náklady na případné naložení vzniklého odpadu na dopravní prostředek, odvoz na vzdálenost do 20 km a složení odpadu.Vypočteno součtem všech vysazovaných stromů.</t>
  </si>
  <si>
    <t>Mulčovací kůra na ochranu závlahové mísy - borka jemná ve vrstvě 5 cm</t>
  </si>
  <si>
    <t>Poznámka k položce:_x000d_
Vypočteno součtem všech vysazovaných stromů x plocha 0,2 m2 x vrstva 0,05 cm x poč. stromů</t>
  </si>
  <si>
    <t>184806111</t>
  </si>
  <si>
    <t>Řez stromů, keřů nebo růží průklestem stromů netrnitých, o průměru koruny do 2 m</t>
  </si>
  <si>
    <t>https://podminky.urs.cz/item/CS_URS_2025_01/184806111</t>
  </si>
  <si>
    <t>Poznámka k položce:_x000d_
V cenách jsou započteny i náklady spojené s přemístěním odstraněných větví na vzdálenost do 20 m, uložením na hromady, naložením na dopravní prostředek, odvozem do 20 km a se složením.Vypočteno součtem všech vysazovaných stromů.</t>
  </si>
  <si>
    <t>184801122</t>
  </si>
  <si>
    <t>Ošetření vysazených dřevin solitérních na svahu přes 1:5 do 1:2</t>
  </si>
  <si>
    <t>https://podminky.urs.cz/item/CS_URS_2025_01/184801122</t>
  </si>
  <si>
    <t>Poznámka k položce:_x000d_
V cenách jsou započteny i náklady na odplevelení s nakypřením nebo vypletí, odstranění poškozených částí dřeviny s případným složením odpadu na hromady, naložením na dopravní prostředek a odvozem do 20 km a s jeho složením.Vypočteno součtem všech vysazovaných stromů.</t>
  </si>
  <si>
    <t>1g</t>
  </si>
  <si>
    <t>Výsadba keřů a ostatních rostlin</t>
  </si>
  <si>
    <t>183112128</t>
  </si>
  <si>
    <t>Hloubení jamek pro vysazování rostlin v zemině skupiny 1 až 4 bez výměny půdy na svahu přes 1:5 do 1:2, objemu do 0,002 m3</t>
  </si>
  <si>
    <t>https://podminky.urs.cz/item/CS_URS_2025_01/183112128</t>
  </si>
  <si>
    <t>Poznámka k položce:_x000d_
V cenách jsou započteny i náklady na případné naložení přebytečných výkopků na dopravní prostředek, odvoz na vzdálenost do 20 km a složení výkopků.Vypočteno součtem všech vysazovaných keřů o vel. v30-40.</t>
  </si>
  <si>
    <t>183112129</t>
  </si>
  <si>
    <t>Hloubení jamek pro vysazování rostlin v zemině skupiny 1 až 4 bez výměny půdy na svahu přes 1:5 do 1:2, objemu přes 0,002 do 0,005 m3</t>
  </si>
  <si>
    <t>https://podminky.urs.cz/item/CS_URS_2025_01/183112129</t>
  </si>
  <si>
    <t>Poznámka k položce:_x000d_
V cenách jsou započteny i náklady na případné naložení přebytečných výkopků na dopravní prostředek, odvoz na vzdálenost do 20 km a složení výkopků.Vypočteno součtem všech vysazovaných keřů o vel. v 40-60 a vel. v 60-80.</t>
  </si>
  <si>
    <t>183102133</t>
  </si>
  <si>
    <t>Hloubení jamek pro vysazování rostlin v zemině skupiny 1 až 4 bez výměny půdy na svahu přes 1:5 do 1:2, objemu přes 0,02 do 0,05 m3</t>
  </si>
  <si>
    <t>https://podminky.urs.cz/item/CS_URS_2025_01/183102133</t>
  </si>
  <si>
    <t>Poznámka k položce:_x000d_
V cenách jsou započteny i náklady na případné naložení přebytečných výkopků na dopravní prostředek, odvoz na vzdálenost do 20 km a složení výkopků.Vypočteno součtem všech vysazovaných keřů o vel. v 80-100.</t>
  </si>
  <si>
    <t>184102120</t>
  </si>
  <si>
    <t>Výsadba dřeviny s balem do předem vyhloubené jamky se zalitím na svahu přes 1:5 do 1:2, při průměru balu do 100 mm</t>
  </si>
  <si>
    <t>https://podminky.urs.cz/item/CS_URS_2025_01/184102120</t>
  </si>
  <si>
    <t>Poznámka k položce:_x000d_
Vypočteno součtem všech vysazovaných keřů o vel. v 30-40.</t>
  </si>
  <si>
    <t>184102121</t>
  </si>
  <si>
    <t>Výsadba dřeviny s balem do předem vyhloubené jamky se zalitím na svahu přes 1:5 do 1:2, při průměru balu přes 100 do 200 mm</t>
  </si>
  <si>
    <t>https://podminky.urs.cz/item/CS_URS_2025_01/184102121</t>
  </si>
  <si>
    <t>Poznámka k položce:_x000d_
Vypočteno součtem všech vysazovaných keřů o vel. v 40-60.</t>
  </si>
  <si>
    <t>184102122</t>
  </si>
  <si>
    <t>Výsadba dřeviny s balem do předem vyhloubené jamky se zalitím na svahu přes 1:5 do 1:2, při průměru balu přes 200 do 300 mm</t>
  </si>
  <si>
    <t>https://podminky.urs.cz/item/CS_URS_2025_01/184102122</t>
  </si>
  <si>
    <t>Poznámka k položce:_x000d_
Vypočteno součtem všech vysazovaných keřů o vel. v 60-80.</t>
  </si>
  <si>
    <t>184102123</t>
  </si>
  <si>
    <t>Výsadba dřeviny s balem do předem vyhloubené jamky se zalitím na svahu přes 1:5 do 1:2, při průměru balu přes 300 do 400 mm</t>
  </si>
  <si>
    <t>https://podminky.urs.cz/item/CS_URS_2025_01/184102123</t>
  </si>
  <si>
    <t>Poznámka k položce:_x000d_
Vypočteno součtem všech vysazovaných keřů o vel. v 80-100.</t>
  </si>
  <si>
    <t>R.11</t>
  </si>
  <si>
    <t>Actinidia kolomikta' - v 60-80</t>
  </si>
  <si>
    <t>R.12</t>
  </si>
  <si>
    <t>Aristolochia macrophylla' - v 60-80</t>
  </si>
  <si>
    <t>R.13</t>
  </si>
  <si>
    <t>Aronia melanocarpa' - 40-60</t>
  </si>
  <si>
    <t>R.14</t>
  </si>
  <si>
    <t>Berberis verruculosa' - 60-80</t>
  </si>
  <si>
    <t>R.15</t>
  </si>
  <si>
    <t>Buddleja davidii ´Royal Red´' - 40-60</t>
  </si>
  <si>
    <t>R.16</t>
  </si>
  <si>
    <t>Caryopteris clandodensis ´Kew Blue´' - v 30-40</t>
  </si>
  <si>
    <t>R.17</t>
  </si>
  <si>
    <t xml:space="preserve">Cornus alba ´Sibirica´'  - 80-100</t>
  </si>
  <si>
    <t>R.18</t>
  </si>
  <si>
    <t>Cornus stolonifera ´Kelseyi´' - v 30-40</t>
  </si>
  <si>
    <t>R.19</t>
  </si>
  <si>
    <t>Cotoneaster salicifolius ´Parkteppich´' - v 30-40</t>
  </si>
  <si>
    <t>R.20</t>
  </si>
  <si>
    <t>Deutzia gracillis' - v 40-60</t>
  </si>
  <si>
    <t>R.21</t>
  </si>
  <si>
    <t>Euonymus alatus' - v 40-60</t>
  </si>
  <si>
    <t>R.22</t>
  </si>
  <si>
    <t>Euonymus fotunei ´Dart´s Blanket´' - v 30-40</t>
  </si>
  <si>
    <t>R.23</t>
  </si>
  <si>
    <t>Hammamelis x intermedia ´Pallida´' - v 80-100</t>
  </si>
  <si>
    <t>R.24</t>
  </si>
  <si>
    <t>Hydrangea arborescens'Annabelle' - v 40-60</t>
  </si>
  <si>
    <t>R.25</t>
  </si>
  <si>
    <t>Hypericum ´Hidcote´' - v 30-40</t>
  </si>
  <si>
    <t>R.26</t>
  </si>
  <si>
    <t>Hydrangea macrophylla ´The Bride´' - v 40-60</t>
  </si>
  <si>
    <t>R.27</t>
  </si>
  <si>
    <t>Hydrangea paniculata ´Early Sensation´' - v 40-60</t>
  </si>
  <si>
    <t>R.28</t>
  </si>
  <si>
    <t>Hydrangea paniculata ´Limelight´' - v 40-60</t>
  </si>
  <si>
    <t>R.29</t>
  </si>
  <si>
    <t>Chaenomeles speciosa´Nivalis´' - v 30-40</t>
  </si>
  <si>
    <t>R.30</t>
  </si>
  <si>
    <t>Ligustrum vulgare ´Atrovirens´' - v 80-100</t>
  </si>
  <si>
    <t>R.31</t>
  </si>
  <si>
    <t xml:space="preserve">Lonicera henryi'  - v 40-60</t>
  </si>
  <si>
    <t>R.32</t>
  </si>
  <si>
    <t>Lonicera pileata' - v 30-40</t>
  </si>
  <si>
    <t>162</t>
  </si>
  <si>
    <t>R.33</t>
  </si>
  <si>
    <t>Lonicera xylostemum' - v 60-80</t>
  </si>
  <si>
    <t>164</t>
  </si>
  <si>
    <t>R.34</t>
  </si>
  <si>
    <t>Parthenocisus tricuspidata' - v 40-60</t>
  </si>
  <si>
    <t>166</t>
  </si>
  <si>
    <t>R.35</t>
  </si>
  <si>
    <t>Perovskia abratanoides' - v 30-40</t>
  </si>
  <si>
    <t>168</t>
  </si>
  <si>
    <t>R.36</t>
  </si>
  <si>
    <t xml:space="preserve">Philadelphus ´Belle Etoile´'  -  v 30-40</t>
  </si>
  <si>
    <t>170</t>
  </si>
  <si>
    <t>R.37</t>
  </si>
  <si>
    <t>Physocarpus opulifolius ´Diabolo´' - v 80-100</t>
  </si>
  <si>
    <t>R.38</t>
  </si>
  <si>
    <t>Philadelphus ´Virginal´' - v 80-100</t>
  </si>
  <si>
    <t>174</t>
  </si>
  <si>
    <t>R.39</t>
  </si>
  <si>
    <t>Potentilla fruticosa ´Abbotswood´' - v 30-40</t>
  </si>
  <si>
    <t>176</t>
  </si>
  <si>
    <t>R.40</t>
  </si>
  <si>
    <t>Spiraea arguta' - v 40-60</t>
  </si>
  <si>
    <t>178</t>
  </si>
  <si>
    <t>R.41</t>
  </si>
  <si>
    <t>Spiraea betulifolia' - v 30-40</t>
  </si>
  <si>
    <t>180</t>
  </si>
  <si>
    <t>R.42</t>
  </si>
  <si>
    <t>Spiraea vanhouteiii' - v 60-80</t>
  </si>
  <si>
    <t>182</t>
  </si>
  <si>
    <t>R.43</t>
  </si>
  <si>
    <t>Symphoricarpos doorenbosii ´Magic Berry´' - v 30-40</t>
  </si>
  <si>
    <t>184</t>
  </si>
  <si>
    <t>R.44</t>
  </si>
  <si>
    <t>Symphoricarpos chenaultii ´Hancock´' - v 30-40</t>
  </si>
  <si>
    <t>186</t>
  </si>
  <si>
    <t>R.45</t>
  </si>
  <si>
    <t>Syringa microphylla ´Superba´' - v 30-40</t>
  </si>
  <si>
    <t>188</t>
  </si>
  <si>
    <t>R.46</t>
  </si>
  <si>
    <t>Vinca minor' - v 30-40</t>
  </si>
  <si>
    <t>190</t>
  </si>
  <si>
    <t>R.47</t>
  </si>
  <si>
    <t>Viburnum ´Pragense´' - v 80-100</t>
  </si>
  <si>
    <t>192</t>
  </si>
  <si>
    <t>R.48</t>
  </si>
  <si>
    <t>Vitis coignetiae' - v 40-60</t>
  </si>
  <si>
    <t>194</t>
  </si>
  <si>
    <t>R.49</t>
  </si>
  <si>
    <t>Wisteria sinensis' - v 40-60</t>
  </si>
  <si>
    <t>196</t>
  </si>
  <si>
    <t>198</t>
  </si>
  <si>
    <t>183211322</t>
  </si>
  <si>
    <t>Výsadba květin do připravené půdy se zalitím do připravené půdy, se zalitím květin krytokořenných o průměru kontejneru přes 80 do 120 mm</t>
  </si>
  <si>
    <t>200</t>
  </si>
  <si>
    <t>https://podminky.urs.cz/item/CS_URS_2025_01/183211322</t>
  </si>
  <si>
    <t>Poznámka k položce:_x000d_
V cenách jsou započteny i náklady na případné naložení přebytečných výkopků na dopravní prostředek, odvoz na vzdálenost do 20 km a složení výkopků.Vypočteno součtem všech vysazovaných trvalek.</t>
  </si>
  <si>
    <t>R.50</t>
  </si>
  <si>
    <t>Agastache rugosa ´Black Adder´'</t>
  </si>
  <si>
    <t>202</t>
  </si>
  <si>
    <t>R.51</t>
  </si>
  <si>
    <t>Achillea millefolium ´Summer Pastels´'</t>
  </si>
  <si>
    <t>204</t>
  </si>
  <si>
    <t>R.52</t>
  </si>
  <si>
    <t>Artemisia absinthum ´Silverado´'</t>
  </si>
  <si>
    <t>206</t>
  </si>
  <si>
    <t>R.53</t>
  </si>
  <si>
    <t>Aster ericoides ´Blue Wonder´'</t>
  </si>
  <si>
    <t>208</t>
  </si>
  <si>
    <t>R.54</t>
  </si>
  <si>
    <t>Calamagrostis brachytricha'</t>
  </si>
  <si>
    <t>210</t>
  </si>
  <si>
    <t>R.55</t>
  </si>
  <si>
    <t>Calamintha nepeta ´Triumphator´'</t>
  </si>
  <si>
    <t>212</t>
  </si>
  <si>
    <t>R.56</t>
  </si>
  <si>
    <t>Centaurea montana'</t>
  </si>
  <si>
    <t>214</t>
  </si>
  <si>
    <t>R.57</t>
  </si>
  <si>
    <t>Gaura lindheimeri'</t>
  </si>
  <si>
    <t>216</t>
  </si>
  <si>
    <t>R.58</t>
  </si>
  <si>
    <t>Hemerocallis citrina'</t>
  </si>
  <si>
    <t>218</t>
  </si>
  <si>
    <t>R.59</t>
  </si>
  <si>
    <t>Hyssopus officinalis'</t>
  </si>
  <si>
    <t>220</t>
  </si>
  <si>
    <t>R.60</t>
  </si>
  <si>
    <t>Lavandula angustifolia ´Beate´'</t>
  </si>
  <si>
    <t>222</t>
  </si>
  <si>
    <t>R.61</t>
  </si>
  <si>
    <t>Melissa officinalis'</t>
  </si>
  <si>
    <t>224</t>
  </si>
  <si>
    <t>R.62</t>
  </si>
  <si>
    <t>Miscanthus sinensis ´Kleine Silberspinne´'</t>
  </si>
  <si>
    <t>226</t>
  </si>
  <si>
    <t>R.63</t>
  </si>
  <si>
    <t xml:space="preserve">Nepeta x faassenii'Six Hills Giant'                                  '</t>
  </si>
  <si>
    <t>228</t>
  </si>
  <si>
    <t>R.64</t>
  </si>
  <si>
    <t>Origanum vulgare ´Compactum´'</t>
  </si>
  <si>
    <t>230</t>
  </si>
  <si>
    <t>R.65</t>
  </si>
  <si>
    <t>Panicum virgatum ´Rotstrahlbusch´'</t>
  </si>
  <si>
    <t>232</t>
  </si>
  <si>
    <t>R.66</t>
  </si>
  <si>
    <t>Penstemon digitalis ´Husker Red´'</t>
  </si>
  <si>
    <t>234</t>
  </si>
  <si>
    <t>R.67</t>
  </si>
  <si>
    <t>Phlomis tuberosa'</t>
  </si>
  <si>
    <t>236</t>
  </si>
  <si>
    <t>R.68</t>
  </si>
  <si>
    <t>Salvia officinalis ´Culinaria´'</t>
  </si>
  <si>
    <t>238</t>
  </si>
  <si>
    <t>R.69</t>
  </si>
  <si>
    <t>Sedum telephium ´Matrona´'</t>
  </si>
  <si>
    <t>240</t>
  </si>
  <si>
    <t>242</t>
  </si>
  <si>
    <t>Poznámka k položce:_x000d_
V cenách jsou započteny i náklady na rozprostření nebo rozdělení hnojiva.Vypočteno součtem všech vysazovaných keřů x 2 ks tablet a všech vysazovaných trvalek x 1 ks tablety x 0,00001 kvůli přepočtu na t. Dávkování hnojení tabletovým hnojivem Silvamix - 2x10g/1 keř, 1x10g/1 trvalka. Jedna t = 100 000 tablet (vel. 10g).</t>
  </si>
  <si>
    <t>244</t>
  </si>
  <si>
    <t>Poznámka k položce:_x000d_
Vypočteno součtem všech vysazovaných keřů x 2 ks tablet + všech vysazovaných trvalek x 1ks tablety.</t>
  </si>
  <si>
    <t>246</t>
  </si>
  <si>
    <t>Poznámka k položce:_x000d_
V cenách jsou započteny i náklady na případné naložení přebytečných výkopků na dopravní prostředek, odvoz na vzdálenost do 20 km a složení výkopků.Vypočteno součtem všech vysazovaných ciblovin.</t>
  </si>
  <si>
    <t>183211313</t>
  </si>
  <si>
    <t>Výsadba květin do připravené půdy se zalitím do připravené půdy, se zalitím cibulí nebo hlíz</t>
  </si>
  <si>
    <t>248</t>
  </si>
  <si>
    <t>https://podminky.urs.cz/item/CS_URS_2025_01/183211313</t>
  </si>
  <si>
    <t>R.70</t>
  </si>
  <si>
    <t>Allium hollandicum ´Purple Sensation´'</t>
  </si>
  <si>
    <t>250</t>
  </si>
  <si>
    <t>R.71</t>
  </si>
  <si>
    <t>Allium sphaerocephalon'</t>
  </si>
  <si>
    <t>252</t>
  </si>
  <si>
    <t>R.72</t>
  </si>
  <si>
    <t>Crocus ´Flower Record´'</t>
  </si>
  <si>
    <t>254</t>
  </si>
  <si>
    <t>R.73</t>
  </si>
  <si>
    <t>Narcissus poeticus recurvus'</t>
  </si>
  <si>
    <t>256</t>
  </si>
  <si>
    <t>R.74</t>
  </si>
  <si>
    <t>Puschkinia umbellatum'</t>
  </si>
  <si>
    <t>258</t>
  </si>
  <si>
    <t>R.75</t>
  </si>
  <si>
    <t>Tulipa clusiana ´Cynthia´'</t>
  </si>
  <si>
    <t>260</t>
  </si>
  <si>
    <t>184911162</t>
  </si>
  <si>
    <t>Mulčování záhonů kačírkem nebo drceným kamenivem tloušťky mulče přes 50 do 100 mm na svahu přes 1:5 do 1:2</t>
  </si>
  <si>
    <t>262</t>
  </si>
  <si>
    <t>https://podminky.urs.cz/item/CS_URS_2025_01/184911162</t>
  </si>
  <si>
    <t>Poznámka k položce:_x000d_
V cenách jsou započteny i náklady na naložení odpadu na dopravní prostředek, odvoz do 20 km a složení odpadu. Mulčování provedeno drceným kamenivem fr. 4-8,,mm v tl. 7cm. Výpočet proveden sečtením všech ploch výsadeb trvalek =3+5+17+3+13+13+23</t>
  </si>
  <si>
    <t>Mulčovací materiál drcené kamenivo fr. 4-8mm</t>
  </si>
  <si>
    <t>264</t>
  </si>
  <si>
    <t>Poznámka k položce:_x000d_
Pro stanovení ceny a množstvá byl použit materiál Drcené kamenivo LÁNOV 4/8, Krystalický kalcitický dolomit a výpočet byl proveden součtem všech ploch s výsadbou trvalek x tl. 7cm x 1,65 pro přepočet na t.</t>
  </si>
  <si>
    <t>184911422</t>
  </si>
  <si>
    <t>Mulčování vysazených rostlin mulčovací kůrou, tl. do 100 mm na svahu přes 1:5 do 1:2</t>
  </si>
  <si>
    <t>266</t>
  </si>
  <si>
    <t>https://podminky.urs.cz/item/CS_URS_2025_01/184911422</t>
  </si>
  <si>
    <t>Poznámka k položce:_x000d_
V cenách jsou započteny i náklady na naložení odpadu na dopravní prostředek, odvoz do 20 km a složení odpadu. Mulčování provedeno v tl. 7cm. Výpočet proveden sečtením všech ploch výsadeb keřů =407+133+230+117+67+38</t>
  </si>
  <si>
    <t>Mulčovací kůra ve vrstvě 7cm</t>
  </si>
  <si>
    <t>268</t>
  </si>
  <si>
    <t xml:space="preserve">Poznámka k položce:_x000d_
Výpočet proveden sečtením všech ploch výsadeb keřů =407+133+230+117+67+38 a násoben vrstvou mulče 7  cm.</t>
  </si>
  <si>
    <t>185804234</t>
  </si>
  <si>
    <t>Vypletí na svahu přes 1:5 do 1:2 dřevin ve skupinách</t>
  </si>
  <si>
    <t>270</t>
  </si>
  <si>
    <t>https://podminky.urs.cz/item/CS_URS_2025_01/185804234</t>
  </si>
  <si>
    <t>Poznámka k položce:_x000d_
V cenách jsou započteny i náklady spojené s případným naložením odpadu na dopravní prostředek, odvozem do 20 km, se složením a na vysbírání případných odpadků ze záhonů. Vypočteno součtem všech ploch výsadeb trvalek. Vypočteno součtem všech ploch výsadeb keřů =407+133+230+117+67+38</t>
  </si>
  <si>
    <t>185804211</t>
  </si>
  <si>
    <t>Vypletí v rovině nebo na svahu do 1:5 záhonu květin</t>
  </si>
  <si>
    <t>272</t>
  </si>
  <si>
    <t>https://podminky.urs.cz/item/CS_URS_2025_01/185804211</t>
  </si>
  <si>
    <t>Poznámka k položce:_x000d_
V cenách jsou započteny i náklady spojené s případným naložením odpadu na dopravní prostředek, odvozem do 20 km, se složením a na vysbírání případných odpadků ze záhonů. Vypočteno součtem všech ploch výsadeb trvalek. Vypočteno součtem všech ploch výsadeb trvalek =3+5+17+3+13+13+23</t>
  </si>
  <si>
    <t>1h</t>
  </si>
  <si>
    <t>Založení trávníku výsevem (odplevelení a vyčištění hotovo z plošné přípravy!)</t>
  </si>
  <si>
    <t>183403113</t>
  </si>
  <si>
    <t>Obdělání půdy frézováním v rovině nebo na svahu do 1:5</t>
  </si>
  <si>
    <t>274</t>
  </si>
  <si>
    <t>https://podminky.urs.cz/item/CS_URS_2025_01/183403113</t>
  </si>
  <si>
    <t>Poznámka k položce:_x000d_
Vypočteno součtem všech ploch intenzivního trávníku =48+139+38+84+319</t>
  </si>
  <si>
    <t>183403153.1</t>
  </si>
  <si>
    <t>m²</t>
  </si>
  <si>
    <t>276</t>
  </si>
  <si>
    <t>https://podminky.urs.cz/item/CS_URS_2025_01/183403153.1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</si>
  <si>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</si>
  <si>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</si>
  <si>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1904965937</t>
  </si>
  <si>
    <t>https://podminky.urs.cz/item/CS_URS_2025_01/181151331</t>
  </si>
  <si>
    <t>Poznámka k položce:_x000d_
Ceny jsou určeny pro vyrovnání nerovností neupraveného rostlého nebo ulehlého terénu.Vypočteno součtem všech ploch intenzivního trávníku =48+139+38+84+319</t>
  </si>
  <si>
    <t>184854215</t>
  </si>
  <si>
    <t>Zapracování příměsí do půdy frézováním do hloubky 150 mm v rovině nebo na svahu do 1:5 přes 500 m2</t>
  </si>
  <si>
    <t>1711075542</t>
  </si>
  <si>
    <t>https://podminky.urs.cz/item/CS_URS_2025_01/184854215</t>
  </si>
  <si>
    <t>Poznámka k položce:_x000d_
Ceny jsou určeny pro zapracování organických nebo anorganických příměsí do půdy nebo vegetačních substrátů. Vypočteno součtem všech ploch intenzivního trávníku =48+139+38+84+319</t>
  </si>
  <si>
    <t>R.76</t>
  </si>
  <si>
    <t>Trávníkový substrát ve vrstvě 3 cm</t>
  </si>
  <si>
    <t>282</t>
  </si>
  <si>
    <t>Poznámka k položce:_x000d_
Vypočteno součtem všech ploch intenzivního trávníku =48+139+38+84+319 a násobeno vrstvou 3 cm a x 1,2</t>
  </si>
  <si>
    <t>181411131</t>
  </si>
  <si>
    <t>Založení trávníku na půdě předem připravené plochy do 1000 m2 výsevem včetně utažení parkového v rovině nebo na svahu do 1:5</t>
  </si>
  <si>
    <t>284</t>
  </si>
  <si>
    <t>https://podminky.urs.cz/item/CS_URS_2025_01/181411131</t>
  </si>
  <si>
    <t>Poznámka k položce:_x000d_
V cenách jsou započteny i náklady na pokosení, naložení a odvoz odpadu do 20 km se složením. Vypočteno součtem všech ploch intenzivního trávníku =48+139+38+84+319</t>
  </si>
  <si>
    <t>09102</t>
  </si>
  <si>
    <t>Travní osivo (např. Agrotis VV-4 Univerzální rekreační směs 25-30g/m2)</t>
  </si>
  <si>
    <t>286</t>
  </si>
  <si>
    <t>Poznámka k položce:_x000d_
Vypočteno součtem všech ploch intenzivního trávníku =48+139+38+84+319 a násobeno výsevkem 30 g/m2</t>
  </si>
  <si>
    <t>185802113</t>
  </si>
  <si>
    <t>Hnojení půdy nebo trávníku v rovině nebo na svahu do 1:5 umělým hnojivem na široko</t>
  </si>
  <si>
    <t>288</t>
  </si>
  <si>
    <t>https://podminky.urs.cz/item/CS_URS_2025_01/185802113</t>
  </si>
  <si>
    <t>Poznámka k položce:_x000d_
V cenách jsou započteny i náklady na rozprostření nebo rozdělení hnojiva.Vypočteno součtem všech ploch intenzivního trávníku =48+139+38+84+319 a násobeno dávkou 25 g/m2</t>
  </si>
  <si>
    <t>NPK trávníkové dlouhodobě působící hnojivo se zvýšeným obsahem fosforu a s hořčíkem (Např. Basic Start od Eurogreen - dávkování 25 kg/1000 m2)</t>
  </si>
  <si>
    <t>290</t>
  </si>
  <si>
    <t>Poznámka k položce:_x000d_
Vypočteno součtem všech ploch intenzivního trávníku =48+139+38+84+319 a násobeno dávkou 25 g/m2</t>
  </si>
  <si>
    <t>185803211</t>
  </si>
  <si>
    <t>Uválcování trávníku v rovině nebo na svahu do 1:5</t>
  </si>
  <si>
    <t>292</t>
  </si>
  <si>
    <t>https://podminky.urs.cz/item/CS_URS_2025_01/185803211</t>
  </si>
  <si>
    <t>111151121</t>
  </si>
  <si>
    <t>Pokosení trávníku při souvislé ploše do 1000 m2 parkového v rovině nebo svahu do 1:5</t>
  </si>
  <si>
    <t>294</t>
  </si>
  <si>
    <t>https://podminky.urs.cz/item/CS_URS_2025_01/111151121</t>
  </si>
  <si>
    <t>296</t>
  </si>
  <si>
    <t>Poznámka k položce:_x000d_
Vypočteno součtem všech ploch květnatého trávníku =56+28+548+204</t>
  </si>
  <si>
    <t>298</t>
  </si>
  <si>
    <t>181411122</t>
  </si>
  <si>
    <t>Založení trávníku na půdě předem připravené plochy do 1000 m2 výsevem včetně utažení lučního na svahu přes 1:5 do 1:2</t>
  </si>
  <si>
    <t>300</t>
  </si>
  <si>
    <t>https://podminky.urs.cz/item/CS_URS_2025_01/181411122</t>
  </si>
  <si>
    <t>Poznámka k položce:_x000d_
V cenách jsou započteny i náklady na pokosení, naložení a odvoz odpadu do 20 km se složením.Vypočteno součtem všech ploch květnatého trávníku =56+28+548+204</t>
  </si>
  <si>
    <t>Travní osivo (npř. Agrostis Nektar Travobylinná směs pro včelí pastvu 4-6 g/m2)</t>
  </si>
  <si>
    <t>302</t>
  </si>
  <si>
    <t>Poznámka k položce:_x000d_
Vypočteno součtem všech ploch květnatého trávníku =56+28+548+204 a násobeno výsevkem 6 g/m2</t>
  </si>
  <si>
    <t>304</t>
  </si>
  <si>
    <t>111151132</t>
  </si>
  <si>
    <t>Pokosení trávníku při souvislé ploše do 1000 m2 lučního na svahu přes 1:5 do 1:2</t>
  </si>
  <si>
    <t>306</t>
  </si>
  <si>
    <t>https://podminky.urs.cz/item/CS_URS_2025_01/111151132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</si>
  <si>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</si>
  <si>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</si>
  <si>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</si>
  <si>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</si>
  <si>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</si>
  <si>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</si>
  <si>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</si>
  <si>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012164000R</t>
  </si>
  <si>
    <t>Vytyčení a zaměření inženýrských sítí včetně ochranných pásem</t>
  </si>
  <si>
    <t>1024</t>
  </si>
  <si>
    <t>2104970558</t>
  </si>
  <si>
    <t>012303000</t>
  </si>
  <si>
    <t>Zeměměřičské práce při provádění stavby</t>
  </si>
  <si>
    <t>955971387</t>
  </si>
  <si>
    <t>https://podminky.urs.cz/item/CS_URS_2025_01/012303000</t>
  </si>
  <si>
    <t>012403000</t>
  </si>
  <si>
    <t>Zeměměřičské práce po výstavbě</t>
  </si>
  <si>
    <t>1058223469</t>
  </si>
  <si>
    <t>https://podminky.urs.cz/item/CS_URS_2025_01/012403000</t>
  </si>
  <si>
    <t>012414000</t>
  </si>
  <si>
    <t>Geometrický plán</t>
  </si>
  <si>
    <t>1416369018</t>
  </si>
  <si>
    <t>https://podminky.urs.cz/item/CS_URS_2025_01/012414000</t>
  </si>
  <si>
    <t>013254000</t>
  </si>
  <si>
    <t>Dokumentace skutečného provedení stavby</t>
  </si>
  <si>
    <t>-605742944</t>
  </si>
  <si>
    <t>https://podminky.urs.cz/item/CS_URS_2025_01/013254000</t>
  </si>
  <si>
    <t>VRN3</t>
  </si>
  <si>
    <t>Zařízení staveniště</t>
  </si>
  <si>
    <t>032103000</t>
  </si>
  <si>
    <t>Náklady na stavební buňky, úpravu stávajících objektů</t>
  </si>
  <si>
    <t>soub…</t>
  </si>
  <si>
    <t>314017839</t>
  </si>
  <si>
    <t>https://podminky.urs.cz/item/CS_URS_2025_01/032103000</t>
  </si>
  <si>
    <t>032903000</t>
  </si>
  <si>
    <t>Náklady na provoz a údržbu vybavení staveniště</t>
  </si>
  <si>
    <t>-1323325099</t>
  </si>
  <si>
    <t>https://podminky.urs.cz/item/CS_URS_2025_01/032903000</t>
  </si>
  <si>
    <t>034103000R</t>
  </si>
  <si>
    <t>Oplocení staveniště - montáž, demontáž, pronájem</t>
  </si>
  <si>
    <t>-434356179</t>
  </si>
  <si>
    <t>039103000</t>
  </si>
  <si>
    <t>Rozebrání, bourání a odvoz zařízení staveniště</t>
  </si>
  <si>
    <t>-8746937</t>
  </si>
  <si>
    <t>https://podminky.urs.cz/item/CS_URS_2025_01/039103000</t>
  </si>
  <si>
    <t>VRN4</t>
  </si>
  <si>
    <t>Inženýrská činnost</t>
  </si>
  <si>
    <t>041414000R</t>
  </si>
  <si>
    <t>Plán BOZP</t>
  </si>
  <si>
    <t>2066113387</t>
  </si>
  <si>
    <t>Poznámka k položce:_x000d_
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</si>
  <si>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045002000</t>
  </si>
  <si>
    <t>Kompletační a koordinační činnost</t>
  </si>
  <si>
    <t>-1732769479</t>
  </si>
  <si>
    <t>https://podminky.urs.cz/item/CS_URS_2025_01/045002000</t>
  </si>
  <si>
    <t>Poznámka k položce:_x000d_
Koordinace stavebních a technologických dodávek stavby.</t>
  </si>
  <si>
    <t>VRN7</t>
  </si>
  <si>
    <t>Provozní vlivy</t>
  </si>
  <si>
    <t>072203000R</t>
  </si>
  <si>
    <t>Silniční provoz - zajištění DIO (dopravní značení)</t>
  </si>
  <si>
    <t>-1612549040</t>
  </si>
  <si>
    <t>Poznámka k položce:_x000d_
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</si>
  <si>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SEZNAM FIGUR</t>
  </si>
  <si>
    <t>Výměra</t>
  </si>
  <si>
    <t>Použití figury:</t>
  </si>
  <si>
    <t>Zřízení oboustranného bednění nosných nadzákladových zdí</t>
  </si>
  <si>
    <t>Odstranění oboustranného bednění nosných nadzákladových zdí</t>
  </si>
  <si>
    <t>Příplatek k cenám bednění nosných nadzákladových zdí za pohledový beton</t>
  </si>
  <si>
    <t>Zřízení bednění základových pasů rovného</t>
  </si>
  <si>
    <t>Odstranění bednění základových pasů rovného</t>
  </si>
  <si>
    <t>Zřízení bednění základových patek</t>
  </si>
  <si>
    <t>Odstranění bednění základových patek</t>
  </si>
  <si>
    <t>Hloubení jam nezapažených v hornině třídy těžitelnosti I skupiny 3 objem do 500 m3 strojně</t>
  </si>
  <si>
    <t>Vodorovné přemístění přes 20 do 50 m výkopku/sypaniny z horniny třídy těžitelnosti I skupiny 1 až 3</t>
  </si>
  <si>
    <t>Vodorovné přemístění přes 4 000 do 5000 m výkopku/sypaniny z horniny třídy těžitelnosti I skupiny 1 až 3</t>
  </si>
  <si>
    <t>Poplatek za uložení zeminy a kamení na recyklační skládce (skládkovné) kód odpadu 17 05 04</t>
  </si>
  <si>
    <t>odk</t>
  </si>
  <si>
    <t>odkopávka</t>
  </si>
  <si>
    <t>Hloubení rýh nezapažených š do 800 mm v hornině třídy těžitelnosti I skupiny 3 objem přes 100 m3 strojně</t>
  </si>
  <si>
    <t>Úprava pláně v hornině třídy těžitelnosti I skupiny 1 až 3 se zhutněním strojně</t>
  </si>
  <si>
    <t>Podklad z kameniva hrubého drceného vel. 16-32 mm plochy přes 100 m2 tl 140 mm</t>
  </si>
  <si>
    <t>Kryt z válcovaného betonu RCC C 27/36 tl 180 mm</t>
  </si>
  <si>
    <t>Podklad z kameniva hrubého drceného vel. 16-32 mm plochy přes 100 m2 tl 150 mm</t>
  </si>
  <si>
    <t>Podklad ze štěrkodrtě ŠD plochy přes 100 m2 tl 150 mm</t>
  </si>
  <si>
    <t>Kladení velkoformátové betonové dlažby tl přes 100 do 150 mm velikosti do 0,5 m2 pl do 300 m2</t>
  </si>
  <si>
    <t>Podklad z kameniva hrubého drceného vel. 8-16 mm plochy do 100 m2 tl 200 mm</t>
  </si>
  <si>
    <t>Kladení dlažby z vegetačních tvárnic pozemních komunikací velikosti dlaždic do 0,09 m2 tl 80 mm pl přes 25 do 50 m2</t>
  </si>
  <si>
    <t>Podklad z kameniva hrubého drceného vel. 16-32 mm plochy přes 100 m2 tl 70 mm</t>
  </si>
  <si>
    <t>Podklad z kameniva hrubého drceného vel. 32-63 mm plochy přes 100 m2 tl 100 mm</t>
  </si>
  <si>
    <t>Kryt ploch pro tělovýchovu jedno a dvouvrstvý z hmot hlinitopísčitých tl přes 20 do 50 mm</t>
  </si>
  <si>
    <t>Podklad z kameniva hrubého drceného vel. 8-16 mm plochy do 100 m2 tl 50 mm</t>
  </si>
  <si>
    <t>Podklad z kameniva hrubého drceného vel. 16-32 mm plochy přes 100 m2 tl 160 mm</t>
  </si>
  <si>
    <t>Ručně litý pryžový povrch 3-vrstvý tl 13 mm 2 ostatní barvy s impregnací na asfalt do 300 m2</t>
  </si>
  <si>
    <t>Elastická podložka pod umělý trávník ze směsi PU pojiva a gumového SBR granulátu tl 35 mm</t>
  </si>
  <si>
    <t>Kladení zámkové dlažby komunikací pro pěší ručně tl 60 mm skupiny A pl do 50 m2</t>
  </si>
  <si>
    <t>Nakládání výkopku z hornin třídy těžitelnosti I skupiny 1 až 3 přes 100 m3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</si>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</sst>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39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theme/theme1.xml" Type="http://schemas.openxmlformats.org/officeDocument/2006/relationships/theme"/><Relationship Id="rId12" Target="calcChain.xml" Type="http://schemas.openxmlformats.org/officeDocument/2006/relationships/calcChain"/><Relationship Id="rId13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3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4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5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6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7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8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https://podminky.urs.cz/item/CS_URS_2025_01/113106023" TargetMode="External" Type="http://schemas.openxmlformats.org/officeDocument/2006/relationships/hyperlink"/><Relationship Id="rId10" Target="https://podminky.urs.cz/item/CS_URS_2025_01/167151111" TargetMode="External" Type="http://schemas.openxmlformats.org/officeDocument/2006/relationships/hyperlink"/><Relationship Id="rId100" Target="https://podminky.urs.cz/item/CS_URS_2025_01/787313316" TargetMode="External" Type="http://schemas.openxmlformats.org/officeDocument/2006/relationships/hyperlink"/><Relationship Id="rId101" Target="https://podminky.urs.cz/item/CS_URS_2025_01/998787311" TargetMode="External" Type="http://schemas.openxmlformats.org/officeDocument/2006/relationships/hyperlink"/><Relationship Id="rId102" Target="../drawings/drawing2.xml" Type="http://schemas.openxmlformats.org/officeDocument/2006/relationships/drawing"/><Relationship Id="rId11" Target="https://podminky.urs.cz/item/CS_URS_2025_01/171201231" TargetMode="External" Type="http://schemas.openxmlformats.org/officeDocument/2006/relationships/hyperlink"/><Relationship Id="rId12" Target="https://podminky.urs.cz/item/CS_URS_2025_01/174151101" TargetMode="External" Type="http://schemas.openxmlformats.org/officeDocument/2006/relationships/hyperlink"/><Relationship Id="rId13" Target="https://podminky.urs.cz/item/CS_URS_2025_01/175111101" TargetMode="External" Type="http://schemas.openxmlformats.org/officeDocument/2006/relationships/hyperlink"/><Relationship Id="rId14" Target="https://podminky.urs.cz/item/CS_URS_2025_01/181951112" TargetMode="External" Type="http://schemas.openxmlformats.org/officeDocument/2006/relationships/hyperlink"/><Relationship Id="rId15" Target="https://podminky.urs.cz/item/CS_URS_2025_01/184911161" TargetMode="External" Type="http://schemas.openxmlformats.org/officeDocument/2006/relationships/hyperlink"/><Relationship Id="rId16" Target="https://podminky.urs.cz/item/CS_URS_2025_01/184911421" TargetMode="External" Type="http://schemas.openxmlformats.org/officeDocument/2006/relationships/hyperlink"/><Relationship Id="rId17" Target="https://podminky.urs.cz/item/CS_URS_2025_01/212750101" TargetMode="External" Type="http://schemas.openxmlformats.org/officeDocument/2006/relationships/hyperlink"/><Relationship Id="rId18" Target="https://podminky.urs.cz/item/CS_URS_2025_01/271532212" TargetMode="External" Type="http://schemas.openxmlformats.org/officeDocument/2006/relationships/hyperlink"/><Relationship Id="rId19" Target="https://podminky.urs.cz/item/CS_URS_2025_01/273313711" TargetMode="External" Type="http://schemas.openxmlformats.org/officeDocument/2006/relationships/hyperlink"/><Relationship Id="rId2" Target="https://podminky.urs.cz/item/CS_URS_2025_01/113106341" TargetMode="External" Type="http://schemas.openxmlformats.org/officeDocument/2006/relationships/hyperlink"/><Relationship Id="rId20" Target="https://podminky.urs.cz/item/CS_URS_2025_01/273313811" TargetMode="External" Type="http://schemas.openxmlformats.org/officeDocument/2006/relationships/hyperlink"/><Relationship Id="rId21" Target="https://podminky.urs.cz/item/CS_URS_2025_01/273362021" TargetMode="External" Type="http://schemas.openxmlformats.org/officeDocument/2006/relationships/hyperlink"/><Relationship Id="rId22" Target="https://podminky.urs.cz/item/CS_URS_2025_01/274313511" TargetMode="External" Type="http://schemas.openxmlformats.org/officeDocument/2006/relationships/hyperlink"/><Relationship Id="rId23" Target="https://podminky.urs.cz/item/CS_URS_2025_01/274322611" TargetMode="External" Type="http://schemas.openxmlformats.org/officeDocument/2006/relationships/hyperlink"/><Relationship Id="rId24" Target="https://podminky.urs.cz/item/CS_URS_2025_01/274351121" TargetMode="External" Type="http://schemas.openxmlformats.org/officeDocument/2006/relationships/hyperlink"/><Relationship Id="rId25" Target="https://podminky.urs.cz/item/CS_URS_2025_01/274351122" TargetMode="External" Type="http://schemas.openxmlformats.org/officeDocument/2006/relationships/hyperlink"/><Relationship Id="rId26" Target="https://podminky.urs.cz/item/CS_URS_2025_01/274361821" TargetMode="External" Type="http://schemas.openxmlformats.org/officeDocument/2006/relationships/hyperlink"/><Relationship Id="rId27" Target="https://podminky.urs.cz/item/CS_URS_2025_01/275313511" TargetMode="External" Type="http://schemas.openxmlformats.org/officeDocument/2006/relationships/hyperlink"/><Relationship Id="rId28" Target="https://podminky.urs.cz/item/CS_URS_2025_01/275322611" TargetMode="External" Type="http://schemas.openxmlformats.org/officeDocument/2006/relationships/hyperlink"/><Relationship Id="rId29" Target="https://podminky.urs.cz/item/CS_URS_2025_01/275351121" TargetMode="External" Type="http://schemas.openxmlformats.org/officeDocument/2006/relationships/hyperlink"/><Relationship Id="rId3" Target="https://podminky.urs.cz/item/CS_URS_2025_01/113107442" TargetMode="External" Type="http://schemas.openxmlformats.org/officeDocument/2006/relationships/hyperlink"/><Relationship Id="rId30" Target="https://podminky.urs.cz/item/CS_URS_2025_01/275351122" TargetMode="External" Type="http://schemas.openxmlformats.org/officeDocument/2006/relationships/hyperlink"/><Relationship Id="rId31" Target="https://podminky.urs.cz/item/CS_URS_2025_01/275361821" TargetMode="External" Type="http://schemas.openxmlformats.org/officeDocument/2006/relationships/hyperlink"/><Relationship Id="rId32" Target="https://podminky.urs.cz/item/CS_URS_2025_01/279113155" TargetMode="External" Type="http://schemas.openxmlformats.org/officeDocument/2006/relationships/hyperlink"/><Relationship Id="rId33" Target="https://podminky.urs.cz/item/CS_URS_2025_01/279361821" TargetMode="External" Type="http://schemas.openxmlformats.org/officeDocument/2006/relationships/hyperlink"/><Relationship Id="rId34" Target="https://podminky.urs.cz/item/CS_URS_2025_01/311321815" TargetMode="External" Type="http://schemas.openxmlformats.org/officeDocument/2006/relationships/hyperlink"/><Relationship Id="rId35" Target="https://podminky.urs.cz/item/CS_URS_2025_01/311351121" TargetMode="External" Type="http://schemas.openxmlformats.org/officeDocument/2006/relationships/hyperlink"/><Relationship Id="rId36" Target="https://podminky.urs.cz/item/CS_URS_2025_01/311351122" TargetMode="External" Type="http://schemas.openxmlformats.org/officeDocument/2006/relationships/hyperlink"/><Relationship Id="rId37" Target="https://podminky.urs.cz/item/CS_URS_2025_01/311351911" TargetMode="External" Type="http://schemas.openxmlformats.org/officeDocument/2006/relationships/hyperlink"/><Relationship Id="rId38" Target="https://podminky.urs.cz/item/CS_URS_2025_01/311361821" TargetMode="External" Type="http://schemas.openxmlformats.org/officeDocument/2006/relationships/hyperlink"/><Relationship Id="rId39" Target="https://podminky.urs.cz/item/CS_URS_2025_01/430321616" TargetMode="External" Type="http://schemas.openxmlformats.org/officeDocument/2006/relationships/hyperlink"/><Relationship Id="rId4" Target="https://podminky.urs.cz/item/CS_URS_2025_01/131251104" TargetMode="External" Type="http://schemas.openxmlformats.org/officeDocument/2006/relationships/hyperlink"/><Relationship Id="rId40" Target="https://podminky.urs.cz/item/CS_URS_2025_01/430362021" TargetMode="External" Type="http://schemas.openxmlformats.org/officeDocument/2006/relationships/hyperlink"/><Relationship Id="rId41" Target="https://podminky.urs.cz/item/CS_URS_2025_01/431351121" TargetMode="External" Type="http://schemas.openxmlformats.org/officeDocument/2006/relationships/hyperlink"/><Relationship Id="rId42" Target="https://podminky.urs.cz/item/CS_URS_2025_01/431351122" TargetMode="External" Type="http://schemas.openxmlformats.org/officeDocument/2006/relationships/hyperlink"/><Relationship Id="rId43" Target="https://podminky.urs.cz/item/CS_URS_2025_01/434351141" TargetMode="External" Type="http://schemas.openxmlformats.org/officeDocument/2006/relationships/hyperlink"/><Relationship Id="rId44" Target="https://podminky.urs.cz/item/CS_URS_2025_01/434351142" TargetMode="External" Type="http://schemas.openxmlformats.org/officeDocument/2006/relationships/hyperlink"/><Relationship Id="rId45" Target="https://podminky.urs.cz/item/CS_URS_2025_01/451573111" TargetMode="External" Type="http://schemas.openxmlformats.org/officeDocument/2006/relationships/hyperlink"/><Relationship Id="rId46" Target="https://podminky.urs.cz/item/CS_URS_2025_01/564750111" TargetMode="External" Type="http://schemas.openxmlformats.org/officeDocument/2006/relationships/hyperlink"/><Relationship Id="rId47" Target="https://podminky.urs.cz/item/CS_URS_2025_01/564750112" TargetMode="External" Type="http://schemas.openxmlformats.org/officeDocument/2006/relationships/hyperlink"/><Relationship Id="rId48" Target="https://podminky.urs.cz/item/CS_URS_2025_01/564760001" TargetMode="External" Type="http://schemas.openxmlformats.org/officeDocument/2006/relationships/hyperlink"/><Relationship Id="rId49" Target="https://podminky.urs.cz/item/CS_URS_2025_01/564851011" TargetMode="External" Type="http://schemas.openxmlformats.org/officeDocument/2006/relationships/hyperlink"/><Relationship Id="rId5" Target="https://podminky.urs.cz/item/CS_URS_2025_01/132251104" TargetMode="External" Type="http://schemas.openxmlformats.org/officeDocument/2006/relationships/hyperlink"/><Relationship Id="rId50" Target="https://podminky.urs.cz/item/CS_URS_2025_01/564851111" TargetMode="External" Type="http://schemas.openxmlformats.org/officeDocument/2006/relationships/hyperlink"/><Relationship Id="rId51" Target="https://podminky.urs.cz/item/CS_URS_2025_01/566901143" TargetMode="External" Type="http://schemas.openxmlformats.org/officeDocument/2006/relationships/hyperlink"/><Relationship Id="rId52" Target="https://podminky.urs.cz/item/CS_URS_2025_01/572330111" TargetMode="External" Type="http://schemas.openxmlformats.org/officeDocument/2006/relationships/hyperlink"/><Relationship Id="rId53" Target="https://podminky.urs.cz/item/CS_URS_2025_01/572340111" TargetMode="External" Type="http://schemas.openxmlformats.org/officeDocument/2006/relationships/hyperlink"/><Relationship Id="rId54" Target="https://podminky.urs.cz/item/CS_URS_2025_01/589116112" TargetMode="External" Type="http://schemas.openxmlformats.org/officeDocument/2006/relationships/hyperlink"/><Relationship Id="rId55" Target="https://podminky.urs.cz/item/CS_URS_2025_01/591411111" TargetMode="External" Type="http://schemas.openxmlformats.org/officeDocument/2006/relationships/hyperlink"/><Relationship Id="rId56" Target="https://podminky.urs.cz/item/CS_URS_2025_01/596211110" TargetMode="External" Type="http://schemas.openxmlformats.org/officeDocument/2006/relationships/hyperlink"/><Relationship Id="rId57" Target="https://podminky.urs.cz/item/CS_URS_2025_01/596211110" TargetMode="External" Type="http://schemas.openxmlformats.org/officeDocument/2006/relationships/hyperlink"/><Relationship Id="rId58" Target="https://podminky.urs.cz/item/CS_URS_2025_01/596412112" TargetMode="External" Type="http://schemas.openxmlformats.org/officeDocument/2006/relationships/hyperlink"/><Relationship Id="rId59" Target="https://podminky.urs.cz/item/CS_URS_2025_01/596811411" TargetMode="External" Type="http://schemas.openxmlformats.org/officeDocument/2006/relationships/hyperlink"/><Relationship Id="rId6" Target="https://podminky.urs.cz/item/CS_URS_2025_01/132251252" TargetMode="External" Type="http://schemas.openxmlformats.org/officeDocument/2006/relationships/hyperlink"/><Relationship Id="rId60" Target="https://podminky.urs.cz/item/CS_URS_2025_01/597661111" TargetMode="External" Type="http://schemas.openxmlformats.org/officeDocument/2006/relationships/hyperlink"/><Relationship Id="rId61" Target="https://podminky.urs.cz/item/CS_URS_2025_01/597069111" TargetMode="External" Type="http://schemas.openxmlformats.org/officeDocument/2006/relationships/hyperlink"/><Relationship Id="rId62" Target="https://podminky.urs.cz/item/CS_URS_2025_01/871181141" TargetMode="External" Type="http://schemas.openxmlformats.org/officeDocument/2006/relationships/hyperlink"/><Relationship Id="rId63" Target="https://podminky.urs.cz/item/CS_URS_2025_01/871353121" TargetMode="External" Type="http://schemas.openxmlformats.org/officeDocument/2006/relationships/hyperlink"/><Relationship Id="rId64" Target="https://podminky.urs.cz/item/CS_URS_2025_01/871373121" TargetMode="External" Type="http://schemas.openxmlformats.org/officeDocument/2006/relationships/hyperlink"/><Relationship Id="rId65" Target="https://podminky.urs.cz/item/CS_URS_2025_01/877350310" TargetMode="External" Type="http://schemas.openxmlformats.org/officeDocument/2006/relationships/hyperlink"/><Relationship Id="rId66" Target="https://podminky.urs.cz/item/CS_URS_2025_01/877370310" TargetMode="External" Type="http://schemas.openxmlformats.org/officeDocument/2006/relationships/hyperlink"/><Relationship Id="rId67" Target="https://podminky.urs.cz/item/CS_URS_2025_01/891211112" TargetMode="External" Type="http://schemas.openxmlformats.org/officeDocument/2006/relationships/hyperlink"/><Relationship Id="rId68" Target="https://podminky.urs.cz/item/CS_URS_2025_01/891215321" TargetMode="External" Type="http://schemas.openxmlformats.org/officeDocument/2006/relationships/hyperlink"/><Relationship Id="rId69" Target="https://podminky.urs.cz/item/CS_URS_2025_01/891269111" TargetMode="External" Type="http://schemas.openxmlformats.org/officeDocument/2006/relationships/hyperlink"/><Relationship Id="rId7" Target="https://podminky.urs.cz/item/CS_URS_2025_01/139001101" TargetMode="External" Type="http://schemas.openxmlformats.org/officeDocument/2006/relationships/hyperlink"/><Relationship Id="rId70" Target="https://podminky.urs.cz/item/CS_URS_2025_01/892233122" TargetMode="External" Type="http://schemas.openxmlformats.org/officeDocument/2006/relationships/hyperlink"/><Relationship Id="rId71" Target="https://podminky.urs.cz/item/CS_URS_2025_01/892241111" TargetMode="External" Type="http://schemas.openxmlformats.org/officeDocument/2006/relationships/hyperlink"/><Relationship Id="rId72" Target="https://podminky.urs.cz/item/CS_URS_2025_01/894411121" TargetMode="External" Type="http://schemas.openxmlformats.org/officeDocument/2006/relationships/hyperlink"/><Relationship Id="rId73" Target="https://podminky.urs.cz/item/CS_URS_2025_01/899401112" TargetMode="External" Type="http://schemas.openxmlformats.org/officeDocument/2006/relationships/hyperlink"/><Relationship Id="rId74" Target="https://podminky.urs.cz/item/CS_URS_2025_01/899722114" TargetMode="External" Type="http://schemas.openxmlformats.org/officeDocument/2006/relationships/hyperlink"/><Relationship Id="rId75" Target="https://podminky.urs.cz/item/CS_URS_2025_01/916131213" TargetMode="External" Type="http://schemas.openxmlformats.org/officeDocument/2006/relationships/hyperlink"/><Relationship Id="rId76" Target="https://podminky.urs.cz/item/CS_URS_2025_01/916232111R" TargetMode="External" Type="http://schemas.openxmlformats.org/officeDocument/2006/relationships/hyperlink"/><Relationship Id="rId77" Target="https://podminky.urs.cz/item/CS_URS_2025_01/916331112" TargetMode="External" Type="http://schemas.openxmlformats.org/officeDocument/2006/relationships/hyperlink"/><Relationship Id="rId78" Target="https://podminky.urs.cz/item/CS_URS_2025_01/916371212" TargetMode="External" Type="http://schemas.openxmlformats.org/officeDocument/2006/relationships/hyperlink"/><Relationship Id="rId79" Target="https://podminky.urs.cz/item/CS_URS_2025_01/919111114" TargetMode="External" Type="http://schemas.openxmlformats.org/officeDocument/2006/relationships/hyperlink"/><Relationship Id="rId8" Target="https://podminky.urs.cz/item/CS_URS_2025_01/162251102" TargetMode="External" Type="http://schemas.openxmlformats.org/officeDocument/2006/relationships/hyperlink"/><Relationship Id="rId80" Target="https://podminky.urs.cz/item/CS_URS_2025_01/919735112" TargetMode="External" Type="http://schemas.openxmlformats.org/officeDocument/2006/relationships/hyperlink"/><Relationship Id="rId81" Target="https://podminky.urs.cz/item/CS_URS_2025_01/919794441" TargetMode="External" Type="http://schemas.openxmlformats.org/officeDocument/2006/relationships/hyperlink"/><Relationship Id="rId82" Target="https://podminky.urs.cz/item/CS_URS_2025_01/935113111" TargetMode="External" Type="http://schemas.openxmlformats.org/officeDocument/2006/relationships/hyperlink"/><Relationship Id="rId83" Target="https://podminky.urs.cz/item/CS_URS_2025_01/953241210" TargetMode="External" Type="http://schemas.openxmlformats.org/officeDocument/2006/relationships/hyperlink"/><Relationship Id="rId84" Target="https://podminky.urs.cz/item/CS_URS_2025_01/962032131" TargetMode="External" Type="http://schemas.openxmlformats.org/officeDocument/2006/relationships/hyperlink"/><Relationship Id="rId85" Target="https://podminky.urs.cz/item/CS_URS_2025_01/966051111" TargetMode="External" Type="http://schemas.openxmlformats.org/officeDocument/2006/relationships/hyperlink"/><Relationship Id="rId86" Target="https://podminky.urs.cz/item/CS_URS_2025_01/966081133" TargetMode="External" Type="http://schemas.openxmlformats.org/officeDocument/2006/relationships/hyperlink"/><Relationship Id="rId87" Target="https://podminky.urs.cz/item/CS_URS_2025_01/968082016" TargetMode="External" Type="http://schemas.openxmlformats.org/officeDocument/2006/relationships/hyperlink"/><Relationship Id="rId88" Target="https://podminky.urs.cz/item/CS_URS_2025_01/997013509" TargetMode="External" Type="http://schemas.openxmlformats.org/officeDocument/2006/relationships/hyperlink"/><Relationship Id="rId89" Target="https://podminky.urs.cz/item/CS_URS_2025_01/997013511" TargetMode="External" Type="http://schemas.openxmlformats.org/officeDocument/2006/relationships/hyperlink"/><Relationship Id="rId9" Target="https://podminky.urs.cz/item/CS_URS_2025_01/162651112" TargetMode="External" Type="http://schemas.openxmlformats.org/officeDocument/2006/relationships/hyperlink"/><Relationship Id="rId90" Target="https://podminky.urs.cz/item/CS_URS_2025_01/997013813" TargetMode="External" Type="http://schemas.openxmlformats.org/officeDocument/2006/relationships/hyperlink"/><Relationship Id="rId91" Target="https://podminky.urs.cz/item/CS_URS_2025_01/997013814" TargetMode="External" Type="http://schemas.openxmlformats.org/officeDocument/2006/relationships/hyperlink"/><Relationship Id="rId92" Target="https://podminky.urs.cz/item/CS_URS_2025_01/997013861" TargetMode="External" Type="http://schemas.openxmlformats.org/officeDocument/2006/relationships/hyperlink"/><Relationship Id="rId93" Target="https://podminky.urs.cz/item/CS_URS_2025_01/997013863" TargetMode="External" Type="http://schemas.openxmlformats.org/officeDocument/2006/relationships/hyperlink"/><Relationship Id="rId94" Target="https://podminky.urs.cz/item/CS_URS_2025_01/997013875" TargetMode="External" Type="http://schemas.openxmlformats.org/officeDocument/2006/relationships/hyperlink"/><Relationship Id="rId95" Target="https://podminky.urs.cz/item/CS_URS_2025_01/998223011" TargetMode="External" Type="http://schemas.openxmlformats.org/officeDocument/2006/relationships/hyperlink"/><Relationship Id="rId96" Target="https://podminky.urs.cz/item/CS_URS_2025_01/998223091" TargetMode="External" Type="http://schemas.openxmlformats.org/officeDocument/2006/relationships/hyperlink"/><Relationship Id="rId97" Target="https://podminky.urs.cz/item/CS_URS_2025_01/767223222" TargetMode="External" Type="http://schemas.openxmlformats.org/officeDocument/2006/relationships/hyperlink"/><Relationship Id="rId98" Target="https://podminky.urs.cz/item/CS_URS_2025_01/767640221" TargetMode="External" Type="http://schemas.openxmlformats.org/officeDocument/2006/relationships/hyperlink"/><Relationship Id="rId99" Target="https://podminky.urs.cz/item/CS_URS_2025_01/998767311" TargetMode="External" Type="http://schemas.openxmlformats.org/officeDocument/2006/relationships/hyperlink"/></Relationships>
</file>

<file path=xl/worksheets/_rels/sheet3.xml.rels><?xml version="1.0" encoding="UTF-8" standalone="no"?><Relationships xmlns="http://schemas.openxmlformats.org/package/2006/relationships"><Relationship Id="rId1" Target="https://podminky.urs.cz/item/CS_URS_2025_01/111351112" TargetMode="External" Type="http://schemas.openxmlformats.org/officeDocument/2006/relationships/hyperlink"/><Relationship Id="rId2" Target="https://podminky.urs.cz/item/CS_URS_2025_01/132153411" TargetMode="External" Type="http://schemas.openxmlformats.org/officeDocument/2006/relationships/hyperlink"/><Relationship Id="rId3" Target="https://podminky.urs.cz/item/CS_URS_2025_01/181511112" TargetMode="External" Type="http://schemas.openxmlformats.org/officeDocument/2006/relationships/hyperlink"/><Relationship Id="rId4" Target="https://podminky.urs.cz/item/CS_URS_2025_01/HZS2211" TargetMode="External" Type="http://schemas.openxmlformats.org/officeDocument/2006/relationships/hyperlink"/><Relationship Id="rId5" Target="https://podminky.urs.cz/item/CS_URS_2025_01/HZS2232" TargetMode="External" Type="http://schemas.openxmlformats.org/officeDocument/2006/relationships/hyperlink"/><Relationship Id="rId6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1" Target="../drawings/drawing5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1" Target="https://podminky.urs.cz/item/CS_URS_2025_01/112101101" TargetMode="External" Type="http://schemas.openxmlformats.org/officeDocument/2006/relationships/hyperlink"/><Relationship Id="rId10" Target="https://podminky.urs.cz/item/CS_URS_2025_01/184813511" TargetMode="External" Type="http://schemas.openxmlformats.org/officeDocument/2006/relationships/hyperlink"/><Relationship Id="rId11" Target="https://podminky.urs.cz/item/CS_URS_2025_01/184813513" TargetMode="External" Type="http://schemas.openxmlformats.org/officeDocument/2006/relationships/hyperlink"/><Relationship Id="rId12" Target="https://podminky.urs.cz/item/CS_URS_2025_01/183402131" TargetMode="External" Type="http://schemas.openxmlformats.org/officeDocument/2006/relationships/hyperlink"/><Relationship Id="rId13" Target="https://podminky.urs.cz/item/CS_URS_2025_01/183402133" TargetMode="External" Type="http://schemas.openxmlformats.org/officeDocument/2006/relationships/hyperlink"/><Relationship Id="rId14" Target="https://podminky.urs.cz/item/CS_URS_2025_01/185802112" TargetMode="External" Type="http://schemas.openxmlformats.org/officeDocument/2006/relationships/hyperlink"/><Relationship Id="rId15" Target="https://podminky.urs.cz/item/CS_URS_2025_01/185802132" TargetMode="External" Type="http://schemas.openxmlformats.org/officeDocument/2006/relationships/hyperlink"/><Relationship Id="rId16" Target="https://podminky.urs.cz/item/CS_URS_2025_01/185802121" TargetMode="External" Type="http://schemas.openxmlformats.org/officeDocument/2006/relationships/hyperlink"/><Relationship Id="rId17" Target="https://podminky.urs.cz/item/CS_URS_2025_01/183403114" TargetMode="External" Type="http://schemas.openxmlformats.org/officeDocument/2006/relationships/hyperlink"/><Relationship Id="rId18" Target="https://podminky.urs.cz/item/CS_URS_2025_01/183403115" TargetMode="External" Type="http://schemas.openxmlformats.org/officeDocument/2006/relationships/hyperlink"/><Relationship Id="rId19" Target="https://podminky.urs.cz/item/CS_URS_2025_01/183403153" TargetMode="External" Type="http://schemas.openxmlformats.org/officeDocument/2006/relationships/hyperlink"/><Relationship Id="rId2" Target="https://podminky.urs.cz/item/CS_URS_2025_01/111212217" TargetMode="External" Type="http://schemas.openxmlformats.org/officeDocument/2006/relationships/hyperlink"/><Relationship Id="rId20" Target="https://podminky.urs.cz/item/CS_URS_2025_01/183403253" TargetMode="External" Type="http://schemas.openxmlformats.org/officeDocument/2006/relationships/hyperlink"/><Relationship Id="rId21" Target="https://podminky.urs.cz/item/CS_URS_2025_01/06102" TargetMode="External" Type="http://schemas.openxmlformats.org/officeDocument/2006/relationships/hyperlink"/><Relationship Id="rId22" Target="https://podminky.urs.cz/item/CS_URS_2025_01/119005132" TargetMode="External" Type="http://schemas.openxmlformats.org/officeDocument/2006/relationships/hyperlink"/><Relationship Id="rId23" Target="https://podminky.urs.cz/item/CS_URS_2025_01/183102221" TargetMode="External" Type="http://schemas.openxmlformats.org/officeDocument/2006/relationships/hyperlink"/><Relationship Id="rId24" Target="https://podminky.urs.cz/item/CS_URS_2025_01/184102126" TargetMode="External" Type="http://schemas.openxmlformats.org/officeDocument/2006/relationships/hyperlink"/><Relationship Id="rId25" Target="https://podminky.urs.cz/item/CS_URS_2025_01/185802124" TargetMode="External" Type="http://schemas.openxmlformats.org/officeDocument/2006/relationships/hyperlink"/><Relationship Id="rId26" Target="https://podminky.urs.cz/item/CS_URS_2025_01/184215135" TargetMode="External" Type="http://schemas.openxmlformats.org/officeDocument/2006/relationships/hyperlink"/><Relationship Id="rId27" Target="https://podminky.urs.cz/item/CS_URS_2025_01/184501142" TargetMode="External" Type="http://schemas.openxmlformats.org/officeDocument/2006/relationships/hyperlink"/><Relationship Id="rId28" Target="https://podminky.urs.cz/item/CS_URS_2025_01/184215422" TargetMode="External" Type="http://schemas.openxmlformats.org/officeDocument/2006/relationships/hyperlink"/><Relationship Id="rId29" Target="https://podminky.urs.cz/item/CS_URS_2025_01/184806111" TargetMode="External" Type="http://schemas.openxmlformats.org/officeDocument/2006/relationships/hyperlink"/><Relationship Id="rId3" Target="https://podminky.urs.cz/item/CS_URS_2025_01/111212211" TargetMode="External" Type="http://schemas.openxmlformats.org/officeDocument/2006/relationships/hyperlink"/><Relationship Id="rId30" Target="https://podminky.urs.cz/item/CS_URS_2025_01/184801122" TargetMode="External" Type="http://schemas.openxmlformats.org/officeDocument/2006/relationships/hyperlink"/><Relationship Id="rId31" Target="https://podminky.urs.cz/item/CS_URS_2025_01/183112128" TargetMode="External" Type="http://schemas.openxmlformats.org/officeDocument/2006/relationships/hyperlink"/><Relationship Id="rId32" Target="https://podminky.urs.cz/item/CS_URS_2025_01/183112129" TargetMode="External" Type="http://schemas.openxmlformats.org/officeDocument/2006/relationships/hyperlink"/><Relationship Id="rId33" Target="https://podminky.urs.cz/item/CS_URS_2025_01/183102133" TargetMode="External" Type="http://schemas.openxmlformats.org/officeDocument/2006/relationships/hyperlink"/><Relationship Id="rId34" Target="https://podminky.urs.cz/item/CS_URS_2025_01/184102120" TargetMode="External" Type="http://schemas.openxmlformats.org/officeDocument/2006/relationships/hyperlink"/><Relationship Id="rId35" Target="https://podminky.urs.cz/item/CS_URS_2025_01/184102121" TargetMode="External" Type="http://schemas.openxmlformats.org/officeDocument/2006/relationships/hyperlink"/><Relationship Id="rId36" Target="https://podminky.urs.cz/item/CS_URS_2025_01/184102122" TargetMode="External" Type="http://schemas.openxmlformats.org/officeDocument/2006/relationships/hyperlink"/><Relationship Id="rId37" Target="https://podminky.urs.cz/item/CS_URS_2025_01/184102123" TargetMode="External" Type="http://schemas.openxmlformats.org/officeDocument/2006/relationships/hyperlink"/><Relationship Id="rId38" Target="https://podminky.urs.cz/item/CS_URS_2025_01/183112128" TargetMode="External" Type="http://schemas.openxmlformats.org/officeDocument/2006/relationships/hyperlink"/><Relationship Id="rId39" Target="https://podminky.urs.cz/item/CS_URS_2025_01/183211322" TargetMode="External" Type="http://schemas.openxmlformats.org/officeDocument/2006/relationships/hyperlink"/><Relationship Id="rId4" Target="https://podminky.urs.cz/item/CS_URS_2025_01/121151123" TargetMode="External" Type="http://schemas.openxmlformats.org/officeDocument/2006/relationships/hyperlink"/><Relationship Id="rId40" Target="https://podminky.urs.cz/item/CS_URS_2025_01/185802124" TargetMode="External" Type="http://schemas.openxmlformats.org/officeDocument/2006/relationships/hyperlink"/><Relationship Id="rId41" Target="https://podminky.urs.cz/item/CS_URS_2025_01/183112128" TargetMode="External" Type="http://schemas.openxmlformats.org/officeDocument/2006/relationships/hyperlink"/><Relationship Id="rId42" Target="https://podminky.urs.cz/item/CS_URS_2025_01/183211313" TargetMode="External" Type="http://schemas.openxmlformats.org/officeDocument/2006/relationships/hyperlink"/><Relationship Id="rId43" Target="https://podminky.urs.cz/item/CS_URS_2025_01/184911162" TargetMode="External" Type="http://schemas.openxmlformats.org/officeDocument/2006/relationships/hyperlink"/><Relationship Id="rId44" Target="https://podminky.urs.cz/item/CS_URS_2025_01/184911422" TargetMode="External" Type="http://schemas.openxmlformats.org/officeDocument/2006/relationships/hyperlink"/><Relationship Id="rId45" Target="https://podminky.urs.cz/item/CS_URS_2025_01/185804234" TargetMode="External" Type="http://schemas.openxmlformats.org/officeDocument/2006/relationships/hyperlink"/><Relationship Id="rId46" Target="https://podminky.urs.cz/item/CS_URS_2025_01/185804211" TargetMode="External" Type="http://schemas.openxmlformats.org/officeDocument/2006/relationships/hyperlink"/><Relationship Id="rId47" Target="https://podminky.urs.cz/item/CS_URS_2025_01/183403113" TargetMode="External" Type="http://schemas.openxmlformats.org/officeDocument/2006/relationships/hyperlink"/><Relationship Id="rId48" Target="https://podminky.urs.cz/item/CS_URS_2025_01/183403153.1" TargetMode="External" Type="http://schemas.openxmlformats.org/officeDocument/2006/relationships/hyperlink"/><Relationship Id="rId49" Target="https://podminky.urs.cz/item/CS_URS_2025_01/181151331" TargetMode="External" Type="http://schemas.openxmlformats.org/officeDocument/2006/relationships/hyperlink"/><Relationship Id="rId5" Target="https://podminky.urs.cz/item/CS_URS_2025_01/122151104" TargetMode="External" Type="http://schemas.openxmlformats.org/officeDocument/2006/relationships/hyperlink"/><Relationship Id="rId50" Target="https://podminky.urs.cz/item/CS_URS_2025_01/184854215" TargetMode="External" Type="http://schemas.openxmlformats.org/officeDocument/2006/relationships/hyperlink"/><Relationship Id="rId51" Target="https://podminky.urs.cz/item/CS_URS_2025_01/181411131" TargetMode="External" Type="http://schemas.openxmlformats.org/officeDocument/2006/relationships/hyperlink"/><Relationship Id="rId52" Target="https://podminky.urs.cz/item/CS_URS_2025_01/185802113" TargetMode="External" Type="http://schemas.openxmlformats.org/officeDocument/2006/relationships/hyperlink"/><Relationship Id="rId53" Target="https://podminky.urs.cz/item/CS_URS_2025_01/185803211" TargetMode="External" Type="http://schemas.openxmlformats.org/officeDocument/2006/relationships/hyperlink"/><Relationship Id="rId54" Target="https://podminky.urs.cz/item/CS_URS_2025_01/111151121" TargetMode="External" Type="http://schemas.openxmlformats.org/officeDocument/2006/relationships/hyperlink"/><Relationship Id="rId55" Target="https://podminky.urs.cz/item/CS_URS_2025_01/183403113" TargetMode="External" Type="http://schemas.openxmlformats.org/officeDocument/2006/relationships/hyperlink"/><Relationship Id="rId56" Target="https://podminky.urs.cz/item/CS_URS_2025_01/183403153.1" TargetMode="External" Type="http://schemas.openxmlformats.org/officeDocument/2006/relationships/hyperlink"/><Relationship Id="rId57" Target="https://podminky.urs.cz/item/CS_URS_2025_01/181411122" TargetMode="External" Type="http://schemas.openxmlformats.org/officeDocument/2006/relationships/hyperlink"/><Relationship Id="rId58" Target="https://podminky.urs.cz/item/CS_URS_2025_01/185803211" TargetMode="External" Type="http://schemas.openxmlformats.org/officeDocument/2006/relationships/hyperlink"/><Relationship Id="rId59" Target="https://podminky.urs.cz/item/CS_URS_2025_01/111151132" TargetMode="External" Type="http://schemas.openxmlformats.org/officeDocument/2006/relationships/hyperlink"/><Relationship Id="rId6" Target="https://podminky.urs.cz/item/CS_URS_2025_01/171151103" TargetMode="External" Type="http://schemas.openxmlformats.org/officeDocument/2006/relationships/hyperlink"/><Relationship Id="rId60" Target="../drawings/drawing6.xml" Type="http://schemas.openxmlformats.org/officeDocument/2006/relationships/drawing"/><Relationship Id="rId7" Target="https://podminky.urs.cz/item/CS_URS_2025_01/171151101" TargetMode="External" Type="http://schemas.openxmlformats.org/officeDocument/2006/relationships/hyperlink"/><Relationship Id="rId8" Target="https://podminky.urs.cz/item/CS_URS_2025_01/182251101" TargetMode="External" Type="http://schemas.openxmlformats.org/officeDocument/2006/relationships/hyperlink"/><Relationship Id="rId9" Target="https://podminky.urs.cz/item/CS_URS_2025_01/182351133" TargetMode="External" Type="http://schemas.openxmlformats.org/officeDocument/2006/relationships/hyperlink"/></Relationships>
</file>

<file path=xl/worksheets/_rels/sheet7.xml.rels><?xml version="1.0" encoding="UTF-8" standalone="no"?><Relationships xmlns="http://schemas.openxmlformats.org/package/2006/relationships"><Relationship Id="rId1" Target="https://podminky.urs.cz/item/CS_URS_2025_01/012303000" TargetMode="External" Type="http://schemas.openxmlformats.org/officeDocument/2006/relationships/hyperlink"/><Relationship Id="rId2" Target="https://podminky.urs.cz/item/CS_URS_2025_01/012403000" TargetMode="External" Type="http://schemas.openxmlformats.org/officeDocument/2006/relationships/hyperlink"/><Relationship Id="rId3" Target="https://podminky.urs.cz/item/CS_URS_2025_01/012414000" TargetMode="External" Type="http://schemas.openxmlformats.org/officeDocument/2006/relationships/hyperlink"/><Relationship Id="rId4" Target="https://podminky.urs.cz/item/CS_URS_2025_01/013254000" TargetMode="External" Type="http://schemas.openxmlformats.org/officeDocument/2006/relationships/hyperlink"/><Relationship Id="rId5" Target="https://podminky.urs.cz/item/CS_URS_2025_01/032103000" TargetMode="External" Type="http://schemas.openxmlformats.org/officeDocument/2006/relationships/hyperlink"/><Relationship Id="rId6" Target="https://podminky.urs.cz/item/CS_URS_2025_01/032903000" TargetMode="External" Type="http://schemas.openxmlformats.org/officeDocument/2006/relationships/hyperlink"/><Relationship Id="rId7" Target="https://podminky.urs.cz/item/CS_URS_2025_01/039103000" TargetMode="External" Type="http://schemas.openxmlformats.org/officeDocument/2006/relationships/hyperlink"/><Relationship Id="rId8" Target="https://podminky.urs.cz/item/CS_URS_2025_01/045002000" TargetMode="External" Type="http://schemas.openxmlformats.org/officeDocument/2006/relationships/hyperlink"/><Relationship Id="rId9" Target="../drawings/drawing7.xml" Type="http://schemas.openxmlformats.org/officeDocument/2006/relationships/drawing"/></Relationships>
</file>

<file path=xl/worksheets/_rels/sheet8.xml.rels><?xml version="1.0" encoding="UTF-8" standalone="no"?><Relationships xmlns="http://schemas.openxmlformats.org/package/2006/relationships"><Relationship Id="rId1" Target="../drawings/drawing8.xml" Type="http://schemas.openxmlformats.org/officeDocument/2006/relationships/drawing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40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42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44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45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46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47</v>
      </c>
      <c r="E29" s="50"/>
      <c r="F29" s="35" t="s">
        <v>48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49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50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51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52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54</v>
      </c>
      <c r="U35" s="57"/>
      <c r="V35" s="57"/>
      <c r="W35" s="57"/>
      <c r="X35" s="59" t="s">
        <v>55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20250507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Léčivá zahrada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Purkyňova 446, Náchod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7. 5. 2025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Oblastní nemocnice Náchod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 Jitka Peroutka Ullwerová</v>
      </c>
      <c r="AN49" s="67"/>
      <c r="AO49" s="67"/>
      <c r="AP49" s="67"/>
      <c r="AQ49" s="43"/>
      <c r="AR49" s="47"/>
      <c r="AS49" s="77" t="s">
        <v>57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>BACing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58</v>
      </c>
      <c r="D52" s="90"/>
      <c r="E52" s="90"/>
      <c r="F52" s="90"/>
      <c r="G52" s="90"/>
      <c r="H52" s="91"/>
      <c r="I52" s="92" t="s">
        <v>59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60</v>
      </c>
      <c r="AH52" s="90"/>
      <c r="AI52" s="90"/>
      <c r="AJ52" s="90"/>
      <c r="AK52" s="90"/>
      <c r="AL52" s="90"/>
      <c r="AM52" s="90"/>
      <c r="AN52" s="92" t="s">
        <v>61</v>
      </c>
      <c r="AO52" s="90"/>
      <c r="AP52" s="90"/>
      <c r="AQ52" s="94" t="s">
        <v>62</v>
      </c>
      <c r="AR52" s="47"/>
      <c r="AS52" s="95" t="s">
        <v>63</v>
      </c>
      <c r="AT52" s="96" t="s">
        <v>64</v>
      </c>
      <c r="AU52" s="96" t="s">
        <v>65</v>
      </c>
      <c r="AV52" s="96" t="s">
        <v>66</v>
      </c>
      <c r="AW52" s="96" t="s">
        <v>67</v>
      </c>
      <c r="AX52" s="96" t="s">
        <v>68</v>
      </c>
      <c r="AY52" s="96" t="s">
        <v>69</v>
      </c>
      <c r="AZ52" s="96" t="s">
        <v>70</v>
      </c>
      <c r="BA52" s="96" t="s">
        <v>71</v>
      </c>
      <c r="BB52" s="96" t="s">
        <v>72</v>
      </c>
      <c r="BC52" s="96" t="s">
        <v>73</v>
      </c>
      <c r="BD52" s="97" t="s">
        <v>74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75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76</v>
      </c>
      <c r="BT54" s="112" t="s">
        <v>77</v>
      </c>
      <c r="BU54" s="113" t="s">
        <v>78</v>
      </c>
      <c r="BV54" s="112" t="s">
        <v>79</v>
      </c>
      <c r="BW54" s="112" t="s">
        <v>5</v>
      </c>
      <c r="BX54" s="112" t="s">
        <v>80</v>
      </c>
      <c r="CL54" s="112" t="s">
        <v>19</v>
      </c>
    </row>
    <row r="55" s="7" customFormat="1" ht="16.5" customHeight="1">
      <c r="A55" s="114" t="s">
        <v>81</v>
      </c>
      <c r="B55" s="115"/>
      <c r="C55" s="116"/>
      <c r="D55" s="117" t="s">
        <v>82</v>
      </c>
      <c r="E55" s="117"/>
      <c r="F55" s="117"/>
      <c r="G55" s="117"/>
      <c r="H55" s="117"/>
      <c r="I55" s="118"/>
      <c r="J55" s="117" t="s">
        <v>83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'D.1.1 - Stavební část'!J30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84</v>
      </c>
      <c r="AR55" s="121"/>
      <c r="AS55" s="122">
        <v>0</v>
      </c>
      <c r="AT55" s="123">
        <f>ROUND(SUM(AV55:AW55),2)</f>
        <v>0</v>
      </c>
      <c r="AU55" s="124">
        <f>'D.1.1 - Stavební část'!P93</f>
        <v>0</v>
      </c>
      <c r="AV55" s="123">
        <f>'D.1.1 - Stavební část'!J33</f>
        <v>0</v>
      </c>
      <c r="AW55" s="123">
        <f>'D.1.1 - Stavební část'!J34</f>
        <v>0</v>
      </c>
      <c r="AX55" s="123">
        <f>'D.1.1 - Stavební část'!J35</f>
        <v>0</v>
      </c>
      <c r="AY55" s="123">
        <f>'D.1.1 - Stavební část'!J36</f>
        <v>0</v>
      </c>
      <c r="AZ55" s="123">
        <f>'D.1.1 - Stavební část'!F33</f>
        <v>0</v>
      </c>
      <c r="BA55" s="123">
        <f>'D.1.1 - Stavební část'!F34</f>
        <v>0</v>
      </c>
      <c r="BB55" s="123">
        <f>'D.1.1 - Stavební část'!F35</f>
        <v>0</v>
      </c>
      <c r="BC55" s="123">
        <f>'D.1.1 - Stavební část'!F36</f>
        <v>0</v>
      </c>
      <c r="BD55" s="125">
        <f>'D.1.1 - Stavební část'!F37</f>
        <v>0</v>
      </c>
      <c r="BE55" s="7"/>
      <c r="BT55" s="126" t="s">
        <v>85</v>
      </c>
      <c r="BV55" s="126" t="s">
        <v>79</v>
      </c>
      <c r="BW55" s="126" t="s">
        <v>86</v>
      </c>
      <c r="BX55" s="126" t="s">
        <v>5</v>
      </c>
      <c r="CL55" s="126" t="s">
        <v>19</v>
      </c>
      <c r="CM55" s="126" t="s">
        <v>87</v>
      </c>
    </row>
    <row r="56" s="7" customFormat="1" ht="16.5" customHeight="1">
      <c r="A56" s="114" t="s">
        <v>81</v>
      </c>
      <c r="B56" s="115"/>
      <c r="C56" s="116"/>
      <c r="D56" s="117" t="s">
        <v>88</v>
      </c>
      <c r="E56" s="117"/>
      <c r="F56" s="117"/>
      <c r="G56" s="117"/>
      <c r="H56" s="117"/>
      <c r="I56" s="118"/>
      <c r="J56" s="117" t="s">
        <v>89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'D.1.2 - Závlahový systém'!J30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84</v>
      </c>
      <c r="AR56" s="121"/>
      <c r="AS56" s="122">
        <v>0</v>
      </c>
      <c r="AT56" s="123">
        <f>ROUND(SUM(AV56:AW56),2)</f>
        <v>0</v>
      </c>
      <c r="AU56" s="124">
        <f>'D.1.2 - Závlahový systém'!P81</f>
        <v>0</v>
      </c>
      <c r="AV56" s="123">
        <f>'D.1.2 - Závlahový systém'!J33</f>
        <v>0</v>
      </c>
      <c r="AW56" s="123">
        <f>'D.1.2 - Závlahový systém'!J34</f>
        <v>0</v>
      </c>
      <c r="AX56" s="123">
        <f>'D.1.2 - Závlahový systém'!J35</f>
        <v>0</v>
      </c>
      <c r="AY56" s="123">
        <f>'D.1.2 - Závlahový systém'!J36</f>
        <v>0</v>
      </c>
      <c r="AZ56" s="123">
        <f>'D.1.2 - Závlahový systém'!F33</f>
        <v>0</v>
      </c>
      <c r="BA56" s="123">
        <f>'D.1.2 - Závlahový systém'!F34</f>
        <v>0</v>
      </c>
      <c r="BB56" s="123">
        <f>'D.1.2 - Závlahový systém'!F35</f>
        <v>0</v>
      </c>
      <c r="BC56" s="123">
        <f>'D.1.2 - Závlahový systém'!F36</f>
        <v>0</v>
      </c>
      <c r="BD56" s="125">
        <f>'D.1.2 - Závlahový systém'!F37</f>
        <v>0</v>
      </c>
      <c r="BE56" s="7"/>
      <c r="BT56" s="126" t="s">
        <v>85</v>
      </c>
      <c r="BV56" s="126" t="s">
        <v>79</v>
      </c>
      <c r="BW56" s="126" t="s">
        <v>90</v>
      </c>
      <c r="BX56" s="126" t="s">
        <v>5</v>
      </c>
      <c r="CL56" s="126" t="s">
        <v>19</v>
      </c>
      <c r="CM56" s="126" t="s">
        <v>87</v>
      </c>
    </row>
    <row r="57" s="7" customFormat="1" ht="16.5" customHeight="1">
      <c r="A57" s="114" t="s">
        <v>81</v>
      </c>
      <c r="B57" s="115"/>
      <c r="C57" s="116"/>
      <c r="D57" s="117" t="s">
        <v>91</v>
      </c>
      <c r="E57" s="117"/>
      <c r="F57" s="117"/>
      <c r="G57" s="117"/>
      <c r="H57" s="117"/>
      <c r="I57" s="118"/>
      <c r="J57" s="117" t="s">
        <v>92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'D.1.3 - Venkovní mobiliář'!J30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84</v>
      </c>
      <c r="AR57" s="121"/>
      <c r="AS57" s="122">
        <v>0</v>
      </c>
      <c r="AT57" s="123">
        <f>ROUND(SUM(AV57:AW57),2)</f>
        <v>0</v>
      </c>
      <c r="AU57" s="124">
        <f>'D.1.3 - Venkovní mobiliář'!P81</f>
        <v>0</v>
      </c>
      <c r="AV57" s="123">
        <f>'D.1.3 - Venkovní mobiliář'!J33</f>
        <v>0</v>
      </c>
      <c r="AW57" s="123">
        <f>'D.1.3 - Venkovní mobiliář'!J34</f>
        <v>0</v>
      </c>
      <c r="AX57" s="123">
        <f>'D.1.3 - Venkovní mobiliář'!J35</f>
        <v>0</v>
      </c>
      <c r="AY57" s="123">
        <f>'D.1.3 - Venkovní mobiliář'!J36</f>
        <v>0</v>
      </c>
      <c r="AZ57" s="123">
        <f>'D.1.3 - Venkovní mobiliář'!F33</f>
        <v>0</v>
      </c>
      <c r="BA57" s="123">
        <f>'D.1.3 - Venkovní mobiliář'!F34</f>
        <v>0</v>
      </c>
      <c r="BB57" s="123">
        <f>'D.1.3 - Venkovní mobiliář'!F35</f>
        <v>0</v>
      </c>
      <c r="BC57" s="123">
        <f>'D.1.3 - Venkovní mobiliář'!F36</f>
        <v>0</v>
      </c>
      <c r="BD57" s="125">
        <f>'D.1.3 - Venkovní mobiliář'!F37</f>
        <v>0</v>
      </c>
      <c r="BE57" s="7"/>
      <c r="BT57" s="126" t="s">
        <v>85</v>
      </c>
      <c r="BV57" s="126" t="s">
        <v>79</v>
      </c>
      <c r="BW57" s="126" t="s">
        <v>93</v>
      </c>
      <c r="BX57" s="126" t="s">
        <v>5</v>
      </c>
      <c r="CL57" s="126" t="s">
        <v>19</v>
      </c>
      <c r="CM57" s="126" t="s">
        <v>87</v>
      </c>
    </row>
    <row r="58" s="7" customFormat="1" ht="16.5" customHeight="1">
      <c r="A58" s="114" t="s">
        <v>81</v>
      </c>
      <c r="B58" s="115"/>
      <c r="C58" s="116"/>
      <c r="D58" s="117" t="s">
        <v>94</v>
      </c>
      <c r="E58" s="117"/>
      <c r="F58" s="117"/>
      <c r="G58" s="117"/>
      <c r="H58" s="117"/>
      <c r="I58" s="118"/>
      <c r="J58" s="117" t="s">
        <v>95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'D.1.4 - Elektroinstalace'!J30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84</v>
      </c>
      <c r="AR58" s="121"/>
      <c r="AS58" s="122">
        <v>0</v>
      </c>
      <c r="AT58" s="123">
        <f>ROUND(SUM(AV58:AW58),2)</f>
        <v>0</v>
      </c>
      <c r="AU58" s="124">
        <f>'D.1.4 - Elektroinstalace'!P89</f>
        <v>0</v>
      </c>
      <c r="AV58" s="123">
        <f>'D.1.4 - Elektroinstalace'!J33</f>
        <v>0</v>
      </c>
      <c r="AW58" s="123">
        <f>'D.1.4 - Elektroinstalace'!J34</f>
        <v>0</v>
      </c>
      <c r="AX58" s="123">
        <f>'D.1.4 - Elektroinstalace'!J35</f>
        <v>0</v>
      </c>
      <c r="AY58" s="123">
        <f>'D.1.4 - Elektroinstalace'!J36</f>
        <v>0</v>
      </c>
      <c r="AZ58" s="123">
        <f>'D.1.4 - Elektroinstalace'!F33</f>
        <v>0</v>
      </c>
      <c r="BA58" s="123">
        <f>'D.1.4 - Elektroinstalace'!F34</f>
        <v>0</v>
      </c>
      <c r="BB58" s="123">
        <f>'D.1.4 - Elektroinstalace'!F35</f>
        <v>0</v>
      </c>
      <c r="BC58" s="123">
        <f>'D.1.4 - Elektroinstalace'!F36</f>
        <v>0</v>
      </c>
      <c r="BD58" s="125">
        <f>'D.1.4 - Elektroinstalace'!F37</f>
        <v>0</v>
      </c>
      <c r="BE58" s="7"/>
      <c r="BT58" s="126" t="s">
        <v>85</v>
      </c>
      <c r="BV58" s="126" t="s">
        <v>79</v>
      </c>
      <c r="BW58" s="126" t="s">
        <v>96</v>
      </c>
      <c r="BX58" s="126" t="s">
        <v>5</v>
      </c>
      <c r="CL58" s="126" t="s">
        <v>19</v>
      </c>
      <c r="CM58" s="126" t="s">
        <v>87</v>
      </c>
    </row>
    <row r="59" s="7" customFormat="1" ht="16.5" customHeight="1">
      <c r="A59" s="114" t="s">
        <v>81</v>
      </c>
      <c r="B59" s="115"/>
      <c r="C59" s="116"/>
      <c r="D59" s="117" t="s">
        <v>97</v>
      </c>
      <c r="E59" s="117"/>
      <c r="F59" s="117"/>
      <c r="G59" s="117"/>
      <c r="H59" s="117"/>
      <c r="I59" s="118"/>
      <c r="J59" s="117" t="s">
        <v>98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'D.1.5 - Zahradnické práce'!J30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84</v>
      </c>
      <c r="AR59" s="121"/>
      <c r="AS59" s="122">
        <v>0</v>
      </c>
      <c r="AT59" s="123">
        <f>ROUND(SUM(AV59:AW59),2)</f>
        <v>0</v>
      </c>
      <c r="AU59" s="124">
        <f>'D.1.5 - Zahradnické práce'!P88</f>
        <v>0</v>
      </c>
      <c r="AV59" s="123">
        <f>'D.1.5 - Zahradnické práce'!J33</f>
        <v>0</v>
      </c>
      <c r="AW59" s="123">
        <f>'D.1.5 - Zahradnické práce'!J34</f>
        <v>0</v>
      </c>
      <c r="AX59" s="123">
        <f>'D.1.5 - Zahradnické práce'!J35</f>
        <v>0</v>
      </c>
      <c r="AY59" s="123">
        <f>'D.1.5 - Zahradnické práce'!J36</f>
        <v>0</v>
      </c>
      <c r="AZ59" s="123">
        <f>'D.1.5 - Zahradnické práce'!F33</f>
        <v>0</v>
      </c>
      <c r="BA59" s="123">
        <f>'D.1.5 - Zahradnické práce'!F34</f>
        <v>0</v>
      </c>
      <c r="BB59" s="123">
        <f>'D.1.5 - Zahradnické práce'!F35</f>
        <v>0</v>
      </c>
      <c r="BC59" s="123">
        <f>'D.1.5 - Zahradnické práce'!F36</f>
        <v>0</v>
      </c>
      <c r="BD59" s="125">
        <f>'D.1.5 - Zahradnické práce'!F37</f>
        <v>0</v>
      </c>
      <c r="BE59" s="7"/>
      <c r="BT59" s="126" t="s">
        <v>85</v>
      </c>
      <c r="BV59" s="126" t="s">
        <v>79</v>
      </c>
      <c r="BW59" s="126" t="s">
        <v>99</v>
      </c>
      <c r="BX59" s="126" t="s">
        <v>5</v>
      </c>
      <c r="CL59" s="126" t="s">
        <v>19</v>
      </c>
      <c r="CM59" s="126" t="s">
        <v>87</v>
      </c>
    </row>
    <row r="60" s="7" customFormat="1" ht="16.5" customHeight="1">
      <c r="A60" s="114" t="s">
        <v>81</v>
      </c>
      <c r="B60" s="115"/>
      <c r="C60" s="116"/>
      <c r="D60" s="117" t="s">
        <v>100</v>
      </c>
      <c r="E60" s="117"/>
      <c r="F60" s="117"/>
      <c r="G60" s="117"/>
      <c r="H60" s="117"/>
      <c r="I60" s="118"/>
      <c r="J60" s="117" t="s">
        <v>101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'VRN - Vedlejší rozpočtové...'!J30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84</v>
      </c>
      <c r="AR60" s="121"/>
      <c r="AS60" s="127">
        <v>0</v>
      </c>
      <c r="AT60" s="128">
        <f>ROUND(SUM(AV60:AW60),2)</f>
        <v>0</v>
      </c>
      <c r="AU60" s="129">
        <f>'VRN - Vedlejší rozpočtové...'!P84</f>
        <v>0</v>
      </c>
      <c r="AV60" s="128">
        <f>'VRN - Vedlejší rozpočtové...'!J33</f>
        <v>0</v>
      </c>
      <c r="AW60" s="128">
        <f>'VRN - Vedlejší rozpočtové...'!J34</f>
        <v>0</v>
      </c>
      <c r="AX60" s="128">
        <f>'VRN - Vedlejší rozpočtové...'!J35</f>
        <v>0</v>
      </c>
      <c r="AY60" s="128">
        <f>'VRN - Vedlejší rozpočtové...'!J36</f>
        <v>0</v>
      </c>
      <c r="AZ60" s="128">
        <f>'VRN - Vedlejší rozpočtové...'!F33</f>
        <v>0</v>
      </c>
      <c r="BA60" s="128">
        <f>'VRN - Vedlejší rozpočtové...'!F34</f>
        <v>0</v>
      </c>
      <c r="BB60" s="128">
        <f>'VRN - Vedlejší rozpočtové...'!F35</f>
        <v>0</v>
      </c>
      <c r="BC60" s="128">
        <f>'VRN - Vedlejší rozpočtové...'!F36</f>
        <v>0</v>
      </c>
      <c r="BD60" s="130">
        <f>'VRN - Vedlejší rozpočtové...'!F37</f>
        <v>0</v>
      </c>
      <c r="BE60" s="7"/>
      <c r="BT60" s="126" t="s">
        <v>85</v>
      </c>
      <c r="BV60" s="126" t="s">
        <v>79</v>
      </c>
      <c r="BW60" s="126" t="s">
        <v>102</v>
      </c>
      <c r="BX60" s="126" t="s">
        <v>5</v>
      </c>
      <c r="CL60" s="126" t="s">
        <v>19</v>
      </c>
      <c r="CM60" s="126" t="s">
        <v>87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vhITL5Nzc4KDkbWILsiz5iemXcVsUAdHCi9Qy+mPKB1ugspaseJ3T9q2Aw6fnbGtmzXSLMLzQAJdq41+R1hx3Q==" hashValue="OnADKRJ9f5azZfi3M6M8AmolUtu2wCASpWzACBUfZoNDIzPmpwLZf20k0vVI9aqPMXGnfdh0NgPR0AcCIJuLVg==" algorithmName="SHA-512" password="CC3D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1 - Stavební část'!C2" display="/"/>
    <hyperlink ref="A56" location="'D.1.2 - Závlahový systém'!C2" display="/"/>
    <hyperlink ref="A57" location="'D.1.3 - Venkovní mobiliář'!C2" display="/"/>
    <hyperlink ref="A58" location="'D.1.4 - Elektroinstalace'!C2" display="/"/>
    <hyperlink ref="A59" location="'D.1.5 - Zahradnické práce'!C2" display="/"/>
    <hyperlink ref="A6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  <c r="AZ2" s="131" t="s">
        <v>103</v>
      </c>
      <c r="BA2" s="131" t="s">
        <v>104</v>
      </c>
      <c r="BB2" s="131" t="s">
        <v>105</v>
      </c>
      <c r="BC2" s="131" t="s">
        <v>106</v>
      </c>
      <c r="BD2" s="131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  <c r="AZ3" s="131" t="s">
        <v>107</v>
      </c>
      <c r="BA3" s="131" t="s">
        <v>108</v>
      </c>
      <c r="BB3" s="131" t="s">
        <v>19</v>
      </c>
      <c r="BC3" s="131" t="s">
        <v>109</v>
      </c>
      <c r="BD3" s="131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  <c r="AZ4" s="131" t="s">
        <v>111</v>
      </c>
      <c r="BA4" s="131" t="s">
        <v>112</v>
      </c>
      <c r="BB4" s="131" t="s">
        <v>105</v>
      </c>
      <c r="BC4" s="131" t="s">
        <v>113</v>
      </c>
      <c r="BD4" s="131" t="s">
        <v>87</v>
      </c>
    </row>
    <row r="5" s="1" customFormat="1" ht="6.96" customHeight="1">
      <c r="B5" s="23"/>
      <c r="L5" s="23"/>
      <c r="AZ5" s="131" t="s">
        <v>114</v>
      </c>
      <c r="BA5" s="131" t="s">
        <v>115</v>
      </c>
      <c r="BB5" s="131" t="s">
        <v>105</v>
      </c>
      <c r="BC5" s="131" t="s">
        <v>116</v>
      </c>
      <c r="BD5" s="131" t="s">
        <v>87</v>
      </c>
    </row>
    <row r="6" s="1" customFormat="1" ht="12" customHeight="1">
      <c r="B6" s="23"/>
      <c r="D6" s="136" t="s">
        <v>16</v>
      </c>
      <c r="L6" s="23"/>
      <c r="AZ6" s="131" t="s">
        <v>117</v>
      </c>
      <c r="BA6" s="131" t="s">
        <v>118</v>
      </c>
      <c r="BB6" s="131" t="s">
        <v>105</v>
      </c>
      <c r="BC6" s="131" t="s">
        <v>119</v>
      </c>
      <c r="BD6" s="131" t="s">
        <v>87</v>
      </c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  <c r="AZ7" s="131" t="s">
        <v>120</v>
      </c>
      <c r="BA7" s="131" t="s">
        <v>121</v>
      </c>
      <c r="BB7" s="131" t="s">
        <v>105</v>
      </c>
      <c r="BC7" s="131" t="s">
        <v>122</v>
      </c>
      <c r="BD7" s="131" t="s">
        <v>87</v>
      </c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124</v>
      </c>
      <c r="BA8" s="131" t="s">
        <v>125</v>
      </c>
      <c r="BB8" s="131" t="s">
        <v>105</v>
      </c>
      <c r="BC8" s="131" t="s">
        <v>126</v>
      </c>
      <c r="BD8" s="131" t="s">
        <v>87</v>
      </c>
    </row>
    <row r="9" s="2" customFormat="1" ht="16.5" customHeight="1">
      <c r="A9" s="41"/>
      <c r="B9" s="47"/>
      <c r="C9" s="41"/>
      <c r="D9" s="41"/>
      <c r="E9" s="139" t="s">
        <v>127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128</v>
      </c>
      <c r="BA9" s="131" t="s">
        <v>129</v>
      </c>
      <c r="BB9" s="131" t="s">
        <v>130</v>
      </c>
      <c r="BC9" s="131" t="s">
        <v>131</v>
      </c>
      <c r="BD9" s="131" t="s">
        <v>87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132</v>
      </c>
      <c r="BA10" s="131" t="s">
        <v>133</v>
      </c>
      <c r="BB10" s="131" t="s">
        <v>130</v>
      </c>
      <c r="BC10" s="131" t="s">
        <v>134</v>
      </c>
      <c r="BD10" s="131" t="s">
        <v>87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135</v>
      </c>
      <c r="BA11" s="131" t="s">
        <v>136</v>
      </c>
      <c r="BB11" s="131" t="s">
        <v>130</v>
      </c>
      <c r="BC11" s="131" t="s">
        <v>137</v>
      </c>
      <c r="BD11" s="131" t="s">
        <v>87</v>
      </c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138</v>
      </c>
      <c r="BA12" s="131" t="s">
        <v>139</v>
      </c>
      <c r="BB12" s="131" t="s">
        <v>130</v>
      </c>
      <c r="BC12" s="131" t="s">
        <v>140</v>
      </c>
      <c r="BD12" s="131" t="s">
        <v>87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31" t="s">
        <v>141</v>
      </c>
      <c r="BA13" s="131" t="s">
        <v>142</v>
      </c>
      <c r="BB13" s="131" t="s">
        <v>105</v>
      </c>
      <c r="BC13" s="131" t="s">
        <v>143</v>
      </c>
      <c r="BD13" s="131" t="s">
        <v>87</v>
      </c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31" t="s">
        <v>144</v>
      </c>
      <c r="BA14" s="131" t="s">
        <v>145</v>
      </c>
      <c r="BB14" s="131" t="s">
        <v>105</v>
      </c>
      <c r="BC14" s="131" t="s">
        <v>146</v>
      </c>
      <c r="BD14" s="131" t="s">
        <v>87</v>
      </c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ROUND(J93,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ROUND((SUM(BE93:BE1127)),  2)</f>
        <v>0</v>
      </c>
      <c r="G33" s="41"/>
      <c r="H33" s="41"/>
      <c r="I33" s="152">
        <v>0.20999999999999999</v>
      </c>
      <c r="J33" s="151">
        <f>ROUND(((SUM(BE93:BE1127))*I33),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ROUND((SUM(BF93:BF1127)),  2)</f>
        <v>0</v>
      </c>
      <c r="G34" s="41"/>
      <c r="H34" s="41"/>
      <c r="I34" s="152">
        <v>0.12</v>
      </c>
      <c r="J34" s="151">
        <f>ROUND(((SUM(BF93:BF1127))*I34),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ROUND((SUM(BG93:BG1127)),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ROUND((SUM(BH93:BH1127)),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ROUND((SUM(BI93:BI1127)),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D.1.1 - Stavební část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151</v>
      </c>
      <c r="E60" s="172"/>
      <c r="F60" s="172"/>
      <c r="G60" s="172"/>
      <c r="H60" s="172"/>
      <c r="I60" s="172"/>
      <c r="J60" s="173">
        <f>J94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152</v>
      </c>
      <c r="E61" s="178"/>
      <c r="F61" s="178"/>
      <c r="G61" s="178"/>
      <c r="H61" s="178"/>
      <c r="I61" s="178"/>
      <c r="J61" s="179">
        <f>J95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153</v>
      </c>
      <c r="E62" s="178"/>
      <c r="F62" s="178"/>
      <c r="G62" s="178"/>
      <c r="H62" s="178"/>
      <c r="I62" s="178"/>
      <c r="J62" s="179">
        <f>J318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154</v>
      </c>
      <c r="E63" s="178"/>
      <c r="F63" s="178"/>
      <c r="G63" s="178"/>
      <c r="H63" s="178"/>
      <c r="I63" s="178"/>
      <c r="J63" s="179">
        <f>J551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155</v>
      </c>
      <c r="E64" s="178"/>
      <c r="F64" s="178"/>
      <c r="G64" s="178"/>
      <c r="H64" s="178"/>
      <c r="I64" s="178"/>
      <c r="J64" s="179">
        <f>J620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156</v>
      </c>
      <c r="E65" s="178"/>
      <c r="F65" s="178"/>
      <c r="G65" s="178"/>
      <c r="H65" s="178"/>
      <c r="I65" s="178"/>
      <c r="J65" s="179">
        <f>J684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157</v>
      </c>
      <c r="E66" s="178"/>
      <c r="F66" s="178"/>
      <c r="G66" s="178"/>
      <c r="H66" s="178"/>
      <c r="I66" s="178"/>
      <c r="J66" s="179">
        <f>J806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158</v>
      </c>
      <c r="E67" s="178"/>
      <c r="F67" s="178"/>
      <c r="G67" s="178"/>
      <c r="H67" s="178"/>
      <c r="I67" s="178"/>
      <c r="J67" s="179">
        <f>J808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159</v>
      </c>
      <c r="E68" s="178"/>
      <c r="F68" s="178"/>
      <c r="G68" s="178"/>
      <c r="H68" s="178"/>
      <c r="I68" s="178"/>
      <c r="J68" s="179">
        <f>J898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160</v>
      </c>
      <c r="E69" s="178"/>
      <c r="F69" s="178"/>
      <c r="G69" s="178"/>
      <c r="H69" s="178"/>
      <c r="I69" s="178"/>
      <c r="J69" s="179">
        <f>J1023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161</v>
      </c>
      <c r="E70" s="178"/>
      <c r="F70" s="178"/>
      <c r="G70" s="178"/>
      <c r="H70" s="178"/>
      <c r="I70" s="178"/>
      <c r="J70" s="179">
        <f>J1039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9"/>
      <c r="C71" s="170"/>
      <c r="D71" s="171" t="s">
        <v>162</v>
      </c>
      <c r="E71" s="172"/>
      <c r="F71" s="172"/>
      <c r="G71" s="172"/>
      <c r="H71" s="172"/>
      <c r="I71" s="172"/>
      <c r="J71" s="173">
        <f>J1044</f>
        <v>0</v>
      </c>
      <c r="K71" s="170"/>
      <c r="L71" s="17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5"/>
      <c r="C72" s="176"/>
      <c r="D72" s="177" t="s">
        <v>163</v>
      </c>
      <c r="E72" s="178"/>
      <c r="F72" s="178"/>
      <c r="G72" s="178"/>
      <c r="H72" s="178"/>
      <c r="I72" s="178"/>
      <c r="J72" s="179">
        <f>J1045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164</v>
      </c>
      <c r="E73" s="178"/>
      <c r="F73" s="178"/>
      <c r="G73" s="178"/>
      <c r="H73" s="178"/>
      <c r="I73" s="178"/>
      <c r="J73" s="179">
        <f>J1120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165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4" t="str">
        <f>E7</f>
        <v>Léčivá zahrada</v>
      </c>
      <c r="F83" s="35"/>
      <c r="G83" s="35"/>
      <c r="H83" s="35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123</v>
      </c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D.1.1 - Stavební část</v>
      </c>
      <c r="F85" s="43"/>
      <c r="G85" s="43"/>
      <c r="H85" s="43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Purkyňova 446, Náchod</v>
      </c>
      <c r="G87" s="43"/>
      <c r="H87" s="43"/>
      <c r="I87" s="35" t="s">
        <v>23</v>
      </c>
      <c r="J87" s="75" t="str">
        <f>IF(J12="","",J12)</f>
        <v>7. 5. 2025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Oblastní nemocnice Náchod a.s.</v>
      </c>
      <c r="G89" s="43"/>
      <c r="H89" s="43"/>
      <c r="I89" s="35" t="s">
        <v>33</v>
      </c>
      <c r="J89" s="39" t="str">
        <f>E21</f>
        <v>Ing. Jitka Peroutka Ullwerová</v>
      </c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37</v>
      </c>
      <c r="J90" s="39" t="str">
        <f>E24</f>
        <v>BACing s.r.o.</v>
      </c>
      <c r="K90" s="43"/>
      <c r="L90" s="13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1"/>
      <c r="B92" s="182"/>
      <c r="C92" s="183" t="s">
        <v>166</v>
      </c>
      <c r="D92" s="184" t="s">
        <v>62</v>
      </c>
      <c r="E92" s="184" t="s">
        <v>58</v>
      </c>
      <c r="F92" s="184" t="s">
        <v>59</v>
      </c>
      <c r="G92" s="184" t="s">
        <v>167</v>
      </c>
      <c r="H92" s="184" t="s">
        <v>168</v>
      </c>
      <c r="I92" s="184" t="s">
        <v>169</v>
      </c>
      <c r="J92" s="184" t="s">
        <v>149</v>
      </c>
      <c r="K92" s="185" t="s">
        <v>170</v>
      </c>
      <c r="L92" s="186"/>
      <c r="M92" s="95" t="s">
        <v>19</v>
      </c>
      <c r="N92" s="96" t="s">
        <v>47</v>
      </c>
      <c r="O92" s="96" t="s">
        <v>171</v>
      </c>
      <c r="P92" s="96" t="s">
        <v>172</v>
      </c>
      <c r="Q92" s="96" t="s">
        <v>173</v>
      </c>
      <c r="R92" s="96" t="s">
        <v>174</v>
      </c>
      <c r="S92" s="96" t="s">
        <v>175</v>
      </c>
      <c r="T92" s="97" t="s">
        <v>176</v>
      </c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</row>
    <row r="93" s="2" customFormat="1" ht="22.8" customHeight="1">
      <c r="A93" s="41"/>
      <c r="B93" s="42"/>
      <c r="C93" s="102" t="s">
        <v>177</v>
      </c>
      <c r="D93" s="43"/>
      <c r="E93" s="43"/>
      <c r="F93" s="43"/>
      <c r="G93" s="43"/>
      <c r="H93" s="43"/>
      <c r="I93" s="43"/>
      <c r="J93" s="187">
        <f>BK93</f>
        <v>0</v>
      </c>
      <c r="K93" s="43"/>
      <c r="L93" s="47"/>
      <c r="M93" s="98"/>
      <c r="N93" s="188"/>
      <c r="O93" s="99"/>
      <c r="P93" s="189">
        <f>P94+P1044</f>
        <v>0</v>
      </c>
      <c r="Q93" s="99"/>
      <c r="R93" s="189">
        <f>R94+R1044</f>
        <v>592.03719254999987</v>
      </c>
      <c r="S93" s="99"/>
      <c r="T93" s="190">
        <f>T94+T1044</f>
        <v>14.610149999999999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76</v>
      </c>
      <c r="AU93" s="20" t="s">
        <v>150</v>
      </c>
      <c r="BK93" s="191">
        <f>BK94+BK1044</f>
        <v>0</v>
      </c>
    </row>
    <row r="94" s="12" customFormat="1" ht="25.92" customHeight="1">
      <c r="A94" s="12"/>
      <c r="B94" s="192"/>
      <c r="C94" s="193"/>
      <c r="D94" s="194" t="s">
        <v>76</v>
      </c>
      <c r="E94" s="195" t="s">
        <v>178</v>
      </c>
      <c r="F94" s="195" t="s">
        <v>179</v>
      </c>
      <c r="G94" s="193"/>
      <c r="H94" s="193"/>
      <c r="I94" s="196"/>
      <c r="J94" s="197">
        <f>BK94</f>
        <v>0</v>
      </c>
      <c r="K94" s="193"/>
      <c r="L94" s="198"/>
      <c r="M94" s="199"/>
      <c r="N94" s="200"/>
      <c r="O94" s="200"/>
      <c r="P94" s="201">
        <f>P95+P318+P551+P620+P684+P806+P808+P898+P1023+P1039</f>
        <v>0</v>
      </c>
      <c r="Q94" s="200"/>
      <c r="R94" s="201">
        <f>R95+R318+R551+R620+R684+R806+R808+R898+R1023+R1039</f>
        <v>589.20176364999986</v>
      </c>
      <c r="S94" s="200"/>
      <c r="T94" s="202">
        <f>T95+T318+T551+T620+T684+T806+T808+T898+T1023+T1039</f>
        <v>14.610149999999999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3" t="s">
        <v>85</v>
      </c>
      <c r="AT94" s="204" t="s">
        <v>76</v>
      </c>
      <c r="AU94" s="204" t="s">
        <v>77</v>
      </c>
      <c r="AY94" s="203" t="s">
        <v>180</v>
      </c>
      <c r="BK94" s="205">
        <f>BK95+BK318+BK551+BK620+BK684+BK806+BK808+BK898+BK1023+BK1039</f>
        <v>0</v>
      </c>
    </row>
    <row r="95" s="12" customFormat="1" ht="22.8" customHeight="1">
      <c r="A95" s="12"/>
      <c r="B95" s="192"/>
      <c r="C95" s="193"/>
      <c r="D95" s="194" t="s">
        <v>76</v>
      </c>
      <c r="E95" s="206" t="s">
        <v>85</v>
      </c>
      <c r="F95" s="206" t="s">
        <v>181</v>
      </c>
      <c r="G95" s="193"/>
      <c r="H95" s="193"/>
      <c r="I95" s="196"/>
      <c r="J95" s="207">
        <f>BK95</f>
        <v>0</v>
      </c>
      <c r="K95" s="193"/>
      <c r="L95" s="198"/>
      <c r="M95" s="199"/>
      <c r="N95" s="200"/>
      <c r="O95" s="200"/>
      <c r="P95" s="201">
        <f>SUM(P96:P317)</f>
        <v>0</v>
      </c>
      <c r="Q95" s="200"/>
      <c r="R95" s="201">
        <f>SUM(R96:R317)</f>
        <v>14.996599999999997</v>
      </c>
      <c r="S95" s="200"/>
      <c r="T95" s="202">
        <f>SUM(T96:T317)</f>
        <v>12.280999999999999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3" t="s">
        <v>85</v>
      </c>
      <c r="AT95" s="204" t="s">
        <v>76</v>
      </c>
      <c r="AU95" s="204" t="s">
        <v>85</v>
      </c>
      <c r="AY95" s="203" t="s">
        <v>180</v>
      </c>
      <c r="BK95" s="205">
        <f>SUM(BK96:BK317)</f>
        <v>0</v>
      </c>
    </row>
    <row r="96" s="2" customFormat="1" ht="66.75" customHeight="1">
      <c r="A96" s="41"/>
      <c r="B96" s="42"/>
      <c r="C96" s="208" t="s">
        <v>85</v>
      </c>
      <c r="D96" s="208" t="s">
        <v>182</v>
      </c>
      <c r="E96" s="209" t="s">
        <v>183</v>
      </c>
      <c r="F96" s="210" t="s">
        <v>184</v>
      </c>
      <c r="G96" s="211" t="s">
        <v>105</v>
      </c>
      <c r="H96" s="212">
        <v>11.199999999999999</v>
      </c>
      <c r="I96" s="213"/>
      <c r="J96" s="214">
        <f>ROUND(I96*H96,2)</f>
        <v>0</v>
      </c>
      <c r="K96" s="210" t="s">
        <v>185</v>
      </c>
      <c r="L96" s="47"/>
      <c r="M96" s="215" t="s">
        <v>19</v>
      </c>
      <c r="N96" s="216" t="s">
        <v>48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0.26000000000000001</v>
      </c>
      <c r="T96" s="218">
        <f>S96*H96</f>
        <v>2.9119999999999999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186</v>
      </c>
      <c r="AT96" s="219" t="s">
        <v>182</v>
      </c>
      <c r="AU96" s="219" t="s">
        <v>87</v>
      </c>
      <c r="AY96" s="20" t="s">
        <v>180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85</v>
      </c>
      <c r="BK96" s="220">
        <f>ROUND(I96*H96,2)</f>
        <v>0</v>
      </c>
      <c r="BL96" s="20" t="s">
        <v>186</v>
      </c>
      <c r="BM96" s="219" t="s">
        <v>187</v>
      </c>
    </row>
    <row r="97" s="2" customFormat="1">
      <c r="A97" s="41"/>
      <c r="B97" s="42"/>
      <c r="C97" s="43"/>
      <c r="D97" s="221" t="s">
        <v>188</v>
      </c>
      <c r="E97" s="43"/>
      <c r="F97" s="222" t="s">
        <v>189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188</v>
      </c>
      <c r="AU97" s="20" t="s">
        <v>87</v>
      </c>
    </row>
    <row r="98" s="13" customFormat="1">
      <c r="A98" s="13"/>
      <c r="B98" s="226"/>
      <c r="C98" s="227"/>
      <c r="D98" s="228" t="s">
        <v>190</v>
      </c>
      <c r="E98" s="229" t="s">
        <v>19</v>
      </c>
      <c r="F98" s="230" t="s">
        <v>191</v>
      </c>
      <c r="G98" s="227"/>
      <c r="H98" s="229" t="s">
        <v>19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190</v>
      </c>
      <c r="AU98" s="236" t="s">
        <v>87</v>
      </c>
      <c r="AV98" s="13" t="s">
        <v>85</v>
      </c>
      <c r="AW98" s="13" t="s">
        <v>36</v>
      </c>
      <c r="AX98" s="13" t="s">
        <v>77</v>
      </c>
      <c r="AY98" s="236" t="s">
        <v>180</v>
      </c>
    </row>
    <row r="99" s="13" customFormat="1">
      <c r="A99" s="13"/>
      <c r="B99" s="226"/>
      <c r="C99" s="227"/>
      <c r="D99" s="228" t="s">
        <v>190</v>
      </c>
      <c r="E99" s="229" t="s">
        <v>19</v>
      </c>
      <c r="F99" s="230" t="s">
        <v>192</v>
      </c>
      <c r="G99" s="227"/>
      <c r="H99" s="229" t="s">
        <v>19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190</v>
      </c>
      <c r="AU99" s="236" t="s">
        <v>87</v>
      </c>
      <c r="AV99" s="13" t="s">
        <v>85</v>
      </c>
      <c r="AW99" s="13" t="s">
        <v>36</v>
      </c>
      <c r="AX99" s="13" t="s">
        <v>77</v>
      </c>
      <c r="AY99" s="236" t="s">
        <v>180</v>
      </c>
    </row>
    <row r="100" s="14" customFormat="1">
      <c r="A100" s="14"/>
      <c r="B100" s="237"/>
      <c r="C100" s="238"/>
      <c r="D100" s="228" t="s">
        <v>190</v>
      </c>
      <c r="E100" s="239" t="s">
        <v>19</v>
      </c>
      <c r="F100" s="240" t="s">
        <v>193</v>
      </c>
      <c r="G100" s="238"/>
      <c r="H100" s="241">
        <v>11.199999999999999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190</v>
      </c>
      <c r="AU100" s="247" t="s">
        <v>87</v>
      </c>
      <c r="AV100" s="14" t="s">
        <v>87</v>
      </c>
      <c r="AW100" s="14" t="s">
        <v>36</v>
      </c>
      <c r="AX100" s="14" t="s">
        <v>77</v>
      </c>
      <c r="AY100" s="247" t="s">
        <v>180</v>
      </c>
    </row>
    <row r="101" s="15" customFormat="1">
      <c r="A101" s="15"/>
      <c r="B101" s="248"/>
      <c r="C101" s="249"/>
      <c r="D101" s="228" t="s">
        <v>190</v>
      </c>
      <c r="E101" s="250" t="s">
        <v>19</v>
      </c>
      <c r="F101" s="251" t="s">
        <v>194</v>
      </c>
      <c r="G101" s="249"/>
      <c r="H101" s="252">
        <v>11.199999999999999</v>
      </c>
      <c r="I101" s="253"/>
      <c r="J101" s="249"/>
      <c r="K101" s="249"/>
      <c r="L101" s="254"/>
      <c r="M101" s="255"/>
      <c r="N101" s="256"/>
      <c r="O101" s="256"/>
      <c r="P101" s="256"/>
      <c r="Q101" s="256"/>
      <c r="R101" s="256"/>
      <c r="S101" s="256"/>
      <c r="T101" s="257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8" t="s">
        <v>190</v>
      </c>
      <c r="AU101" s="258" t="s">
        <v>87</v>
      </c>
      <c r="AV101" s="15" t="s">
        <v>186</v>
      </c>
      <c r="AW101" s="15" t="s">
        <v>36</v>
      </c>
      <c r="AX101" s="15" t="s">
        <v>85</v>
      </c>
      <c r="AY101" s="258" t="s">
        <v>180</v>
      </c>
    </row>
    <row r="102" s="2" customFormat="1" ht="90" customHeight="1">
      <c r="A102" s="41"/>
      <c r="B102" s="42"/>
      <c r="C102" s="208" t="s">
        <v>87</v>
      </c>
      <c r="D102" s="208" t="s">
        <v>182</v>
      </c>
      <c r="E102" s="209" t="s">
        <v>195</v>
      </c>
      <c r="F102" s="210" t="s">
        <v>196</v>
      </c>
      <c r="G102" s="211" t="s">
        <v>105</v>
      </c>
      <c r="H102" s="212">
        <v>15</v>
      </c>
      <c r="I102" s="213"/>
      <c r="J102" s="214">
        <f>ROUND(I102*H102,2)</f>
        <v>0</v>
      </c>
      <c r="K102" s="210" t="s">
        <v>185</v>
      </c>
      <c r="L102" s="47"/>
      <c r="M102" s="215" t="s">
        <v>19</v>
      </c>
      <c r="N102" s="216" t="s">
        <v>48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0.255</v>
      </c>
      <c r="T102" s="218">
        <f>S102*H102</f>
        <v>3.8250000000000002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186</v>
      </c>
      <c r="AT102" s="219" t="s">
        <v>182</v>
      </c>
      <c r="AU102" s="219" t="s">
        <v>87</v>
      </c>
      <c r="AY102" s="20" t="s">
        <v>180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85</v>
      </c>
      <c r="BK102" s="220">
        <f>ROUND(I102*H102,2)</f>
        <v>0</v>
      </c>
      <c r="BL102" s="20" t="s">
        <v>186</v>
      </c>
      <c r="BM102" s="219" t="s">
        <v>197</v>
      </c>
    </row>
    <row r="103" s="2" customFormat="1">
      <c r="A103" s="41"/>
      <c r="B103" s="42"/>
      <c r="C103" s="43"/>
      <c r="D103" s="221" t="s">
        <v>188</v>
      </c>
      <c r="E103" s="43"/>
      <c r="F103" s="222" t="s">
        <v>198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188</v>
      </c>
      <c r="AU103" s="20" t="s">
        <v>87</v>
      </c>
    </row>
    <row r="104" s="13" customFormat="1">
      <c r="A104" s="13"/>
      <c r="B104" s="226"/>
      <c r="C104" s="227"/>
      <c r="D104" s="228" t="s">
        <v>190</v>
      </c>
      <c r="E104" s="229" t="s">
        <v>19</v>
      </c>
      <c r="F104" s="230" t="s">
        <v>191</v>
      </c>
      <c r="G104" s="227"/>
      <c r="H104" s="229" t="s">
        <v>19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190</v>
      </c>
      <c r="AU104" s="236" t="s">
        <v>87</v>
      </c>
      <c r="AV104" s="13" t="s">
        <v>85</v>
      </c>
      <c r="AW104" s="13" t="s">
        <v>36</v>
      </c>
      <c r="AX104" s="13" t="s">
        <v>77</v>
      </c>
      <c r="AY104" s="236" t="s">
        <v>180</v>
      </c>
    </row>
    <row r="105" s="13" customFormat="1">
      <c r="A105" s="13"/>
      <c r="B105" s="226"/>
      <c r="C105" s="227"/>
      <c r="D105" s="228" t="s">
        <v>190</v>
      </c>
      <c r="E105" s="229" t="s">
        <v>19</v>
      </c>
      <c r="F105" s="230" t="s">
        <v>192</v>
      </c>
      <c r="G105" s="227"/>
      <c r="H105" s="229" t="s">
        <v>19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190</v>
      </c>
      <c r="AU105" s="236" t="s">
        <v>87</v>
      </c>
      <c r="AV105" s="13" t="s">
        <v>85</v>
      </c>
      <c r="AW105" s="13" t="s">
        <v>36</v>
      </c>
      <c r="AX105" s="13" t="s">
        <v>77</v>
      </c>
      <c r="AY105" s="236" t="s">
        <v>180</v>
      </c>
    </row>
    <row r="106" s="14" customFormat="1">
      <c r="A106" s="14"/>
      <c r="B106" s="237"/>
      <c r="C106" s="238"/>
      <c r="D106" s="228" t="s">
        <v>190</v>
      </c>
      <c r="E106" s="239" t="s">
        <v>19</v>
      </c>
      <c r="F106" s="240" t="s">
        <v>199</v>
      </c>
      <c r="G106" s="238"/>
      <c r="H106" s="241">
        <v>15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190</v>
      </c>
      <c r="AU106" s="247" t="s">
        <v>87</v>
      </c>
      <c r="AV106" s="14" t="s">
        <v>87</v>
      </c>
      <c r="AW106" s="14" t="s">
        <v>36</v>
      </c>
      <c r="AX106" s="14" t="s">
        <v>77</v>
      </c>
      <c r="AY106" s="247" t="s">
        <v>180</v>
      </c>
    </row>
    <row r="107" s="15" customFormat="1">
      <c r="A107" s="15"/>
      <c r="B107" s="248"/>
      <c r="C107" s="249"/>
      <c r="D107" s="228" t="s">
        <v>190</v>
      </c>
      <c r="E107" s="250" t="s">
        <v>19</v>
      </c>
      <c r="F107" s="251" t="s">
        <v>194</v>
      </c>
      <c r="G107" s="249"/>
      <c r="H107" s="252">
        <v>15</v>
      </c>
      <c r="I107" s="253"/>
      <c r="J107" s="249"/>
      <c r="K107" s="249"/>
      <c r="L107" s="254"/>
      <c r="M107" s="255"/>
      <c r="N107" s="256"/>
      <c r="O107" s="256"/>
      <c r="P107" s="256"/>
      <c r="Q107" s="256"/>
      <c r="R107" s="256"/>
      <c r="S107" s="256"/>
      <c r="T107" s="257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8" t="s">
        <v>190</v>
      </c>
      <c r="AU107" s="258" t="s">
        <v>87</v>
      </c>
      <c r="AV107" s="15" t="s">
        <v>186</v>
      </c>
      <c r="AW107" s="15" t="s">
        <v>36</v>
      </c>
      <c r="AX107" s="15" t="s">
        <v>85</v>
      </c>
      <c r="AY107" s="258" t="s">
        <v>180</v>
      </c>
    </row>
    <row r="108" s="2" customFormat="1" ht="66.75" customHeight="1">
      <c r="A108" s="41"/>
      <c r="B108" s="42"/>
      <c r="C108" s="208" t="s">
        <v>200</v>
      </c>
      <c r="D108" s="208" t="s">
        <v>182</v>
      </c>
      <c r="E108" s="209" t="s">
        <v>201</v>
      </c>
      <c r="F108" s="210" t="s">
        <v>202</v>
      </c>
      <c r="G108" s="211" t="s">
        <v>105</v>
      </c>
      <c r="H108" s="212">
        <v>25.199999999999999</v>
      </c>
      <c r="I108" s="213"/>
      <c r="J108" s="214">
        <f>ROUND(I108*H108,2)</f>
        <v>0</v>
      </c>
      <c r="K108" s="210" t="s">
        <v>185</v>
      </c>
      <c r="L108" s="47"/>
      <c r="M108" s="215" t="s">
        <v>19</v>
      </c>
      <c r="N108" s="216" t="s">
        <v>48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0.22</v>
      </c>
      <c r="T108" s="218">
        <f>S108*H108</f>
        <v>5.5439999999999996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186</v>
      </c>
      <c r="AT108" s="219" t="s">
        <v>182</v>
      </c>
      <c r="AU108" s="219" t="s">
        <v>87</v>
      </c>
      <c r="AY108" s="20" t="s">
        <v>180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85</v>
      </c>
      <c r="BK108" s="220">
        <f>ROUND(I108*H108,2)</f>
        <v>0</v>
      </c>
      <c r="BL108" s="20" t="s">
        <v>186</v>
      </c>
      <c r="BM108" s="219" t="s">
        <v>203</v>
      </c>
    </row>
    <row r="109" s="2" customFormat="1">
      <c r="A109" s="41"/>
      <c r="B109" s="42"/>
      <c r="C109" s="43"/>
      <c r="D109" s="221" t="s">
        <v>188</v>
      </c>
      <c r="E109" s="43"/>
      <c r="F109" s="222" t="s">
        <v>204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188</v>
      </c>
      <c r="AU109" s="20" t="s">
        <v>87</v>
      </c>
    </row>
    <row r="110" s="13" customFormat="1">
      <c r="A110" s="13"/>
      <c r="B110" s="226"/>
      <c r="C110" s="227"/>
      <c r="D110" s="228" t="s">
        <v>190</v>
      </c>
      <c r="E110" s="229" t="s">
        <v>19</v>
      </c>
      <c r="F110" s="230" t="s">
        <v>191</v>
      </c>
      <c r="G110" s="227"/>
      <c r="H110" s="229" t="s">
        <v>19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190</v>
      </c>
      <c r="AU110" s="236" t="s">
        <v>87</v>
      </c>
      <c r="AV110" s="13" t="s">
        <v>85</v>
      </c>
      <c r="AW110" s="13" t="s">
        <v>36</v>
      </c>
      <c r="AX110" s="13" t="s">
        <v>77</v>
      </c>
      <c r="AY110" s="236" t="s">
        <v>180</v>
      </c>
    </row>
    <row r="111" s="13" customFormat="1">
      <c r="A111" s="13"/>
      <c r="B111" s="226"/>
      <c r="C111" s="227"/>
      <c r="D111" s="228" t="s">
        <v>190</v>
      </c>
      <c r="E111" s="229" t="s">
        <v>19</v>
      </c>
      <c r="F111" s="230" t="s">
        <v>192</v>
      </c>
      <c r="G111" s="227"/>
      <c r="H111" s="229" t="s">
        <v>19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190</v>
      </c>
      <c r="AU111" s="236" t="s">
        <v>87</v>
      </c>
      <c r="AV111" s="13" t="s">
        <v>85</v>
      </c>
      <c r="AW111" s="13" t="s">
        <v>36</v>
      </c>
      <c r="AX111" s="13" t="s">
        <v>77</v>
      </c>
      <c r="AY111" s="236" t="s">
        <v>180</v>
      </c>
    </row>
    <row r="112" s="14" customFormat="1">
      <c r="A112" s="14"/>
      <c r="B112" s="237"/>
      <c r="C112" s="238"/>
      <c r="D112" s="228" t="s">
        <v>190</v>
      </c>
      <c r="E112" s="239" t="s">
        <v>19</v>
      </c>
      <c r="F112" s="240" t="s">
        <v>205</v>
      </c>
      <c r="G112" s="238"/>
      <c r="H112" s="241">
        <v>25.199999999999999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190</v>
      </c>
      <c r="AU112" s="247" t="s">
        <v>87</v>
      </c>
      <c r="AV112" s="14" t="s">
        <v>87</v>
      </c>
      <c r="AW112" s="14" t="s">
        <v>36</v>
      </c>
      <c r="AX112" s="14" t="s">
        <v>77</v>
      </c>
      <c r="AY112" s="247" t="s">
        <v>180</v>
      </c>
    </row>
    <row r="113" s="15" customFormat="1">
      <c r="A113" s="15"/>
      <c r="B113" s="248"/>
      <c r="C113" s="249"/>
      <c r="D113" s="228" t="s">
        <v>190</v>
      </c>
      <c r="E113" s="250" t="s">
        <v>19</v>
      </c>
      <c r="F113" s="251" t="s">
        <v>194</v>
      </c>
      <c r="G113" s="249"/>
      <c r="H113" s="252">
        <v>25.199999999999999</v>
      </c>
      <c r="I113" s="253"/>
      <c r="J113" s="249"/>
      <c r="K113" s="249"/>
      <c r="L113" s="254"/>
      <c r="M113" s="255"/>
      <c r="N113" s="256"/>
      <c r="O113" s="256"/>
      <c r="P113" s="256"/>
      <c r="Q113" s="256"/>
      <c r="R113" s="256"/>
      <c r="S113" s="256"/>
      <c r="T113" s="257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8" t="s">
        <v>190</v>
      </c>
      <c r="AU113" s="258" t="s">
        <v>87</v>
      </c>
      <c r="AV113" s="15" t="s">
        <v>186</v>
      </c>
      <c r="AW113" s="15" t="s">
        <v>36</v>
      </c>
      <c r="AX113" s="15" t="s">
        <v>85</v>
      </c>
      <c r="AY113" s="258" t="s">
        <v>180</v>
      </c>
    </row>
    <row r="114" s="2" customFormat="1" ht="49.05" customHeight="1">
      <c r="A114" s="41"/>
      <c r="B114" s="42"/>
      <c r="C114" s="208" t="s">
        <v>186</v>
      </c>
      <c r="D114" s="208" t="s">
        <v>182</v>
      </c>
      <c r="E114" s="209" t="s">
        <v>206</v>
      </c>
      <c r="F114" s="210" t="s">
        <v>207</v>
      </c>
      <c r="G114" s="211" t="s">
        <v>130</v>
      </c>
      <c r="H114" s="212">
        <v>618.72500000000002</v>
      </c>
      <c r="I114" s="213"/>
      <c r="J114" s="214">
        <f>ROUND(I114*H114,2)</f>
        <v>0</v>
      </c>
      <c r="K114" s="210" t="s">
        <v>185</v>
      </c>
      <c r="L114" s="47"/>
      <c r="M114" s="215" t="s">
        <v>19</v>
      </c>
      <c r="N114" s="216" t="s">
        <v>48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186</v>
      </c>
      <c r="AT114" s="219" t="s">
        <v>182</v>
      </c>
      <c r="AU114" s="219" t="s">
        <v>87</v>
      </c>
      <c r="AY114" s="20" t="s">
        <v>180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85</v>
      </c>
      <c r="BK114" s="220">
        <f>ROUND(I114*H114,2)</f>
        <v>0</v>
      </c>
      <c r="BL114" s="20" t="s">
        <v>186</v>
      </c>
      <c r="BM114" s="219" t="s">
        <v>208</v>
      </c>
    </row>
    <row r="115" s="2" customFormat="1">
      <c r="A115" s="41"/>
      <c r="B115" s="42"/>
      <c r="C115" s="43"/>
      <c r="D115" s="221" t="s">
        <v>188</v>
      </c>
      <c r="E115" s="43"/>
      <c r="F115" s="222" t="s">
        <v>209</v>
      </c>
      <c r="G115" s="43"/>
      <c r="H115" s="43"/>
      <c r="I115" s="223"/>
      <c r="J115" s="43"/>
      <c r="K115" s="43"/>
      <c r="L115" s="47"/>
      <c r="M115" s="224"/>
      <c r="N115" s="22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188</v>
      </c>
      <c r="AU115" s="20" t="s">
        <v>87</v>
      </c>
    </row>
    <row r="116" s="13" customFormat="1">
      <c r="A116" s="13"/>
      <c r="B116" s="226"/>
      <c r="C116" s="227"/>
      <c r="D116" s="228" t="s">
        <v>190</v>
      </c>
      <c r="E116" s="229" t="s">
        <v>19</v>
      </c>
      <c r="F116" s="230" t="s">
        <v>191</v>
      </c>
      <c r="G116" s="227"/>
      <c r="H116" s="229" t="s">
        <v>19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190</v>
      </c>
      <c r="AU116" s="236" t="s">
        <v>87</v>
      </c>
      <c r="AV116" s="13" t="s">
        <v>85</v>
      </c>
      <c r="AW116" s="13" t="s">
        <v>36</v>
      </c>
      <c r="AX116" s="13" t="s">
        <v>77</v>
      </c>
      <c r="AY116" s="236" t="s">
        <v>180</v>
      </c>
    </row>
    <row r="117" s="13" customFormat="1">
      <c r="A117" s="13"/>
      <c r="B117" s="226"/>
      <c r="C117" s="227"/>
      <c r="D117" s="228" t="s">
        <v>190</v>
      </c>
      <c r="E117" s="229" t="s">
        <v>19</v>
      </c>
      <c r="F117" s="230" t="s">
        <v>192</v>
      </c>
      <c r="G117" s="227"/>
      <c r="H117" s="229" t="s">
        <v>19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190</v>
      </c>
      <c r="AU117" s="236" t="s">
        <v>87</v>
      </c>
      <c r="AV117" s="13" t="s">
        <v>85</v>
      </c>
      <c r="AW117" s="13" t="s">
        <v>36</v>
      </c>
      <c r="AX117" s="13" t="s">
        <v>77</v>
      </c>
      <c r="AY117" s="236" t="s">
        <v>180</v>
      </c>
    </row>
    <row r="118" s="13" customFormat="1">
      <c r="A118" s="13"/>
      <c r="B118" s="226"/>
      <c r="C118" s="227"/>
      <c r="D118" s="228" t="s">
        <v>190</v>
      </c>
      <c r="E118" s="229" t="s">
        <v>19</v>
      </c>
      <c r="F118" s="230" t="s">
        <v>210</v>
      </c>
      <c r="G118" s="227"/>
      <c r="H118" s="229" t="s">
        <v>19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190</v>
      </c>
      <c r="AU118" s="236" t="s">
        <v>87</v>
      </c>
      <c r="AV118" s="13" t="s">
        <v>85</v>
      </c>
      <c r="AW118" s="13" t="s">
        <v>36</v>
      </c>
      <c r="AX118" s="13" t="s">
        <v>77</v>
      </c>
      <c r="AY118" s="236" t="s">
        <v>180</v>
      </c>
    </row>
    <row r="119" s="14" customFormat="1">
      <c r="A119" s="14"/>
      <c r="B119" s="237"/>
      <c r="C119" s="238"/>
      <c r="D119" s="228" t="s">
        <v>190</v>
      </c>
      <c r="E119" s="239" t="s">
        <v>19</v>
      </c>
      <c r="F119" s="240" t="s">
        <v>211</v>
      </c>
      <c r="G119" s="238"/>
      <c r="H119" s="241">
        <v>237.81999999999999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190</v>
      </c>
      <c r="AU119" s="247" t="s">
        <v>87</v>
      </c>
      <c r="AV119" s="14" t="s">
        <v>87</v>
      </c>
      <c r="AW119" s="14" t="s">
        <v>36</v>
      </c>
      <c r="AX119" s="14" t="s">
        <v>77</v>
      </c>
      <c r="AY119" s="247" t="s">
        <v>180</v>
      </c>
    </row>
    <row r="120" s="16" customFormat="1">
      <c r="A120" s="16"/>
      <c r="B120" s="259"/>
      <c r="C120" s="260"/>
      <c r="D120" s="228" t="s">
        <v>190</v>
      </c>
      <c r="E120" s="261" t="s">
        <v>19</v>
      </c>
      <c r="F120" s="262" t="s">
        <v>212</v>
      </c>
      <c r="G120" s="260"/>
      <c r="H120" s="263">
        <v>237.81999999999999</v>
      </c>
      <c r="I120" s="264"/>
      <c r="J120" s="260"/>
      <c r="K120" s="260"/>
      <c r="L120" s="265"/>
      <c r="M120" s="266"/>
      <c r="N120" s="267"/>
      <c r="O120" s="267"/>
      <c r="P120" s="267"/>
      <c r="Q120" s="267"/>
      <c r="R120" s="267"/>
      <c r="S120" s="267"/>
      <c r="T120" s="268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9" t="s">
        <v>190</v>
      </c>
      <c r="AU120" s="269" t="s">
        <v>87</v>
      </c>
      <c r="AV120" s="16" t="s">
        <v>200</v>
      </c>
      <c r="AW120" s="16" t="s">
        <v>36</v>
      </c>
      <c r="AX120" s="16" t="s">
        <v>77</v>
      </c>
      <c r="AY120" s="269" t="s">
        <v>180</v>
      </c>
    </row>
    <row r="121" s="13" customFormat="1">
      <c r="A121" s="13"/>
      <c r="B121" s="226"/>
      <c r="C121" s="227"/>
      <c r="D121" s="228" t="s">
        <v>190</v>
      </c>
      <c r="E121" s="229" t="s">
        <v>19</v>
      </c>
      <c r="F121" s="230" t="s">
        <v>213</v>
      </c>
      <c r="G121" s="227"/>
      <c r="H121" s="229" t="s">
        <v>19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190</v>
      </c>
      <c r="AU121" s="236" t="s">
        <v>87</v>
      </c>
      <c r="AV121" s="13" t="s">
        <v>85</v>
      </c>
      <c r="AW121" s="13" t="s">
        <v>36</v>
      </c>
      <c r="AX121" s="13" t="s">
        <v>77</v>
      </c>
      <c r="AY121" s="236" t="s">
        <v>180</v>
      </c>
    </row>
    <row r="122" s="14" customFormat="1">
      <c r="A122" s="14"/>
      <c r="B122" s="237"/>
      <c r="C122" s="238"/>
      <c r="D122" s="228" t="s">
        <v>190</v>
      </c>
      <c r="E122" s="239" t="s">
        <v>19</v>
      </c>
      <c r="F122" s="240" t="s">
        <v>214</v>
      </c>
      <c r="G122" s="238"/>
      <c r="H122" s="241">
        <v>208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190</v>
      </c>
      <c r="AU122" s="247" t="s">
        <v>87</v>
      </c>
      <c r="AV122" s="14" t="s">
        <v>87</v>
      </c>
      <c r="AW122" s="14" t="s">
        <v>36</v>
      </c>
      <c r="AX122" s="14" t="s">
        <v>77</v>
      </c>
      <c r="AY122" s="247" t="s">
        <v>180</v>
      </c>
    </row>
    <row r="123" s="16" customFormat="1">
      <c r="A123" s="16"/>
      <c r="B123" s="259"/>
      <c r="C123" s="260"/>
      <c r="D123" s="228" t="s">
        <v>190</v>
      </c>
      <c r="E123" s="261" t="s">
        <v>19</v>
      </c>
      <c r="F123" s="262" t="s">
        <v>212</v>
      </c>
      <c r="G123" s="260"/>
      <c r="H123" s="263">
        <v>208</v>
      </c>
      <c r="I123" s="264"/>
      <c r="J123" s="260"/>
      <c r="K123" s="260"/>
      <c r="L123" s="265"/>
      <c r="M123" s="266"/>
      <c r="N123" s="267"/>
      <c r="O123" s="267"/>
      <c r="P123" s="267"/>
      <c r="Q123" s="267"/>
      <c r="R123" s="267"/>
      <c r="S123" s="267"/>
      <c r="T123" s="268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9" t="s">
        <v>190</v>
      </c>
      <c r="AU123" s="269" t="s">
        <v>87</v>
      </c>
      <c r="AV123" s="16" t="s">
        <v>200</v>
      </c>
      <c r="AW123" s="16" t="s">
        <v>36</v>
      </c>
      <c r="AX123" s="16" t="s">
        <v>77</v>
      </c>
      <c r="AY123" s="269" t="s">
        <v>180</v>
      </c>
    </row>
    <row r="124" s="13" customFormat="1">
      <c r="A124" s="13"/>
      <c r="B124" s="226"/>
      <c r="C124" s="227"/>
      <c r="D124" s="228" t="s">
        <v>190</v>
      </c>
      <c r="E124" s="229" t="s">
        <v>19</v>
      </c>
      <c r="F124" s="230" t="s">
        <v>215</v>
      </c>
      <c r="G124" s="227"/>
      <c r="H124" s="229" t="s">
        <v>19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190</v>
      </c>
      <c r="AU124" s="236" t="s">
        <v>87</v>
      </c>
      <c r="AV124" s="13" t="s">
        <v>85</v>
      </c>
      <c r="AW124" s="13" t="s">
        <v>36</v>
      </c>
      <c r="AX124" s="13" t="s">
        <v>77</v>
      </c>
      <c r="AY124" s="236" t="s">
        <v>180</v>
      </c>
    </row>
    <row r="125" s="14" customFormat="1">
      <c r="A125" s="14"/>
      <c r="B125" s="237"/>
      <c r="C125" s="238"/>
      <c r="D125" s="228" t="s">
        <v>190</v>
      </c>
      <c r="E125" s="239" t="s">
        <v>19</v>
      </c>
      <c r="F125" s="240" t="s">
        <v>216</v>
      </c>
      <c r="G125" s="238"/>
      <c r="H125" s="241">
        <v>61.600000000000001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190</v>
      </c>
      <c r="AU125" s="247" t="s">
        <v>87</v>
      </c>
      <c r="AV125" s="14" t="s">
        <v>87</v>
      </c>
      <c r="AW125" s="14" t="s">
        <v>36</v>
      </c>
      <c r="AX125" s="14" t="s">
        <v>77</v>
      </c>
      <c r="AY125" s="247" t="s">
        <v>180</v>
      </c>
    </row>
    <row r="126" s="16" customFormat="1">
      <c r="A126" s="16"/>
      <c r="B126" s="259"/>
      <c r="C126" s="260"/>
      <c r="D126" s="228" t="s">
        <v>190</v>
      </c>
      <c r="E126" s="261" t="s">
        <v>19</v>
      </c>
      <c r="F126" s="262" t="s">
        <v>212</v>
      </c>
      <c r="G126" s="260"/>
      <c r="H126" s="263">
        <v>61.600000000000001</v>
      </c>
      <c r="I126" s="264"/>
      <c r="J126" s="260"/>
      <c r="K126" s="260"/>
      <c r="L126" s="265"/>
      <c r="M126" s="266"/>
      <c r="N126" s="267"/>
      <c r="O126" s="267"/>
      <c r="P126" s="267"/>
      <c r="Q126" s="267"/>
      <c r="R126" s="267"/>
      <c r="S126" s="267"/>
      <c r="T126" s="268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9" t="s">
        <v>190</v>
      </c>
      <c r="AU126" s="269" t="s">
        <v>87</v>
      </c>
      <c r="AV126" s="16" t="s">
        <v>200</v>
      </c>
      <c r="AW126" s="16" t="s">
        <v>36</v>
      </c>
      <c r="AX126" s="16" t="s">
        <v>77</v>
      </c>
      <c r="AY126" s="269" t="s">
        <v>180</v>
      </c>
    </row>
    <row r="127" s="13" customFormat="1">
      <c r="A127" s="13"/>
      <c r="B127" s="226"/>
      <c r="C127" s="227"/>
      <c r="D127" s="228" t="s">
        <v>190</v>
      </c>
      <c r="E127" s="229" t="s">
        <v>19</v>
      </c>
      <c r="F127" s="230" t="s">
        <v>217</v>
      </c>
      <c r="G127" s="227"/>
      <c r="H127" s="229" t="s">
        <v>19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190</v>
      </c>
      <c r="AU127" s="236" t="s">
        <v>87</v>
      </c>
      <c r="AV127" s="13" t="s">
        <v>85</v>
      </c>
      <c r="AW127" s="13" t="s">
        <v>36</v>
      </c>
      <c r="AX127" s="13" t="s">
        <v>77</v>
      </c>
      <c r="AY127" s="236" t="s">
        <v>180</v>
      </c>
    </row>
    <row r="128" s="14" customFormat="1">
      <c r="A128" s="14"/>
      <c r="B128" s="237"/>
      <c r="C128" s="238"/>
      <c r="D128" s="228" t="s">
        <v>190</v>
      </c>
      <c r="E128" s="239" t="s">
        <v>19</v>
      </c>
      <c r="F128" s="240" t="s">
        <v>218</v>
      </c>
      <c r="G128" s="238"/>
      <c r="H128" s="241">
        <v>25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190</v>
      </c>
      <c r="AU128" s="247" t="s">
        <v>87</v>
      </c>
      <c r="AV128" s="14" t="s">
        <v>87</v>
      </c>
      <c r="AW128" s="14" t="s">
        <v>36</v>
      </c>
      <c r="AX128" s="14" t="s">
        <v>77</v>
      </c>
      <c r="AY128" s="247" t="s">
        <v>180</v>
      </c>
    </row>
    <row r="129" s="13" customFormat="1">
      <c r="A129" s="13"/>
      <c r="B129" s="226"/>
      <c r="C129" s="227"/>
      <c r="D129" s="228" t="s">
        <v>190</v>
      </c>
      <c r="E129" s="229" t="s">
        <v>19</v>
      </c>
      <c r="F129" s="230" t="s">
        <v>219</v>
      </c>
      <c r="G129" s="227"/>
      <c r="H129" s="229" t="s">
        <v>19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190</v>
      </c>
      <c r="AU129" s="236" t="s">
        <v>87</v>
      </c>
      <c r="AV129" s="13" t="s">
        <v>85</v>
      </c>
      <c r="AW129" s="13" t="s">
        <v>36</v>
      </c>
      <c r="AX129" s="13" t="s">
        <v>77</v>
      </c>
      <c r="AY129" s="236" t="s">
        <v>180</v>
      </c>
    </row>
    <row r="130" s="14" customFormat="1">
      <c r="A130" s="14"/>
      <c r="B130" s="237"/>
      <c r="C130" s="238"/>
      <c r="D130" s="228" t="s">
        <v>190</v>
      </c>
      <c r="E130" s="239" t="s">
        <v>19</v>
      </c>
      <c r="F130" s="240" t="s">
        <v>220</v>
      </c>
      <c r="G130" s="238"/>
      <c r="H130" s="241">
        <v>15.625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190</v>
      </c>
      <c r="AU130" s="247" t="s">
        <v>87</v>
      </c>
      <c r="AV130" s="14" t="s">
        <v>87</v>
      </c>
      <c r="AW130" s="14" t="s">
        <v>36</v>
      </c>
      <c r="AX130" s="14" t="s">
        <v>77</v>
      </c>
      <c r="AY130" s="247" t="s">
        <v>180</v>
      </c>
    </row>
    <row r="131" s="16" customFormat="1">
      <c r="A131" s="16"/>
      <c r="B131" s="259"/>
      <c r="C131" s="260"/>
      <c r="D131" s="228" t="s">
        <v>190</v>
      </c>
      <c r="E131" s="261" t="s">
        <v>19</v>
      </c>
      <c r="F131" s="262" t="s">
        <v>212</v>
      </c>
      <c r="G131" s="260"/>
      <c r="H131" s="263">
        <v>40.625</v>
      </c>
      <c r="I131" s="264"/>
      <c r="J131" s="260"/>
      <c r="K131" s="260"/>
      <c r="L131" s="265"/>
      <c r="M131" s="266"/>
      <c r="N131" s="267"/>
      <c r="O131" s="267"/>
      <c r="P131" s="267"/>
      <c r="Q131" s="267"/>
      <c r="R131" s="267"/>
      <c r="S131" s="267"/>
      <c r="T131" s="268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69" t="s">
        <v>190</v>
      </c>
      <c r="AU131" s="269" t="s">
        <v>87</v>
      </c>
      <c r="AV131" s="16" t="s">
        <v>200</v>
      </c>
      <c r="AW131" s="16" t="s">
        <v>36</v>
      </c>
      <c r="AX131" s="16" t="s">
        <v>77</v>
      </c>
      <c r="AY131" s="269" t="s">
        <v>180</v>
      </c>
    </row>
    <row r="132" s="13" customFormat="1">
      <c r="A132" s="13"/>
      <c r="B132" s="226"/>
      <c r="C132" s="227"/>
      <c r="D132" s="228" t="s">
        <v>190</v>
      </c>
      <c r="E132" s="229" t="s">
        <v>19</v>
      </c>
      <c r="F132" s="230" t="s">
        <v>221</v>
      </c>
      <c r="G132" s="227"/>
      <c r="H132" s="229" t="s">
        <v>19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190</v>
      </c>
      <c r="AU132" s="236" t="s">
        <v>87</v>
      </c>
      <c r="AV132" s="13" t="s">
        <v>85</v>
      </c>
      <c r="AW132" s="13" t="s">
        <v>36</v>
      </c>
      <c r="AX132" s="13" t="s">
        <v>77</v>
      </c>
      <c r="AY132" s="236" t="s">
        <v>180</v>
      </c>
    </row>
    <row r="133" s="14" customFormat="1">
      <c r="A133" s="14"/>
      <c r="B133" s="237"/>
      <c r="C133" s="238"/>
      <c r="D133" s="228" t="s">
        <v>190</v>
      </c>
      <c r="E133" s="239" t="s">
        <v>19</v>
      </c>
      <c r="F133" s="240" t="s">
        <v>222</v>
      </c>
      <c r="G133" s="238"/>
      <c r="H133" s="241">
        <v>2.25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190</v>
      </c>
      <c r="AU133" s="247" t="s">
        <v>87</v>
      </c>
      <c r="AV133" s="14" t="s">
        <v>87</v>
      </c>
      <c r="AW133" s="14" t="s">
        <v>36</v>
      </c>
      <c r="AX133" s="14" t="s">
        <v>77</v>
      </c>
      <c r="AY133" s="247" t="s">
        <v>180</v>
      </c>
    </row>
    <row r="134" s="14" customFormat="1">
      <c r="A134" s="14"/>
      <c r="B134" s="237"/>
      <c r="C134" s="238"/>
      <c r="D134" s="228" t="s">
        <v>190</v>
      </c>
      <c r="E134" s="239" t="s">
        <v>19</v>
      </c>
      <c r="F134" s="240" t="s">
        <v>223</v>
      </c>
      <c r="G134" s="238"/>
      <c r="H134" s="241">
        <v>1.2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190</v>
      </c>
      <c r="AU134" s="247" t="s">
        <v>87</v>
      </c>
      <c r="AV134" s="14" t="s">
        <v>87</v>
      </c>
      <c r="AW134" s="14" t="s">
        <v>36</v>
      </c>
      <c r="AX134" s="14" t="s">
        <v>77</v>
      </c>
      <c r="AY134" s="247" t="s">
        <v>180</v>
      </c>
    </row>
    <row r="135" s="16" customFormat="1">
      <c r="A135" s="16"/>
      <c r="B135" s="259"/>
      <c r="C135" s="260"/>
      <c r="D135" s="228" t="s">
        <v>190</v>
      </c>
      <c r="E135" s="261" t="s">
        <v>19</v>
      </c>
      <c r="F135" s="262" t="s">
        <v>212</v>
      </c>
      <c r="G135" s="260"/>
      <c r="H135" s="263">
        <v>3.4500000000000002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9" t="s">
        <v>190</v>
      </c>
      <c r="AU135" s="269" t="s">
        <v>87</v>
      </c>
      <c r="AV135" s="16" t="s">
        <v>200</v>
      </c>
      <c r="AW135" s="16" t="s">
        <v>36</v>
      </c>
      <c r="AX135" s="16" t="s">
        <v>77</v>
      </c>
      <c r="AY135" s="269" t="s">
        <v>180</v>
      </c>
    </row>
    <row r="136" s="13" customFormat="1">
      <c r="A136" s="13"/>
      <c r="B136" s="226"/>
      <c r="C136" s="227"/>
      <c r="D136" s="228" t="s">
        <v>190</v>
      </c>
      <c r="E136" s="229" t="s">
        <v>19</v>
      </c>
      <c r="F136" s="230" t="s">
        <v>224</v>
      </c>
      <c r="G136" s="227"/>
      <c r="H136" s="229" t="s">
        <v>19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190</v>
      </c>
      <c r="AU136" s="236" t="s">
        <v>87</v>
      </c>
      <c r="AV136" s="13" t="s">
        <v>85</v>
      </c>
      <c r="AW136" s="13" t="s">
        <v>36</v>
      </c>
      <c r="AX136" s="13" t="s">
        <v>77</v>
      </c>
      <c r="AY136" s="236" t="s">
        <v>180</v>
      </c>
    </row>
    <row r="137" s="14" customFormat="1">
      <c r="A137" s="14"/>
      <c r="B137" s="237"/>
      <c r="C137" s="238"/>
      <c r="D137" s="228" t="s">
        <v>190</v>
      </c>
      <c r="E137" s="239" t="s">
        <v>19</v>
      </c>
      <c r="F137" s="240" t="s">
        <v>225</v>
      </c>
      <c r="G137" s="238"/>
      <c r="H137" s="241">
        <v>31.050000000000001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190</v>
      </c>
      <c r="AU137" s="247" t="s">
        <v>87</v>
      </c>
      <c r="AV137" s="14" t="s">
        <v>87</v>
      </c>
      <c r="AW137" s="14" t="s">
        <v>36</v>
      </c>
      <c r="AX137" s="14" t="s">
        <v>77</v>
      </c>
      <c r="AY137" s="247" t="s">
        <v>180</v>
      </c>
    </row>
    <row r="138" s="14" customFormat="1">
      <c r="A138" s="14"/>
      <c r="B138" s="237"/>
      <c r="C138" s="238"/>
      <c r="D138" s="228" t="s">
        <v>190</v>
      </c>
      <c r="E138" s="239" t="s">
        <v>19</v>
      </c>
      <c r="F138" s="240" t="s">
        <v>226</v>
      </c>
      <c r="G138" s="238"/>
      <c r="H138" s="241">
        <v>31.68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190</v>
      </c>
      <c r="AU138" s="247" t="s">
        <v>87</v>
      </c>
      <c r="AV138" s="14" t="s">
        <v>87</v>
      </c>
      <c r="AW138" s="14" t="s">
        <v>36</v>
      </c>
      <c r="AX138" s="14" t="s">
        <v>77</v>
      </c>
      <c r="AY138" s="247" t="s">
        <v>180</v>
      </c>
    </row>
    <row r="139" s="14" customFormat="1">
      <c r="A139" s="14"/>
      <c r="B139" s="237"/>
      <c r="C139" s="238"/>
      <c r="D139" s="228" t="s">
        <v>190</v>
      </c>
      <c r="E139" s="239" t="s">
        <v>19</v>
      </c>
      <c r="F139" s="240" t="s">
        <v>227</v>
      </c>
      <c r="G139" s="238"/>
      <c r="H139" s="241">
        <v>2.7000000000000002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190</v>
      </c>
      <c r="AU139" s="247" t="s">
        <v>87</v>
      </c>
      <c r="AV139" s="14" t="s">
        <v>87</v>
      </c>
      <c r="AW139" s="14" t="s">
        <v>36</v>
      </c>
      <c r="AX139" s="14" t="s">
        <v>77</v>
      </c>
      <c r="AY139" s="247" t="s">
        <v>180</v>
      </c>
    </row>
    <row r="140" s="14" customFormat="1">
      <c r="A140" s="14"/>
      <c r="B140" s="237"/>
      <c r="C140" s="238"/>
      <c r="D140" s="228" t="s">
        <v>190</v>
      </c>
      <c r="E140" s="239" t="s">
        <v>19</v>
      </c>
      <c r="F140" s="240" t="s">
        <v>228</v>
      </c>
      <c r="G140" s="238"/>
      <c r="H140" s="241">
        <v>1.8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190</v>
      </c>
      <c r="AU140" s="247" t="s">
        <v>87</v>
      </c>
      <c r="AV140" s="14" t="s">
        <v>87</v>
      </c>
      <c r="AW140" s="14" t="s">
        <v>36</v>
      </c>
      <c r="AX140" s="14" t="s">
        <v>77</v>
      </c>
      <c r="AY140" s="247" t="s">
        <v>180</v>
      </c>
    </row>
    <row r="141" s="16" customFormat="1">
      <c r="A141" s="16"/>
      <c r="B141" s="259"/>
      <c r="C141" s="260"/>
      <c r="D141" s="228" t="s">
        <v>190</v>
      </c>
      <c r="E141" s="261" t="s">
        <v>19</v>
      </c>
      <c r="F141" s="262" t="s">
        <v>212</v>
      </c>
      <c r="G141" s="260"/>
      <c r="H141" s="263">
        <v>67.230000000000004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9" t="s">
        <v>190</v>
      </c>
      <c r="AU141" s="269" t="s">
        <v>87</v>
      </c>
      <c r="AV141" s="16" t="s">
        <v>200</v>
      </c>
      <c r="AW141" s="16" t="s">
        <v>36</v>
      </c>
      <c r="AX141" s="16" t="s">
        <v>77</v>
      </c>
      <c r="AY141" s="269" t="s">
        <v>180</v>
      </c>
    </row>
    <row r="142" s="15" customFormat="1">
      <c r="A142" s="15"/>
      <c r="B142" s="248"/>
      <c r="C142" s="249"/>
      <c r="D142" s="228" t="s">
        <v>190</v>
      </c>
      <c r="E142" s="250" t="s">
        <v>135</v>
      </c>
      <c r="F142" s="251" t="s">
        <v>194</v>
      </c>
      <c r="G142" s="249"/>
      <c r="H142" s="252">
        <v>618.72500000000002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8" t="s">
        <v>190</v>
      </c>
      <c r="AU142" s="258" t="s">
        <v>87</v>
      </c>
      <c r="AV142" s="15" t="s">
        <v>186</v>
      </c>
      <c r="AW142" s="15" t="s">
        <v>36</v>
      </c>
      <c r="AX142" s="15" t="s">
        <v>85</v>
      </c>
      <c r="AY142" s="258" t="s">
        <v>180</v>
      </c>
    </row>
    <row r="143" s="2" customFormat="1" ht="44.25" customHeight="1">
      <c r="A143" s="41"/>
      <c r="B143" s="42"/>
      <c r="C143" s="208" t="s">
        <v>229</v>
      </c>
      <c r="D143" s="208" t="s">
        <v>182</v>
      </c>
      <c r="E143" s="209" t="s">
        <v>230</v>
      </c>
      <c r="F143" s="210" t="s">
        <v>231</v>
      </c>
      <c r="G143" s="211" t="s">
        <v>130</v>
      </c>
      <c r="H143" s="212">
        <v>184.47900000000001</v>
      </c>
      <c r="I143" s="213"/>
      <c r="J143" s="214">
        <f>ROUND(I143*H143,2)</f>
        <v>0</v>
      </c>
      <c r="K143" s="210" t="s">
        <v>185</v>
      </c>
      <c r="L143" s="47"/>
      <c r="M143" s="215" t="s">
        <v>19</v>
      </c>
      <c r="N143" s="216" t="s">
        <v>48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186</v>
      </c>
      <c r="AT143" s="219" t="s">
        <v>182</v>
      </c>
      <c r="AU143" s="219" t="s">
        <v>87</v>
      </c>
      <c r="AY143" s="20" t="s">
        <v>180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85</v>
      </c>
      <c r="BK143" s="220">
        <f>ROUND(I143*H143,2)</f>
        <v>0</v>
      </c>
      <c r="BL143" s="20" t="s">
        <v>186</v>
      </c>
      <c r="BM143" s="219" t="s">
        <v>232</v>
      </c>
    </row>
    <row r="144" s="2" customFormat="1">
      <c r="A144" s="41"/>
      <c r="B144" s="42"/>
      <c r="C144" s="43"/>
      <c r="D144" s="221" t="s">
        <v>188</v>
      </c>
      <c r="E144" s="43"/>
      <c r="F144" s="222" t="s">
        <v>233</v>
      </c>
      <c r="G144" s="43"/>
      <c r="H144" s="43"/>
      <c r="I144" s="223"/>
      <c r="J144" s="43"/>
      <c r="K144" s="43"/>
      <c r="L144" s="47"/>
      <c r="M144" s="224"/>
      <c r="N144" s="22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188</v>
      </c>
      <c r="AU144" s="20" t="s">
        <v>87</v>
      </c>
    </row>
    <row r="145" s="13" customFormat="1">
      <c r="A145" s="13"/>
      <c r="B145" s="226"/>
      <c r="C145" s="227"/>
      <c r="D145" s="228" t="s">
        <v>190</v>
      </c>
      <c r="E145" s="229" t="s">
        <v>19</v>
      </c>
      <c r="F145" s="230" t="s">
        <v>191</v>
      </c>
      <c r="G145" s="227"/>
      <c r="H145" s="229" t="s">
        <v>19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190</v>
      </c>
      <c r="AU145" s="236" t="s">
        <v>87</v>
      </c>
      <c r="AV145" s="13" t="s">
        <v>85</v>
      </c>
      <c r="AW145" s="13" t="s">
        <v>36</v>
      </c>
      <c r="AX145" s="13" t="s">
        <v>77</v>
      </c>
      <c r="AY145" s="236" t="s">
        <v>180</v>
      </c>
    </row>
    <row r="146" s="13" customFormat="1">
      <c r="A146" s="13"/>
      <c r="B146" s="226"/>
      <c r="C146" s="227"/>
      <c r="D146" s="228" t="s">
        <v>190</v>
      </c>
      <c r="E146" s="229" t="s">
        <v>19</v>
      </c>
      <c r="F146" s="230" t="s">
        <v>192</v>
      </c>
      <c r="G146" s="227"/>
      <c r="H146" s="229" t="s">
        <v>19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190</v>
      </c>
      <c r="AU146" s="236" t="s">
        <v>87</v>
      </c>
      <c r="AV146" s="13" t="s">
        <v>85</v>
      </c>
      <c r="AW146" s="13" t="s">
        <v>36</v>
      </c>
      <c r="AX146" s="13" t="s">
        <v>77</v>
      </c>
      <c r="AY146" s="236" t="s">
        <v>180</v>
      </c>
    </row>
    <row r="147" s="13" customFormat="1">
      <c r="A147" s="13"/>
      <c r="B147" s="226"/>
      <c r="C147" s="227"/>
      <c r="D147" s="228" t="s">
        <v>190</v>
      </c>
      <c r="E147" s="229" t="s">
        <v>19</v>
      </c>
      <c r="F147" s="230" t="s">
        <v>234</v>
      </c>
      <c r="G147" s="227"/>
      <c r="H147" s="229" t="s">
        <v>19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190</v>
      </c>
      <c r="AU147" s="236" t="s">
        <v>87</v>
      </c>
      <c r="AV147" s="13" t="s">
        <v>85</v>
      </c>
      <c r="AW147" s="13" t="s">
        <v>36</v>
      </c>
      <c r="AX147" s="13" t="s">
        <v>77</v>
      </c>
      <c r="AY147" s="236" t="s">
        <v>180</v>
      </c>
    </row>
    <row r="148" s="14" customFormat="1">
      <c r="A148" s="14"/>
      <c r="B148" s="237"/>
      <c r="C148" s="238"/>
      <c r="D148" s="228" t="s">
        <v>190</v>
      </c>
      <c r="E148" s="239" t="s">
        <v>19</v>
      </c>
      <c r="F148" s="240" t="s">
        <v>235</v>
      </c>
      <c r="G148" s="238"/>
      <c r="H148" s="241">
        <v>104.25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190</v>
      </c>
      <c r="AU148" s="247" t="s">
        <v>87</v>
      </c>
      <c r="AV148" s="14" t="s">
        <v>87</v>
      </c>
      <c r="AW148" s="14" t="s">
        <v>36</v>
      </c>
      <c r="AX148" s="14" t="s">
        <v>77</v>
      </c>
      <c r="AY148" s="247" t="s">
        <v>180</v>
      </c>
    </row>
    <row r="149" s="16" customFormat="1">
      <c r="A149" s="16"/>
      <c r="B149" s="259"/>
      <c r="C149" s="260"/>
      <c r="D149" s="228" t="s">
        <v>190</v>
      </c>
      <c r="E149" s="261" t="s">
        <v>19</v>
      </c>
      <c r="F149" s="262" t="s">
        <v>212</v>
      </c>
      <c r="G149" s="260"/>
      <c r="H149" s="263">
        <v>104.25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9" t="s">
        <v>190</v>
      </c>
      <c r="AU149" s="269" t="s">
        <v>87</v>
      </c>
      <c r="AV149" s="16" t="s">
        <v>200</v>
      </c>
      <c r="AW149" s="16" t="s">
        <v>36</v>
      </c>
      <c r="AX149" s="16" t="s">
        <v>77</v>
      </c>
      <c r="AY149" s="269" t="s">
        <v>180</v>
      </c>
    </row>
    <row r="150" s="13" customFormat="1">
      <c r="A150" s="13"/>
      <c r="B150" s="226"/>
      <c r="C150" s="227"/>
      <c r="D150" s="228" t="s">
        <v>190</v>
      </c>
      <c r="E150" s="229" t="s">
        <v>19</v>
      </c>
      <c r="F150" s="230" t="s">
        <v>221</v>
      </c>
      <c r="G150" s="227"/>
      <c r="H150" s="229" t="s">
        <v>19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190</v>
      </c>
      <c r="AU150" s="236" t="s">
        <v>87</v>
      </c>
      <c r="AV150" s="13" t="s">
        <v>85</v>
      </c>
      <c r="AW150" s="13" t="s">
        <v>36</v>
      </c>
      <c r="AX150" s="13" t="s">
        <v>77</v>
      </c>
      <c r="AY150" s="236" t="s">
        <v>180</v>
      </c>
    </row>
    <row r="151" s="14" customFormat="1">
      <c r="A151" s="14"/>
      <c r="B151" s="237"/>
      <c r="C151" s="238"/>
      <c r="D151" s="228" t="s">
        <v>190</v>
      </c>
      <c r="E151" s="239" t="s">
        <v>19</v>
      </c>
      <c r="F151" s="240" t="s">
        <v>236</v>
      </c>
      <c r="G151" s="238"/>
      <c r="H151" s="241">
        <v>5.04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190</v>
      </c>
      <c r="AU151" s="247" t="s">
        <v>87</v>
      </c>
      <c r="AV151" s="14" t="s">
        <v>87</v>
      </c>
      <c r="AW151" s="14" t="s">
        <v>36</v>
      </c>
      <c r="AX151" s="14" t="s">
        <v>77</v>
      </c>
      <c r="AY151" s="247" t="s">
        <v>180</v>
      </c>
    </row>
    <row r="152" s="14" customFormat="1">
      <c r="A152" s="14"/>
      <c r="B152" s="237"/>
      <c r="C152" s="238"/>
      <c r="D152" s="228" t="s">
        <v>190</v>
      </c>
      <c r="E152" s="239" t="s">
        <v>19</v>
      </c>
      <c r="F152" s="240" t="s">
        <v>237</v>
      </c>
      <c r="G152" s="238"/>
      <c r="H152" s="241">
        <v>4.2000000000000002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190</v>
      </c>
      <c r="AU152" s="247" t="s">
        <v>87</v>
      </c>
      <c r="AV152" s="14" t="s">
        <v>87</v>
      </c>
      <c r="AW152" s="14" t="s">
        <v>36</v>
      </c>
      <c r="AX152" s="14" t="s">
        <v>77</v>
      </c>
      <c r="AY152" s="247" t="s">
        <v>180</v>
      </c>
    </row>
    <row r="153" s="13" customFormat="1">
      <c r="A153" s="13"/>
      <c r="B153" s="226"/>
      <c r="C153" s="227"/>
      <c r="D153" s="228" t="s">
        <v>190</v>
      </c>
      <c r="E153" s="229" t="s">
        <v>19</v>
      </c>
      <c r="F153" s="230" t="s">
        <v>238</v>
      </c>
      <c r="G153" s="227"/>
      <c r="H153" s="229" t="s">
        <v>19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190</v>
      </c>
      <c r="AU153" s="236" t="s">
        <v>87</v>
      </c>
      <c r="AV153" s="13" t="s">
        <v>85</v>
      </c>
      <c r="AW153" s="13" t="s">
        <v>36</v>
      </c>
      <c r="AX153" s="13" t="s">
        <v>77</v>
      </c>
      <c r="AY153" s="236" t="s">
        <v>180</v>
      </c>
    </row>
    <row r="154" s="14" customFormat="1">
      <c r="A154" s="14"/>
      <c r="B154" s="237"/>
      <c r="C154" s="238"/>
      <c r="D154" s="228" t="s">
        <v>190</v>
      </c>
      <c r="E154" s="239" t="s">
        <v>19</v>
      </c>
      <c r="F154" s="240" t="s">
        <v>239</v>
      </c>
      <c r="G154" s="238"/>
      <c r="H154" s="241">
        <v>29.25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190</v>
      </c>
      <c r="AU154" s="247" t="s">
        <v>87</v>
      </c>
      <c r="AV154" s="14" t="s">
        <v>87</v>
      </c>
      <c r="AW154" s="14" t="s">
        <v>36</v>
      </c>
      <c r="AX154" s="14" t="s">
        <v>77</v>
      </c>
      <c r="AY154" s="247" t="s">
        <v>180</v>
      </c>
    </row>
    <row r="155" s="16" customFormat="1">
      <c r="A155" s="16"/>
      <c r="B155" s="259"/>
      <c r="C155" s="260"/>
      <c r="D155" s="228" t="s">
        <v>190</v>
      </c>
      <c r="E155" s="261" t="s">
        <v>19</v>
      </c>
      <c r="F155" s="262" t="s">
        <v>212</v>
      </c>
      <c r="G155" s="260"/>
      <c r="H155" s="263">
        <v>38.490000000000002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69" t="s">
        <v>190</v>
      </c>
      <c r="AU155" s="269" t="s">
        <v>87</v>
      </c>
      <c r="AV155" s="16" t="s">
        <v>200</v>
      </c>
      <c r="AW155" s="16" t="s">
        <v>36</v>
      </c>
      <c r="AX155" s="16" t="s">
        <v>77</v>
      </c>
      <c r="AY155" s="269" t="s">
        <v>180</v>
      </c>
    </row>
    <row r="156" s="13" customFormat="1">
      <c r="A156" s="13"/>
      <c r="B156" s="226"/>
      <c r="C156" s="227"/>
      <c r="D156" s="228" t="s">
        <v>190</v>
      </c>
      <c r="E156" s="229" t="s">
        <v>19</v>
      </c>
      <c r="F156" s="230" t="s">
        <v>240</v>
      </c>
      <c r="G156" s="227"/>
      <c r="H156" s="229" t="s">
        <v>19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190</v>
      </c>
      <c r="AU156" s="236" t="s">
        <v>87</v>
      </c>
      <c r="AV156" s="13" t="s">
        <v>85</v>
      </c>
      <c r="AW156" s="13" t="s">
        <v>36</v>
      </c>
      <c r="AX156" s="13" t="s">
        <v>77</v>
      </c>
      <c r="AY156" s="236" t="s">
        <v>180</v>
      </c>
    </row>
    <row r="157" s="14" customFormat="1">
      <c r="A157" s="14"/>
      <c r="B157" s="237"/>
      <c r="C157" s="238"/>
      <c r="D157" s="228" t="s">
        <v>190</v>
      </c>
      <c r="E157" s="239" t="s">
        <v>19</v>
      </c>
      <c r="F157" s="240" t="s">
        <v>241</v>
      </c>
      <c r="G157" s="238"/>
      <c r="H157" s="241">
        <v>8.9100000000000001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190</v>
      </c>
      <c r="AU157" s="247" t="s">
        <v>87</v>
      </c>
      <c r="AV157" s="14" t="s">
        <v>87</v>
      </c>
      <c r="AW157" s="14" t="s">
        <v>36</v>
      </c>
      <c r="AX157" s="14" t="s">
        <v>77</v>
      </c>
      <c r="AY157" s="247" t="s">
        <v>180</v>
      </c>
    </row>
    <row r="158" s="16" customFormat="1">
      <c r="A158" s="16"/>
      <c r="B158" s="259"/>
      <c r="C158" s="260"/>
      <c r="D158" s="228" t="s">
        <v>190</v>
      </c>
      <c r="E158" s="261" t="s">
        <v>19</v>
      </c>
      <c r="F158" s="262" t="s">
        <v>212</v>
      </c>
      <c r="G158" s="260"/>
      <c r="H158" s="263">
        <v>8.9100000000000001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69" t="s">
        <v>190</v>
      </c>
      <c r="AU158" s="269" t="s">
        <v>87</v>
      </c>
      <c r="AV158" s="16" t="s">
        <v>200</v>
      </c>
      <c r="AW158" s="16" t="s">
        <v>36</v>
      </c>
      <c r="AX158" s="16" t="s">
        <v>77</v>
      </c>
      <c r="AY158" s="269" t="s">
        <v>180</v>
      </c>
    </row>
    <row r="159" s="14" customFormat="1">
      <c r="A159" s="14"/>
      <c r="B159" s="237"/>
      <c r="C159" s="238"/>
      <c r="D159" s="228" t="s">
        <v>190</v>
      </c>
      <c r="E159" s="239" t="s">
        <v>19</v>
      </c>
      <c r="F159" s="240" t="s">
        <v>242</v>
      </c>
      <c r="G159" s="238"/>
      <c r="H159" s="241">
        <v>6.4000000000000004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190</v>
      </c>
      <c r="AU159" s="247" t="s">
        <v>87</v>
      </c>
      <c r="AV159" s="14" t="s">
        <v>87</v>
      </c>
      <c r="AW159" s="14" t="s">
        <v>36</v>
      </c>
      <c r="AX159" s="14" t="s">
        <v>77</v>
      </c>
      <c r="AY159" s="247" t="s">
        <v>180</v>
      </c>
    </row>
    <row r="160" s="14" customFormat="1">
      <c r="A160" s="14"/>
      <c r="B160" s="237"/>
      <c r="C160" s="238"/>
      <c r="D160" s="228" t="s">
        <v>190</v>
      </c>
      <c r="E160" s="239" t="s">
        <v>19</v>
      </c>
      <c r="F160" s="240" t="s">
        <v>243</v>
      </c>
      <c r="G160" s="238"/>
      <c r="H160" s="241">
        <v>6.4000000000000004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190</v>
      </c>
      <c r="AU160" s="247" t="s">
        <v>87</v>
      </c>
      <c r="AV160" s="14" t="s">
        <v>87</v>
      </c>
      <c r="AW160" s="14" t="s">
        <v>36</v>
      </c>
      <c r="AX160" s="14" t="s">
        <v>77</v>
      </c>
      <c r="AY160" s="247" t="s">
        <v>180</v>
      </c>
    </row>
    <row r="161" s="14" customFormat="1">
      <c r="A161" s="14"/>
      <c r="B161" s="237"/>
      <c r="C161" s="238"/>
      <c r="D161" s="228" t="s">
        <v>190</v>
      </c>
      <c r="E161" s="239" t="s">
        <v>19</v>
      </c>
      <c r="F161" s="240" t="s">
        <v>244</v>
      </c>
      <c r="G161" s="238"/>
      <c r="H161" s="241">
        <v>12.989000000000001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190</v>
      </c>
      <c r="AU161" s="247" t="s">
        <v>87</v>
      </c>
      <c r="AV161" s="14" t="s">
        <v>87</v>
      </c>
      <c r="AW161" s="14" t="s">
        <v>36</v>
      </c>
      <c r="AX161" s="14" t="s">
        <v>77</v>
      </c>
      <c r="AY161" s="247" t="s">
        <v>180</v>
      </c>
    </row>
    <row r="162" s="14" customFormat="1">
      <c r="A162" s="14"/>
      <c r="B162" s="237"/>
      <c r="C162" s="238"/>
      <c r="D162" s="228" t="s">
        <v>190</v>
      </c>
      <c r="E162" s="239" t="s">
        <v>19</v>
      </c>
      <c r="F162" s="240" t="s">
        <v>245</v>
      </c>
      <c r="G162" s="238"/>
      <c r="H162" s="241">
        <v>7.04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190</v>
      </c>
      <c r="AU162" s="247" t="s">
        <v>87</v>
      </c>
      <c r="AV162" s="14" t="s">
        <v>87</v>
      </c>
      <c r="AW162" s="14" t="s">
        <v>36</v>
      </c>
      <c r="AX162" s="14" t="s">
        <v>77</v>
      </c>
      <c r="AY162" s="247" t="s">
        <v>180</v>
      </c>
    </row>
    <row r="163" s="16" customFormat="1">
      <c r="A163" s="16"/>
      <c r="B163" s="259"/>
      <c r="C163" s="260"/>
      <c r="D163" s="228" t="s">
        <v>190</v>
      </c>
      <c r="E163" s="261" t="s">
        <v>19</v>
      </c>
      <c r="F163" s="262" t="s">
        <v>212</v>
      </c>
      <c r="G163" s="260"/>
      <c r="H163" s="263">
        <v>32.829000000000001</v>
      </c>
      <c r="I163" s="264"/>
      <c r="J163" s="260"/>
      <c r="K163" s="260"/>
      <c r="L163" s="265"/>
      <c r="M163" s="266"/>
      <c r="N163" s="267"/>
      <c r="O163" s="267"/>
      <c r="P163" s="267"/>
      <c r="Q163" s="267"/>
      <c r="R163" s="267"/>
      <c r="S163" s="267"/>
      <c r="T163" s="268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69" t="s">
        <v>190</v>
      </c>
      <c r="AU163" s="269" t="s">
        <v>87</v>
      </c>
      <c r="AV163" s="16" t="s">
        <v>200</v>
      </c>
      <c r="AW163" s="16" t="s">
        <v>36</v>
      </c>
      <c r="AX163" s="16" t="s">
        <v>77</v>
      </c>
      <c r="AY163" s="269" t="s">
        <v>180</v>
      </c>
    </row>
    <row r="164" s="15" customFormat="1">
      <c r="A164" s="15"/>
      <c r="B164" s="248"/>
      <c r="C164" s="249"/>
      <c r="D164" s="228" t="s">
        <v>190</v>
      </c>
      <c r="E164" s="250" t="s">
        <v>132</v>
      </c>
      <c r="F164" s="251" t="s">
        <v>194</v>
      </c>
      <c r="G164" s="249"/>
      <c r="H164" s="252">
        <v>184.47900000000001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190</v>
      </c>
      <c r="AU164" s="258" t="s">
        <v>87</v>
      </c>
      <c r="AV164" s="15" t="s">
        <v>186</v>
      </c>
      <c r="AW164" s="15" t="s">
        <v>36</v>
      </c>
      <c r="AX164" s="15" t="s">
        <v>85</v>
      </c>
      <c r="AY164" s="258" t="s">
        <v>180</v>
      </c>
    </row>
    <row r="165" s="2" customFormat="1" ht="33" customHeight="1">
      <c r="A165" s="41"/>
      <c r="B165" s="42"/>
      <c r="C165" s="208" t="s">
        <v>246</v>
      </c>
      <c r="D165" s="208" t="s">
        <v>182</v>
      </c>
      <c r="E165" s="209" t="s">
        <v>247</v>
      </c>
      <c r="F165" s="210" t="s">
        <v>248</v>
      </c>
      <c r="G165" s="211" t="s">
        <v>130</v>
      </c>
      <c r="H165" s="212">
        <v>78</v>
      </c>
      <c r="I165" s="213"/>
      <c r="J165" s="214">
        <f>ROUND(I165*H165,2)</f>
        <v>0</v>
      </c>
      <c r="K165" s="210" t="s">
        <v>185</v>
      </c>
      <c r="L165" s="47"/>
      <c r="M165" s="215" t="s">
        <v>19</v>
      </c>
      <c r="N165" s="216" t="s">
        <v>48</v>
      </c>
      <c r="O165" s="87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186</v>
      </c>
      <c r="AT165" s="219" t="s">
        <v>182</v>
      </c>
      <c r="AU165" s="219" t="s">
        <v>87</v>
      </c>
      <c r="AY165" s="20" t="s">
        <v>180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85</v>
      </c>
      <c r="BK165" s="220">
        <f>ROUND(I165*H165,2)</f>
        <v>0</v>
      </c>
      <c r="BL165" s="20" t="s">
        <v>186</v>
      </c>
      <c r="BM165" s="219" t="s">
        <v>249</v>
      </c>
    </row>
    <row r="166" s="2" customFormat="1">
      <c r="A166" s="41"/>
      <c r="B166" s="42"/>
      <c r="C166" s="43"/>
      <c r="D166" s="221" t="s">
        <v>188</v>
      </c>
      <c r="E166" s="43"/>
      <c r="F166" s="222" t="s">
        <v>250</v>
      </c>
      <c r="G166" s="43"/>
      <c r="H166" s="43"/>
      <c r="I166" s="223"/>
      <c r="J166" s="43"/>
      <c r="K166" s="43"/>
      <c r="L166" s="47"/>
      <c r="M166" s="224"/>
      <c r="N166" s="225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188</v>
      </c>
      <c r="AU166" s="20" t="s">
        <v>87</v>
      </c>
    </row>
    <row r="167" s="13" customFormat="1">
      <c r="A167" s="13"/>
      <c r="B167" s="226"/>
      <c r="C167" s="227"/>
      <c r="D167" s="228" t="s">
        <v>190</v>
      </c>
      <c r="E167" s="229" t="s">
        <v>19</v>
      </c>
      <c r="F167" s="230" t="s">
        <v>191</v>
      </c>
      <c r="G167" s="227"/>
      <c r="H167" s="229" t="s">
        <v>19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190</v>
      </c>
      <c r="AU167" s="236" t="s">
        <v>87</v>
      </c>
      <c r="AV167" s="13" t="s">
        <v>85</v>
      </c>
      <c r="AW167" s="13" t="s">
        <v>36</v>
      </c>
      <c r="AX167" s="13" t="s">
        <v>77</v>
      </c>
      <c r="AY167" s="236" t="s">
        <v>180</v>
      </c>
    </row>
    <row r="168" s="13" customFormat="1">
      <c r="A168" s="13"/>
      <c r="B168" s="226"/>
      <c r="C168" s="227"/>
      <c r="D168" s="228" t="s">
        <v>190</v>
      </c>
      <c r="E168" s="229" t="s">
        <v>19</v>
      </c>
      <c r="F168" s="230" t="s">
        <v>192</v>
      </c>
      <c r="G168" s="227"/>
      <c r="H168" s="229" t="s">
        <v>19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190</v>
      </c>
      <c r="AU168" s="236" t="s">
        <v>87</v>
      </c>
      <c r="AV168" s="13" t="s">
        <v>85</v>
      </c>
      <c r="AW168" s="13" t="s">
        <v>36</v>
      </c>
      <c r="AX168" s="13" t="s">
        <v>77</v>
      </c>
      <c r="AY168" s="236" t="s">
        <v>180</v>
      </c>
    </row>
    <row r="169" s="14" customFormat="1">
      <c r="A169" s="14"/>
      <c r="B169" s="237"/>
      <c r="C169" s="238"/>
      <c r="D169" s="228" t="s">
        <v>190</v>
      </c>
      <c r="E169" s="239" t="s">
        <v>19</v>
      </c>
      <c r="F169" s="240" t="s">
        <v>251</v>
      </c>
      <c r="G169" s="238"/>
      <c r="H169" s="241">
        <v>24.375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190</v>
      </c>
      <c r="AU169" s="247" t="s">
        <v>87</v>
      </c>
      <c r="AV169" s="14" t="s">
        <v>87</v>
      </c>
      <c r="AW169" s="14" t="s">
        <v>36</v>
      </c>
      <c r="AX169" s="14" t="s">
        <v>77</v>
      </c>
      <c r="AY169" s="247" t="s">
        <v>180</v>
      </c>
    </row>
    <row r="170" s="14" customFormat="1">
      <c r="A170" s="14"/>
      <c r="B170" s="237"/>
      <c r="C170" s="238"/>
      <c r="D170" s="228" t="s">
        <v>190</v>
      </c>
      <c r="E170" s="239" t="s">
        <v>19</v>
      </c>
      <c r="F170" s="240" t="s">
        <v>252</v>
      </c>
      <c r="G170" s="238"/>
      <c r="H170" s="241">
        <v>53.625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190</v>
      </c>
      <c r="AU170" s="247" t="s">
        <v>87</v>
      </c>
      <c r="AV170" s="14" t="s">
        <v>87</v>
      </c>
      <c r="AW170" s="14" t="s">
        <v>36</v>
      </c>
      <c r="AX170" s="14" t="s">
        <v>77</v>
      </c>
      <c r="AY170" s="247" t="s">
        <v>180</v>
      </c>
    </row>
    <row r="171" s="15" customFormat="1">
      <c r="A171" s="15"/>
      <c r="B171" s="248"/>
      <c r="C171" s="249"/>
      <c r="D171" s="228" t="s">
        <v>190</v>
      </c>
      <c r="E171" s="250" t="s">
        <v>138</v>
      </c>
      <c r="F171" s="251" t="s">
        <v>194</v>
      </c>
      <c r="G171" s="249"/>
      <c r="H171" s="252">
        <v>78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8" t="s">
        <v>190</v>
      </c>
      <c r="AU171" s="258" t="s">
        <v>87</v>
      </c>
      <c r="AV171" s="15" t="s">
        <v>186</v>
      </c>
      <c r="AW171" s="15" t="s">
        <v>36</v>
      </c>
      <c r="AX171" s="15" t="s">
        <v>85</v>
      </c>
      <c r="AY171" s="258" t="s">
        <v>180</v>
      </c>
    </row>
    <row r="172" s="2" customFormat="1" ht="24.15" customHeight="1">
      <c r="A172" s="41"/>
      <c r="B172" s="42"/>
      <c r="C172" s="208" t="s">
        <v>253</v>
      </c>
      <c r="D172" s="208" t="s">
        <v>182</v>
      </c>
      <c r="E172" s="209" t="s">
        <v>254</v>
      </c>
      <c r="F172" s="210" t="s">
        <v>255</v>
      </c>
      <c r="G172" s="211" t="s">
        <v>130</v>
      </c>
      <c r="H172" s="212">
        <v>62.549999999999997</v>
      </c>
      <c r="I172" s="213"/>
      <c r="J172" s="214">
        <f>ROUND(I172*H172,2)</f>
        <v>0</v>
      </c>
      <c r="K172" s="210" t="s">
        <v>185</v>
      </c>
      <c r="L172" s="47"/>
      <c r="M172" s="215" t="s">
        <v>19</v>
      </c>
      <c r="N172" s="216" t="s">
        <v>48</v>
      </c>
      <c r="O172" s="87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9" t="s">
        <v>186</v>
      </c>
      <c r="AT172" s="219" t="s">
        <v>182</v>
      </c>
      <c r="AU172" s="219" t="s">
        <v>87</v>
      </c>
      <c r="AY172" s="20" t="s">
        <v>180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85</v>
      </c>
      <c r="BK172" s="220">
        <f>ROUND(I172*H172,2)</f>
        <v>0</v>
      </c>
      <c r="BL172" s="20" t="s">
        <v>186</v>
      </c>
      <c r="BM172" s="219" t="s">
        <v>256</v>
      </c>
    </row>
    <row r="173" s="2" customFormat="1">
      <c r="A173" s="41"/>
      <c r="B173" s="42"/>
      <c r="C173" s="43"/>
      <c r="D173" s="221" t="s">
        <v>188</v>
      </c>
      <c r="E173" s="43"/>
      <c r="F173" s="222" t="s">
        <v>257</v>
      </c>
      <c r="G173" s="43"/>
      <c r="H173" s="43"/>
      <c r="I173" s="223"/>
      <c r="J173" s="43"/>
      <c r="K173" s="43"/>
      <c r="L173" s="47"/>
      <c r="M173" s="224"/>
      <c r="N173" s="225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188</v>
      </c>
      <c r="AU173" s="20" t="s">
        <v>87</v>
      </c>
    </row>
    <row r="174" s="13" customFormat="1">
      <c r="A174" s="13"/>
      <c r="B174" s="226"/>
      <c r="C174" s="227"/>
      <c r="D174" s="228" t="s">
        <v>190</v>
      </c>
      <c r="E174" s="229" t="s">
        <v>19</v>
      </c>
      <c r="F174" s="230" t="s">
        <v>258</v>
      </c>
      <c r="G174" s="227"/>
      <c r="H174" s="229" t="s">
        <v>19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190</v>
      </c>
      <c r="AU174" s="236" t="s">
        <v>87</v>
      </c>
      <c r="AV174" s="13" t="s">
        <v>85</v>
      </c>
      <c r="AW174" s="13" t="s">
        <v>36</v>
      </c>
      <c r="AX174" s="13" t="s">
        <v>77</v>
      </c>
      <c r="AY174" s="236" t="s">
        <v>180</v>
      </c>
    </row>
    <row r="175" s="14" customFormat="1">
      <c r="A175" s="14"/>
      <c r="B175" s="237"/>
      <c r="C175" s="238"/>
      <c r="D175" s="228" t="s">
        <v>190</v>
      </c>
      <c r="E175" s="239" t="s">
        <v>19</v>
      </c>
      <c r="F175" s="240" t="s">
        <v>259</v>
      </c>
      <c r="G175" s="238"/>
      <c r="H175" s="241">
        <v>62.549999999999997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190</v>
      </c>
      <c r="AU175" s="247" t="s">
        <v>87</v>
      </c>
      <c r="AV175" s="14" t="s">
        <v>87</v>
      </c>
      <c r="AW175" s="14" t="s">
        <v>36</v>
      </c>
      <c r="AX175" s="14" t="s">
        <v>77</v>
      </c>
      <c r="AY175" s="247" t="s">
        <v>180</v>
      </c>
    </row>
    <row r="176" s="15" customFormat="1">
      <c r="A176" s="15"/>
      <c r="B176" s="248"/>
      <c r="C176" s="249"/>
      <c r="D176" s="228" t="s">
        <v>190</v>
      </c>
      <c r="E176" s="250" t="s">
        <v>19</v>
      </c>
      <c r="F176" s="251" t="s">
        <v>194</v>
      </c>
      <c r="G176" s="249"/>
      <c r="H176" s="252">
        <v>62.549999999999997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8" t="s">
        <v>190</v>
      </c>
      <c r="AU176" s="258" t="s">
        <v>87</v>
      </c>
      <c r="AV176" s="15" t="s">
        <v>186</v>
      </c>
      <c r="AW176" s="15" t="s">
        <v>36</v>
      </c>
      <c r="AX176" s="15" t="s">
        <v>85</v>
      </c>
      <c r="AY176" s="258" t="s">
        <v>180</v>
      </c>
    </row>
    <row r="177" s="2" customFormat="1" ht="62.7" customHeight="1">
      <c r="A177" s="41"/>
      <c r="B177" s="42"/>
      <c r="C177" s="208" t="s">
        <v>260</v>
      </c>
      <c r="D177" s="208" t="s">
        <v>182</v>
      </c>
      <c r="E177" s="209" t="s">
        <v>261</v>
      </c>
      <c r="F177" s="210" t="s">
        <v>262</v>
      </c>
      <c r="G177" s="211" t="s">
        <v>130</v>
      </c>
      <c r="H177" s="212">
        <v>1411.7570000000001</v>
      </c>
      <c r="I177" s="213"/>
      <c r="J177" s="214">
        <f>ROUND(I177*H177,2)</f>
        <v>0</v>
      </c>
      <c r="K177" s="210" t="s">
        <v>185</v>
      </c>
      <c r="L177" s="47"/>
      <c r="M177" s="215" t="s">
        <v>19</v>
      </c>
      <c r="N177" s="216" t="s">
        <v>48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186</v>
      </c>
      <c r="AT177" s="219" t="s">
        <v>182</v>
      </c>
      <c r="AU177" s="219" t="s">
        <v>87</v>
      </c>
      <c r="AY177" s="20" t="s">
        <v>180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85</v>
      </c>
      <c r="BK177" s="220">
        <f>ROUND(I177*H177,2)</f>
        <v>0</v>
      </c>
      <c r="BL177" s="20" t="s">
        <v>186</v>
      </c>
      <c r="BM177" s="219" t="s">
        <v>263</v>
      </c>
    </row>
    <row r="178" s="2" customFormat="1">
      <c r="A178" s="41"/>
      <c r="B178" s="42"/>
      <c r="C178" s="43"/>
      <c r="D178" s="221" t="s">
        <v>188</v>
      </c>
      <c r="E178" s="43"/>
      <c r="F178" s="222" t="s">
        <v>264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188</v>
      </c>
      <c r="AU178" s="20" t="s">
        <v>87</v>
      </c>
    </row>
    <row r="179" s="14" customFormat="1">
      <c r="A179" s="14"/>
      <c r="B179" s="237"/>
      <c r="C179" s="238"/>
      <c r="D179" s="228" t="s">
        <v>190</v>
      </c>
      <c r="E179" s="239" t="s">
        <v>19</v>
      </c>
      <c r="F179" s="240" t="s">
        <v>265</v>
      </c>
      <c r="G179" s="238"/>
      <c r="H179" s="241">
        <v>881.20399999999995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190</v>
      </c>
      <c r="AU179" s="247" t="s">
        <v>87</v>
      </c>
      <c r="AV179" s="14" t="s">
        <v>87</v>
      </c>
      <c r="AW179" s="14" t="s">
        <v>36</v>
      </c>
      <c r="AX179" s="14" t="s">
        <v>77</v>
      </c>
      <c r="AY179" s="247" t="s">
        <v>180</v>
      </c>
    </row>
    <row r="180" s="14" customFormat="1">
      <c r="A180" s="14"/>
      <c r="B180" s="237"/>
      <c r="C180" s="238"/>
      <c r="D180" s="228" t="s">
        <v>190</v>
      </c>
      <c r="E180" s="239" t="s">
        <v>19</v>
      </c>
      <c r="F180" s="240" t="s">
        <v>128</v>
      </c>
      <c r="G180" s="238"/>
      <c r="H180" s="241">
        <v>530.553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190</v>
      </c>
      <c r="AU180" s="247" t="s">
        <v>87</v>
      </c>
      <c r="AV180" s="14" t="s">
        <v>87</v>
      </c>
      <c r="AW180" s="14" t="s">
        <v>36</v>
      </c>
      <c r="AX180" s="14" t="s">
        <v>77</v>
      </c>
      <c r="AY180" s="247" t="s">
        <v>180</v>
      </c>
    </row>
    <row r="181" s="15" customFormat="1">
      <c r="A181" s="15"/>
      <c r="B181" s="248"/>
      <c r="C181" s="249"/>
      <c r="D181" s="228" t="s">
        <v>190</v>
      </c>
      <c r="E181" s="250" t="s">
        <v>19</v>
      </c>
      <c r="F181" s="251" t="s">
        <v>194</v>
      </c>
      <c r="G181" s="249"/>
      <c r="H181" s="252">
        <v>1411.7570000000001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8" t="s">
        <v>190</v>
      </c>
      <c r="AU181" s="258" t="s">
        <v>87</v>
      </c>
      <c r="AV181" s="15" t="s">
        <v>186</v>
      </c>
      <c r="AW181" s="15" t="s">
        <v>36</v>
      </c>
      <c r="AX181" s="15" t="s">
        <v>85</v>
      </c>
      <c r="AY181" s="258" t="s">
        <v>180</v>
      </c>
    </row>
    <row r="182" s="2" customFormat="1" ht="62.7" customHeight="1">
      <c r="A182" s="41"/>
      <c r="B182" s="42"/>
      <c r="C182" s="208" t="s">
        <v>266</v>
      </c>
      <c r="D182" s="208" t="s">
        <v>182</v>
      </c>
      <c r="E182" s="209" t="s">
        <v>267</v>
      </c>
      <c r="F182" s="210" t="s">
        <v>268</v>
      </c>
      <c r="G182" s="211" t="s">
        <v>130</v>
      </c>
      <c r="H182" s="212">
        <v>350.65100000000001</v>
      </c>
      <c r="I182" s="213"/>
      <c r="J182" s="214">
        <f>ROUND(I182*H182,2)</f>
        <v>0</v>
      </c>
      <c r="K182" s="210" t="s">
        <v>185</v>
      </c>
      <c r="L182" s="47"/>
      <c r="M182" s="215" t="s">
        <v>19</v>
      </c>
      <c r="N182" s="216" t="s">
        <v>48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186</v>
      </c>
      <c r="AT182" s="219" t="s">
        <v>182</v>
      </c>
      <c r="AU182" s="219" t="s">
        <v>87</v>
      </c>
      <c r="AY182" s="20" t="s">
        <v>180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85</v>
      </c>
      <c r="BK182" s="220">
        <f>ROUND(I182*H182,2)</f>
        <v>0</v>
      </c>
      <c r="BL182" s="20" t="s">
        <v>186</v>
      </c>
      <c r="BM182" s="219" t="s">
        <v>269</v>
      </c>
    </row>
    <row r="183" s="2" customFormat="1">
      <c r="A183" s="41"/>
      <c r="B183" s="42"/>
      <c r="C183" s="43"/>
      <c r="D183" s="221" t="s">
        <v>188</v>
      </c>
      <c r="E183" s="43"/>
      <c r="F183" s="222" t="s">
        <v>270</v>
      </c>
      <c r="G183" s="43"/>
      <c r="H183" s="43"/>
      <c r="I183" s="223"/>
      <c r="J183" s="43"/>
      <c r="K183" s="43"/>
      <c r="L183" s="47"/>
      <c r="M183" s="224"/>
      <c r="N183" s="225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188</v>
      </c>
      <c r="AU183" s="20" t="s">
        <v>87</v>
      </c>
    </row>
    <row r="184" s="14" customFormat="1">
      <c r="A184" s="14"/>
      <c r="B184" s="237"/>
      <c r="C184" s="238"/>
      <c r="D184" s="228" t="s">
        <v>190</v>
      </c>
      <c r="E184" s="239" t="s">
        <v>19</v>
      </c>
      <c r="F184" s="240" t="s">
        <v>265</v>
      </c>
      <c r="G184" s="238"/>
      <c r="H184" s="241">
        <v>881.20399999999995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190</v>
      </c>
      <c r="AU184" s="247" t="s">
        <v>87</v>
      </c>
      <c r="AV184" s="14" t="s">
        <v>87</v>
      </c>
      <c r="AW184" s="14" t="s">
        <v>36</v>
      </c>
      <c r="AX184" s="14" t="s">
        <v>77</v>
      </c>
      <c r="AY184" s="247" t="s">
        <v>180</v>
      </c>
    </row>
    <row r="185" s="14" customFormat="1">
      <c r="A185" s="14"/>
      <c r="B185" s="237"/>
      <c r="C185" s="238"/>
      <c r="D185" s="228" t="s">
        <v>190</v>
      </c>
      <c r="E185" s="239" t="s">
        <v>19</v>
      </c>
      <c r="F185" s="240" t="s">
        <v>271</v>
      </c>
      <c r="G185" s="238"/>
      <c r="H185" s="241">
        <v>-530.553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190</v>
      </c>
      <c r="AU185" s="247" t="s">
        <v>87</v>
      </c>
      <c r="AV185" s="14" t="s">
        <v>87</v>
      </c>
      <c r="AW185" s="14" t="s">
        <v>36</v>
      </c>
      <c r="AX185" s="14" t="s">
        <v>77</v>
      </c>
      <c r="AY185" s="247" t="s">
        <v>180</v>
      </c>
    </row>
    <row r="186" s="15" customFormat="1">
      <c r="A186" s="15"/>
      <c r="B186" s="248"/>
      <c r="C186" s="249"/>
      <c r="D186" s="228" t="s">
        <v>190</v>
      </c>
      <c r="E186" s="250" t="s">
        <v>19</v>
      </c>
      <c r="F186" s="251" t="s">
        <v>194</v>
      </c>
      <c r="G186" s="249"/>
      <c r="H186" s="252">
        <v>350.65099999999995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8" t="s">
        <v>190</v>
      </c>
      <c r="AU186" s="258" t="s">
        <v>87</v>
      </c>
      <c r="AV186" s="15" t="s">
        <v>186</v>
      </c>
      <c r="AW186" s="15" t="s">
        <v>36</v>
      </c>
      <c r="AX186" s="15" t="s">
        <v>85</v>
      </c>
      <c r="AY186" s="258" t="s">
        <v>180</v>
      </c>
    </row>
    <row r="187" s="2" customFormat="1" ht="44.25" customHeight="1">
      <c r="A187" s="41"/>
      <c r="B187" s="42"/>
      <c r="C187" s="208" t="s">
        <v>272</v>
      </c>
      <c r="D187" s="208" t="s">
        <v>182</v>
      </c>
      <c r="E187" s="209" t="s">
        <v>273</v>
      </c>
      <c r="F187" s="210" t="s">
        <v>274</v>
      </c>
      <c r="G187" s="211" t="s">
        <v>130</v>
      </c>
      <c r="H187" s="212">
        <v>530.553</v>
      </c>
      <c r="I187" s="213"/>
      <c r="J187" s="214">
        <f>ROUND(I187*H187,2)</f>
        <v>0</v>
      </c>
      <c r="K187" s="210" t="s">
        <v>185</v>
      </c>
      <c r="L187" s="47"/>
      <c r="M187" s="215" t="s">
        <v>19</v>
      </c>
      <c r="N187" s="216" t="s">
        <v>48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186</v>
      </c>
      <c r="AT187" s="219" t="s">
        <v>182</v>
      </c>
      <c r="AU187" s="219" t="s">
        <v>87</v>
      </c>
      <c r="AY187" s="20" t="s">
        <v>180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85</v>
      </c>
      <c r="BK187" s="220">
        <f>ROUND(I187*H187,2)</f>
        <v>0</v>
      </c>
      <c r="BL187" s="20" t="s">
        <v>186</v>
      </c>
      <c r="BM187" s="219" t="s">
        <v>275</v>
      </c>
    </row>
    <row r="188" s="2" customFormat="1">
      <c r="A188" s="41"/>
      <c r="B188" s="42"/>
      <c r="C188" s="43"/>
      <c r="D188" s="221" t="s">
        <v>188</v>
      </c>
      <c r="E188" s="43"/>
      <c r="F188" s="222" t="s">
        <v>276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188</v>
      </c>
      <c r="AU188" s="20" t="s">
        <v>87</v>
      </c>
    </row>
    <row r="189" s="14" customFormat="1">
      <c r="A189" s="14"/>
      <c r="B189" s="237"/>
      <c r="C189" s="238"/>
      <c r="D189" s="228" t="s">
        <v>190</v>
      </c>
      <c r="E189" s="239" t="s">
        <v>19</v>
      </c>
      <c r="F189" s="240" t="s">
        <v>128</v>
      </c>
      <c r="G189" s="238"/>
      <c r="H189" s="241">
        <v>530.553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190</v>
      </c>
      <c r="AU189" s="247" t="s">
        <v>87</v>
      </c>
      <c r="AV189" s="14" t="s">
        <v>87</v>
      </c>
      <c r="AW189" s="14" t="s">
        <v>36</v>
      </c>
      <c r="AX189" s="14" t="s">
        <v>77</v>
      </c>
      <c r="AY189" s="247" t="s">
        <v>180</v>
      </c>
    </row>
    <row r="190" s="15" customFormat="1">
      <c r="A190" s="15"/>
      <c r="B190" s="248"/>
      <c r="C190" s="249"/>
      <c r="D190" s="228" t="s">
        <v>190</v>
      </c>
      <c r="E190" s="250" t="s">
        <v>19</v>
      </c>
      <c r="F190" s="251" t="s">
        <v>194</v>
      </c>
      <c r="G190" s="249"/>
      <c r="H190" s="252">
        <v>530.553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8" t="s">
        <v>190</v>
      </c>
      <c r="AU190" s="258" t="s">
        <v>87</v>
      </c>
      <c r="AV190" s="15" t="s">
        <v>186</v>
      </c>
      <c r="AW190" s="15" t="s">
        <v>36</v>
      </c>
      <c r="AX190" s="15" t="s">
        <v>85</v>
      </c>
      <c r="AY190" s="258" t="s">
        <v>180</v>
      </c>
    </row>
    <row r="191" s="2" customFormat="1" ht="44.25" customHeight="1">
      <c r="A191" s="41"/>
      <c r="B191" s="42"/>
      <c r="C191" s="208" t="s">
        <v>277</v>
      </c>
      <c r="D191" s="208" t="s">
        <v>182</v>
      </c>
      <c r="E191" s="209" t="s">
        <v>278</v>
      </c>
      <c r="F191" s="210" t="s">
        <v>279</v>
      </c>
      <c r="G191" s="211" t="s">
        <v>280</v>
      </c>
      <c r="H191" s="212">
        <v>631.17200000000003</v>
      </c>
      <c r="I191" s="213"/>
      <c r="J191" s="214">
        <f>ROUND(I191*H191,2)</f>
        <v>0</v>
      </c>
      <c r="K191" s="210" t="s">
        <v>185</v>
      </c>
      <c r="L191" s="47"/>
      <c r="M191" s="215" t="s">
        <v>19</v>
      </c>
      <c r="N191" s="216" t="s">
        <v>48</v>
      </c>
      <c r="O191" s="87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9" t="s">
        <v>186</v>
      </c>
      <c r="AT191" s="219" t="s">
        <v>182</v>
      </c>
      <c r="AU191" s="219" t="s">
        <v>87</v>
      </c>
      <c r="AY191" s="20" t="s">
        <v>180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85</v>
      </c>
      <c r="BK191" s="220">
        <f>ROUND(I191*H191,2)</f>
        <v>0</v>
      </c>
      <c r="BL191" s="20" t="s">
        <v>186</v>
      </c>
      <c r="BM191" s="219" t="s">
        <v>281</v>
      </c>
    </row>
    <row r="192" s="2" customFormat="1">
      <c r="A192" s="41"/>
      <c r="B192" s="42"/>
      <c r="C192" s="43"/>
      <c r="D192" s="221" t="s">
        <v>188</v>
      </c>
      <c r="E192" s="43"/>
      <c r="F192" s="222" t="s">
        <v>282</v>
      </c>
      <c r="G192" s="43"/>
      <c r="H192" s="43"/>
      <c r="I192" s="223"/>
      <c r="J192" s="43"/>
      <c r="K192" s="43"/>
      <c r="L192" s="47"/>
      <c r="M192" s="224"/>
      <c r="N192" s="225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188</v>
      </c>
      <c r="AU192" s="20" t="s">
        <v>87</v>
      </c>
    </row>
    <row r="193" s="14" customFormat="1">
      <c r="A193" s="14"/>
      <c r="B193" s="237"/>
      <c r="C193" s="238"/>
      <c r="D193" s="228" t="s">
        <v>190</v>
      </c>
      <c r="E193" s="239" t="s">
        <v>19</v>
      </c>
      <c r="F193" s="240" t="s">
        <v>265</v>
      </c>
      <c r="G193" s="238"/>
      <c r="H193" s="241">
        <v>881.20399999999995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190</v>
      </c>
      <c r="AU193" s="247" t="s">
        <v>87</v>
      </c>
      <c r="AV193" s="14" t="s">
        <v>87</v>
      </c>
      <c r="AW193" s="14" t="s">
        <v>36</v>
      </c>
      <c r="AX193" s="14" t="s">
        <v>77</v>
      </c>
      <c r="AY193" s="247" t="s">
        <v>180</v>
      </c>
    </row>
    <row r="194" s="14" customFormat="1">
      <c r="A194" s="14"/>
      <c r="B194" s="237"/>
      <c r="C194" s="238"/>
      <c r="D194" s="228" t="s">
        <v>190</v>
      </c>
      <c r="E194" s="239" t="s">
        <v>19</v>
      </c>
      <c r="F194" s="240" t="s">
        <v>271</v>
      </c>
      <c r="G194" s="238"/>
      <c r="H194" s="241">
        <v>-530.553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190</v>
      </c>
      <c r="AU194" s="247" t="s">
        <v>87</v>
      </c>
      <c r="AV194" s="14" t="s">
        <v>87</v>
      </c>
      <c r="AW194" s="14" t="s">
        <v>36</v>
      </c>
      <c r="AX194" s="14" t="s">
        <v>77</v>
      </c>
      <c r="AY194" s="247" t="s">
        <v>180</v>
      </c>
    </row>
    <row r="195" s="15" customFormat="1">
      <c r="A195" s="15"/>
      <c r="B195" s="248"/>
      <c r="C195" s="249"/>
      <c r="D195" s="228" t="s">
        <v>190</v>
      </c>
      <c r="E195" s="250" t="s">
        <v>19</v>
      </c>
      <c r="F195" s="251" t="s">
        <v>194</v>
      </c>
      <c r="G195" s="249"/>
      <c r="H195" s="252">
        <v>350.65099999999995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8" t="s">
        <v>190</v>
      </c>
      <c r="AU195" s="258" t="s">
        <v>87</v>
      </c>
      <c r="AV195" s="15" t="s">
        <v>186</v>
      </c>
      <c r="AW195" s="15" t="s">
        <v>36</v>
      </c>
      <c r="AX195" s="15" t="s">
        <v>85</v>
      </c>
      <c r="AY195" s="258" t="s">
        <v>180</v>
      </c>
    </row>
    <row r="196" s="14" customFormat="1">
      <c r="A196" s="14"/>
      <c r="B196" s="237"/>
      <c r="C196" s="238"/>
      <c r="D196" s="228" t="s">
        <v>190</v>
      </c>
      <c r="E196" s="238"/>
      <c r="F196" s="240" t="s">
        <v>283</v>
      </c>
      <c r="G196" s="238"/>
      <c r="H196" s="241">
        <v>631.17200000000003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190</v>
      </c>
      <c r="AU196" s="247" t="s">
        <v>87</v>
      </c>
      <c r="AV196" s="14" t="s">
        <v>87</v>
      </c>
      <c r="AW196" s="14" t="s">
        <v>4</v>
      </c>
      <c r="AX196" s="14" t="s">
        <v>85</v>
      </c>
      <c r="AY196" s="247" t="s">
        <v>180</v>
      </c>
    </row>
    <row r="197" s="2" customFormat="1" ht="24.15" customHeight="1">
      <c r="A197" s="41"/>
      <c r="B197" s="42"/>
      <c r="C197" s="208" t="s">
        <v>8</v>
      </c>
      <c r="D197" s="208" t="s">
        <v>182</v>
      </c>
      <c r="E197" s="209" t="s">
        <v>284</v>
      </c>
      <c r="F197" s="210" t="s">
        <v>285</v>
      </c>
      <c r="G197" s="211" t="s">
        <v>130</v>
      </c>
      <c r="H197" s="212">
        <v>530.553</v>
      </c>
      <c r="I197" s="213"/>
      <c r="J197" s="214">
        <f>ROUND(I197*H197,2)</f>
        <v>0</v>
      </c>
      <c r="K197" s="210" t="s">
        <v>185</v>
      </c>
      <c r="L197" s="47"/>
      <c r="M197" s="215" t="s">
        <v>19</v>
      </c>
      <c r="N197" s="216" t="s">
        <v>48</v>
      </c>
      <c r="O197" s="87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9" t="s">
        <v>186</v>
      </c>
      <c r="AT197" s="219" t="s">
        <v>182</v>
      </c>
      <c r="AU197" s="219" t="s">
        <v>87</v>
      </c>
      <c r="AY197" s="20" t="s">
        <v>180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0" t="s">
        <v>85</v>
      </c>
      <c r="BK197" s="220">
        <f>ROUND(I197*H197,2)</f>
        <v>0</v>
      </c>
      <c r="BL197" s="20" t="s">
        <v>186</v>
      </c>
      <c r="BM197" s="219" t="s">
        <v>286</v>
      </c>
    </row>
    <row r="198" s="2" customFormat="1">
      <c r="A198" s="41"/>
      <c r="B198" s="42"/>
      <c r="C198" s="43"/>
      <c r="D198" s="221" t="s">
        <v>188</v>
      </c>
      <c r="E198" s="43"/>
      <c r="F198" s="222" t="s">
        <v>287</v>
      </c>
      <c r="G198" s="43"/>
      <c r="H198" s="43"/>
      <c r="I198" s="223"/>
      <c r="J198" s="43"/>
      <c r="K198" s="43"/>
      <c r="L198" s="47"/>
      <c r="M198" s="224"/>
      <c r="N198" s="225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188</v>
      </c>
      <c r="AU198" s="20" t="s">
        <v>87</v>
      </c>
    </row>
    <row r="199" s="13" customFormat="1">
      <c r="A199" s="13"/>
      <c r="B199" s="226"/>
      <c r="C199" s="227"/>
      <c r="D199" s="228" t="s">
        <v>190</v>
      </c>
      <c r="E199" s="229" t="s">
        <v>19</v>
      </c>
      <c r="F199" s="230" t="s">
        <v>191</v>
      </c>
      <c r="G199" s="227"/>
      <c r="H199" s="229" t="s">
        <v>19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190</v>
      </c>
      <c r="AU199" s="236" t="s">
        <v>87</v>
      </c>
      <c r="AV199" s="13" t="s">
        <v>85</v>
      </c>
      <c r="AW199" s="13" t="s">
        <v>36</v>
      </c>
      <c r="AX199" s="13" t="s">
        <v>77</v>
      </c>
      <c r="AY199" s="236" t="s">
        <v>180</v>
      </c>
    </row>
    <row r="200" s="13" customFormat="1">
      <c r="A200" s="13"/>
      <c r="B200" s="226"/>
      <c r="C200" s="227"/>
      <c r="D200" s="228" t="s">
        <v>190</v>
      </c>
      <c r="E200" s="229" t="s">
        <v>19</v>
      </c>
      <c r="F200" s="230" t="s">
        <v>192</v>
      </c>
      <c r="G200" s="227"/>
      <c r="H200" s="229" t="s">
        <v>19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190</v>
      </c>
      <c r="AU200" s="236" t="s">
        <v>87</v>
      </c>
      <c r="AV200" s="13" t="s">
        <v>85</v>
      </c>
      <c r="AW200" s="13" t="s">
        <v>36</v>
      </c>
      <c r="AX200" s="13" t="s">
        <v>77</v>
      </c>
      <c r="AY200" s="236" t="s">
        <v>180</v>
      </c>
    </row>
    <row r="201" s="13" customFormat="1">
      <c r="A201" s="13"/>
      <c r="B201" s="226"/>
      <c r="C201" s="227"/>
      <c r="D201" s="228" t="s">
        <v>190</v>
      </c>
      <c r="E201" s="229" t="s">
        <v>19</v>
      </c>
      <c r="F201" s="230" t="s">
        <v>234</v>
      </c>
      <c r="G201" s="227"/>
      <c r="H201" s="229" t="s">
        <v>19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190</v>
      </c>
      <c r="AU201" s="236" t="s">
        <v>87</v>
      </c>
      <c r="AV201" s="13" t="s">
        <v>85</v>
      </c>
      <c r="AW201" s="13" t="s">
        <v>36</v>
      </c>
      <c r="AX201" s="13" t="s">
        <v>77</v>
      </c>
      <c r="AY201" s="236" t="s">
        <v>180</v>
      </c>
    </row>
    <row r="202" s="13" customFormat="1">
      <c r="A202" s="13"/>
      <c r="B202" s="226"/>
      <c r="C202" s="227"/>
      <c r="D202" s="228" t="s">
        <v>190</v>
      </c>
      <c r="E202" s="229" t="s">
        <v>19</v>
      </c>
      <c r="F202" s="230" t="s">
        <v>288</v>
      </c>
      <c r="G202" s="227"/>
      <c r="H202" s="229" t="s">
        <v>19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190</v>
      </c>
      <c r="AU202" s="236" t="s">
        <v>87</v>
      </c>
      <c r="AV202" s="13" t="s">
        <v>85</v>
      </c>
      <c r="AW202" s="13" t="s">
        <v>36</v>
      </c>
      <c r="AX202" s="13" t="s">
        <v>77</v>
      </c>
      <c r="AY202" s="236" t="s">
        <v>180</v>
      </c>
    </row>
    <row r="203" s="14" customFormat="1">
      <c r="A203" s="14"/>
      <c r="B203" s="237"/>
      <c r="C203" s="238"/>
      <c r="D203" s="228" t="s">
        <v>190</v>
      </c>
      <c r="E203" s="239" t="s">
        <v>19</v>
      </c>
      <c r="F203" s="240" t="s">
        <v>289</v>
      </c>
      <c r="G203" s="238"/>
      <c r="H203" s="241">
        <v>95.909999999999997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190</v>
      </c>
      <c r="AU203" s="247" t="s">
        <v>87</v>
      </c>
      <c r="AV203" s="14" t="s">
        <v>87</v>
      </c>
      <c r="AW203" s="14" t="s">
        <v>36</v>
      </c>
      <c r="AX203" s="14" t="s">
        <v>77</v>
      </c>
      <c r="AY203" s="247" t="s">
        <v>180</v>
      </c>
    </row>
    <row r="204" s="16" customFormat="1">
      <c r="A204" s="16"/>
      <c r="B204" s="259"/>
      <c r="C204" s="260"/>
      <c r="D204" s="228" t="s">
        <v>190</v>
      </c>
      <c r="E204" s="261" t="s">
        <v>19</v>
      </c>
      <c r="F204" s="262" t="s">
        <v>212</v>
      </c>
      <c r="G204" s="260"/>
      <c r="H204" s="263">
        <v>95.909999999999997</v>
      </c>
      <c r="I204" s="264"/>
      <c r="J204" s="260"/>
      <c r="K204" s="260"/>
      <c r="L204" s="265"/>
      <c r="M204" s="266"/>
      <c r="N204" s="267"/>
      <c r="O204" s="267"/>
      <c r="P204" s="267"/>
      <c r="Q204" s="267"/>
      <c r="R204" s="267"/>
      <c r="S204" s="267"/>
      <c r="T204" s="268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9" t="s">
        <v>190</v>
      </c>
      <c r="AU204" s="269" t="s">
        <v>87</v>
      </c>
      <c r="AV204" s="16" t="s">
        <v>200</v>
      </c>
      <c r="AW204" s="16" t="s">
        <v>36</v>
      </c>
      <c r="AX204" s="16" t="s">
        <v>77</v>
      </c>
      <c r="AY204" s="269" t="s">
        <v>180</v>
      </c>
    </row>
    <row r="205" s="13" customFormat="1">
      <c r="A205" s="13"/>
      <c r="B205" s="226"/>
      <c r="C205" s="227"/>
      <c r="D205" s="228" t="s">
        <v>190</v>
      </c>
      <c r="E205" s="229" t="s">
        <v>19</v>
      </c>
      <c r="F205" s="230" t="s">
        <v>210</v>
      </c>
      <c r="G205" s="227"/>
      <c r="H205" s="229" t="s">
        <v>19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190</v>
      </c>
      <c r="AU205" s="236" t="s">
        <v>87</v>
      </c>
      <c r="AV205" s="13" t="s">
        <v>85</v>
      </c>
      <c r="AW205" s="13" t="s">
        <v>36</v>
      </c>
      <c r="AX205" s="13" t="s">
        <v>77</v>
      </c>
      <c r="AY205" s="236" t="s">
        <v>180</v>
      </c>
    </row>
    <row r="206" s="14" customFormat="1">
      <c r="A206" s="14"/>
      <c r="B206" s="237"/>
      <c r="C206" s="238"/>
      <c r="D206" s="228" t="s">
        <v>190</v>
      </c>
      <c r="E206" s="239" t="s">
        <v>19</v>
      </c>
      <c r="F206" s="240" t="s">
        <v>290</v>
      </c>
      <c r="G206" s="238"/>
      <c r="H206" s="241">
        <v>168.22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190</v>
      </c>
      <c r="AU206" s="247" t="s">
        <v>87</v>
      </c>
      <c r="AV206" s="14" t="s">
        <v>87</v>
      </c>
      <c r="AW206" s="14" t="s">
        <v>36</v>
      </c>
      <c r="AX206" s="14" t="s">
        <v>77</v>
      </c>
      <c r="AY206" s="247" t="s">
        <v>180</v>
      </c>
    </row>
    <row r="207" s="16" customFormat="1">
      <c r="A207" s="16"/>
      <c r="B207" s="259"/>
      <c r="C207" s="260"/>
      <c r="D207" s="228" t="s">
        <v>190</v>
      </c>
      <c r="E207" s="261" t="s">
        <v>19</v>
      </c>
      <c r="F207" s="262" t="s">
        <v>212</v>
      </c>
      <c r="G207" s="260"/>
      <c r="H207" s="263">
        <v>168.22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69" t="s">
        <v>190</v>
      </c>
      <c r="AU207" s="269" t="s">
        <v>87</v>
      </c>
      <c r="AV207" s="16" t="s">
        <v>200</v>
      </c>
      <c r="AW207" s="16" t="s">
        <v>36</v>
      </c>
      <c r="AX207" s="16" t="s">
        <v>77</v>
      </c>
      <c r="AY207" s="269" t="s">
        <v>180</v>
      </c>
    </row>
    <row r="208" s="13" customFormat="1">
      <c r="A208" s="13"/>
      <c r="B208" s="226"/>
      <c r="C208" s="227"/>
      <c r="D208" s="228" t="s">
        <v>190</v>
      </c>
      <c r="E208" s="229" t="s">
        <v>19</v>
      </c>
      <c r="F208" s="230" t="s">
        <v>213</v>
      </c>
      <c r="G208" s="227"/>
      <c r="H208" s="229" t="s">
        <v>19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190</v>
      </c>
      <c r="AU208" s="236" t="s">
        <v>87</v>
      </c>
      <c r="AV208" s="13" t="s">
        <v>85</v>
      </c>
      <c r="AW208" s="13" t="s">
        <v>36</v>
      </c>
      <c r="AX208" s="13" t="s">
        <v>77</v>
      </c>
      <c r="AY208" s="236" t="s">
        <v>180</v>
      </c>
    </row>
    <row r="209" s="14" customFormat="1">
      <c r="A209" s="14"/>
      <c r="B209" s="237"/>
      <c r="C209" s="238"/>
      <c r="D209" s="228" t="s">
        <v>190</v>
      </c>
      <c r="E209" s="239" t="s">
        <v>19</v>
      </c>
      <c r="F209" s="240" t="s">
        <v>291</v>
      </c>
      <c r="G209" s="238"/>
      <c r="H209" s="241">
        <v>123.5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190</v>
      </c>
      <c r="AU209" s="247" t="s">
        <v>87</v>
      </c>
      <c r="AV209" s="14" t="s">
        <v>87</v>
      </c>
      <c r="AW209" s="14" t="s">
        <v>36</v>
      </c>
      <c r="AX209" s="14" t="s">
        <v>77</v>
      </c>
      <c r="AY209" s="247" t="s">
        <v>180</v>
      </c>
    </row>
    <row r="210" s="16" customFormat="1">
      <c r="A210" s="16"/>
      <c r="B210" s="259"/>
      <c r="C210" s="260"/>
      <c r="D210" s="228" t="s">
        <v>190</v>
      </c>
      <c r="E210" s="261" t="s">
        <v>19</v>
      </c>
      <c r="F210" s="262" t="s">
        <v>212</v>
      </c>
      <c r="G210" s="260"/>
      <c r="H210" s="263">
        <v>123.5</v>
      </c>
      <c r="I210" s="264"/>
      <c r="J210" s="260"/>
      <c r="K210" s="260"/>
      <c r="L210" s="265"/>
      <c r="M210" s="266"/>
      <c r="N210" s="267"/>
      <c r="O210" s="267"/>
      <c r="P210" s="267"/>
      <c r="Q210" s="267"/>
      <c r="R210" s="267"/>
      <c r="S210" s="267"/>
      <c r="T210" s="268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69" t="s">
        <v>190</v>
      </c>
      <c r="AU210" s="269" t="s">
        <v>87</v>
      </c>
      <c r="AV210" s="16" t="s">
        <v>200</v>
      </c>
      <c r="AW210" s="16" t="s">
        <v>36</v>
      </c>
      <c r="AX210" s="16" t="s">
        <v>77</v>
      </c>
      <c r="AY210" s="269" t="s">
        <v>180</v>
      </c>
    </row>
    <row r="211" s="13" customFormat="1">
      <c r="A211" s="13"/>
      <c r="B211" s="226"/>
      <c r="C211" s="227"/>
      <c r="D211" s="228" t="s">
        <v>190</v>
      </c>
      <c r="E211" s="229" t="s">
        <v>19</v>
      </c>
      <c r="F211" s="230" t="s">
        <v>215</v>
      </c>
      <c r="G211" s="227"/>
      <c r="H211" s="229" t="s">
        <v>19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190</v>
      </c>
      <c r="AU211" s="236" t="s">
        <v>87</v>
      </c>
      <c r="AV211" s="13" t="s">
        <v>85</v>
      </c>
      <c r="AW211" s="13" t="s">
        <v>36</v>
      </c>
      <c r="AX211" s="13" t="s">
        <v>77</v>
      </c>
      <c r="AY211" s="236" t="s">
        <v>180</v>
      </c>
    </row>
    <row r="212" s="14" customFormat="1">
      <c r="A212" s="14"/>
      <c r="B212" s="237"/>
      <c r="C212" s="238"/>
      <c r="D212" s="228" t="s">
        <v>190</v>
      </c>
      <c r="E212" s="239" t="s">
        <v>19</v>
      </c>
      <c r="F212" s="240" t="s">
        <v>292</v>
      </c>
      <c r="G212" s="238"/>
      <c r="H212" s="241">
        <v>38.100000000000001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190</v>
      </c>
      <c r="AU212" s="247" t="s">
        <v>87</v>
      </c>
      <c r="AV212" s="14" t="s">
        <v>87</v>
      </c>
      <c r="AW212" s="14" t="s">
        <v>36</v>
      </c>
      <c r="AX212" s="14" t="s">
        <v>77</v>
      </c>
      <c r="AY212" s="247" t="s">
        <v>180</v>
      </c>
    </row>
    <row r="213" s="16" customFormat="1">
      <c r="A213" s="16"/>
      <c r="B213" s="259"/>
      <c r="C213" s="260"/>
      <c r="D213" s="228" t="s">
        <v>190</v>
      </c>
      <c r="E213" s="261" t="s">
        <v>19</v>
      </c>
      <c r="F213" s="262" t="s">
        <v>212</v>
      </c>
      <c r="G213" s="260"/>
      <c r="H213" s="263">
        <v>38.100000000000001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9" t="s">
        <v>190</v>
      </c>
      <c r="AU213" s="269" t="s">
        <v>87</v>
      </c>
      <c r="AV213" s="16" t="s">
        <v>200</v>
      </c>
      <c r="AW213" s="16" t="s">
        <v>36</v>
      </c>
      <c r="AX213" s="16" t="s">
        <v>77</v>
      </c>
      <c r="AY213" s="269" t="s">
        <v>180</v>
      </c>
    </row>
    <row r="214" s="13" customFormat="1">
      <c r="A214" s="13"/>
      <c r="B214" s="226"/>
      <c r="C214" s="227"/>
      <c r="D214" s="228" t="s">
        <v>190</v>
      </c>
      <c r="E214" s="229" t="s">
        <v>19</v>
      </c>
      <c r="F214" s="230" t="s">
        <v>221</v>
      </c>
      <c r="G214" s="227"/>
      <c r="H214" s="229" t="s">
        <v>19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190</v>
      </c>
      <c r="AU214" s="236" t="s">
        <v>87</v>
      </c>
      <c r="AV214" s="13" t="s">
        <v>85</v>
      </c>
      <c r="AW214" s="13" t="s">
        <v>36</v>
      </c>
      <c r="AX214" s="13" t="s">
        <v>77</v>
      </c>
      <c r="AY214" s="236" t="s">
        <v>180</v>
      </c>
    </row>
    <row r="215" s="14" customFormat="1">
      <c r="A215" s="14"/>
      <c r="B215" s="237"/>
      <c r="C215" s="238"/>
      <c r="D215" s="228" t="s">
        <v>190</v>
      </c>
      <c r="E215" s="239" t="s">
        <v>19</v>
      </c>
      <c r="F215" s="240" t="s">
        <v>293</v>
      </c>
      <c r="G215" s="238"/>
      <c r="H215" s="241">
        <v>1.8999999999999999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190</v>
      </c>
      <c r="AU215" s="247" t="s">
        <v>87</v>
      </c>
      <c r="AV215" s="14" t="s">
        <v>87</v>
      </c>
      <c r="AW215" s="14" t="s">
        <v>36</v>
      </c>
      <c r="AX215" s="14" t="s">
        <v>77</v>
      </c>
      <c r="AY215" s="247" t="s">
        <v>180</v>
      </c>
    </row>
    <row r="216" s="14" customFormat="1">
      <c r="A216" s="14"/>
      <c r="B216" s="237"/>
      <c r="C216" s="238"/>
      <c r="D216" s="228" t="s">
        <v>190</v>
      </c>
      <c r="E216" s="239" t="s">
        <v>19</v>
      </c>
      <c r="F216" s="240" t="s">
        <v>294</v>
      </c>
      <c r="G216" s="238"/>
      <c r="H216" s="241">
        <v>0.95499999999999996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190</v>
      </c>
      <c r="AU216" s="247" t="s">
        <v>87</v>
      </c>
      <c r="AV216" s="14" t="s">
        <v>87</v>
      </c>
      <c r="AW216" s="14" t="s">
        <v>36</v>
      </c>
      <c r="AX216" s="14" t="s">
        <v>77</v>
      </c>
      <c r="AY216" s="247" t="s">
        <v>180</v>
      </c>
    </row>
    <row r="217" s="16" customFormat="1">
      <c r="A217" s="16"/>
      <c r="B217" s="259"/>
      <c r="C217" s="260"/>
      <c r="D217" s="228" t="s">
        <v>190</v>
      </c>
      <c r="E217" s="261" t="s">
        <v>19</v>
      </c>
      <c r="F217" s="262" t="s">
        <v>212</v>
      </c>
      <c r="G217" s="260"/>
      <c r="H217" s="263">
        <v>2.855</v>
      </c>
      <c r="I217" s="264"/>
      <c r="J217" s="260"/>
      <c r="K217" s="260"/>
      <c r="L217" s="265"/>
      <c r="M217" s="266"/>
      <c r="N217" s="267"/>
      <c r="O217" s="267"/>
      <c r="P217" s="267"/>
      <c r="Q217" s="267"/>
      <c r="R217" s="267"/>
      <c r="S217" s="267"/>
      <c r="T217" s="268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9" t="s">
        <v>190</v>
      </c>
      <c r="AU217" s="269" t="s">
        <v>87</v>
      </c>
      <c r="AV217" s="16" t="s">
        <v>200</v>
      </c>
      <c r="AW217" s="16" t="s">
        <v>36</v>
      </c>
      <c r="AX217" s="16" t="s">
        <v>77</v>
      </c>
      <c r="AY217" s="269" t="s">
        <v>180</v>
      </c>
    </row>
    <row r="218" s="13" customFormat="1">
      <c r="A218" s="13"/>
      <c r="B218" s="226"/>
      <c r="C218" s="227"/>
      <c r="D218" s="228" t="s">
        <v>190</v>
      </c>
      <c r="E218" s="229" t="s">
        <v>19</v>
      </c>
      <c r="F218" s="230" t="s">
        <v>224</v>
      </c>
      <c r="G218" s="227"/>
      <c r="H218" s="229" t="s">
        <v>19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190</v>
      </c>
      <c r="AU218" s="236" t="s">
        <v>87</v>
      </c>
      <c r="AV218" s="13" t="s">
        <v>85</v>
      </c>
      <c r="AW218" s="13" t="s">
        <v>36</v>
      </c>
      <c r="AX218" s="13" t="s">
        <v>77</v>
      </c>
      <c r="AY218" s="236" t="s">
        <v>180</v>
      </c>
    </row>
    <row r="219" s="14" customFormat="1">
      <c r="A219" s="14"/>
      <c r="B219" s="237"/>
      <c r="C219" s="238"/>
      <c r="D219" s="228" t="s">
        <v>190</v>
      </c>
      <c r="E219" s="239" t="s">
        <v>19</v>
      </c>
      <c r="F219" s="240" t="s">
        <v>295</v>
      </c>
      <c r="G219" s="238"/>
      <c r="H219" s="241">
        <v>24.75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190</v>
      </c>
      <c r="AU219" s="247" t="s">
        <v>87</v>
      </c>
      <c r="AV219" s="14" t="s">
        <v>87</v>
      </c>
      <c r="AW219" s="14" t="s">
        <v>36</v>
      </c>
      <c r="AX219" s="14" t="s">
        <v>77</v>
      </c>
      <c r="AY219" s="247" t="s">
        <v>180</v>
      </c>
    </row>
    <row r="220" s="14" customFormat="1">
      <c r="A220" s="14"/>
      <c r="B220" s="237"/>
      <c r="C220" s="238"/>
      <c r="D220" s="228" t="s">
        <v>190</v>
      </c>
      <c r="E220" s="239" t="s">
        <v>19</v>
      </c>
      <c r="F220" s="240" t="s">
        <v>296</v>
      </c>
      <c r="G220" s="238"/>
      <c r="H220" s="241">
        <v>26.135999999999999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190</v>
      </c>
      <c r="AU220" s="247" t="s">
        <v>87</v>
      </c>
      <c r="AV220" s="14" t="s">
        <v>87</v>
      </c>
      <c r="AW220" s="14" t="s">
        <v>36</v>
      </c>
      <c r="AX220" s="14" t="s">
        <v>77</v>
      </c>
      <c r="AY220" s="247" t="s">
        <v>180</v>
      </c>
    </row>
    <row r="221" s="14" customFormat="1">
      <c r="A221" s="14"/>
      <c r="B221" s="237"/>
      <c r="C221" s="238"/>
      <c r="D221" s="228" t="s">
        <v>190</v>
      </c>
      <c r="E221" s="239" t="s">
        <v>19</v>
      </c>
      <c r="F221" s="240" t="s">
        <v>297</v>
      </c>
      <c r="G221" s="238"/>
      <c r="H221" s="241">
        <v>2.21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190</v>
      </c>
      <c r="AU221" s="247" t="s">
        <v>87</v>
      </c>
      <c r="AV221" s="14" t="s">
        <v>87</v>
      </c>
      <c r="AW221" s="14" t="s">
        <v>36</v>
      </c>
      <c r="AX221" s="14" t="s">
        <v>77</v>
      </c>
      <c r="AY221" s="247" t="s">
        <v>180</v>
      </c>
    </row>
    <row r="222" s="14" customFormat="1">
      <c r="A222" s="14"/>
      <c r="B222" s="237"/>
      <c r="C222" s="238"/>
      <c r="D222" s="228" t="s">
        <v>190</v>
      </c>
      <c r="E222" s="239" t="s">
        <v>19</v>
      </c>
      <c r="F222" s="240" t="s">
        <v>298</v>
      </c>
      <c r="G222" s="238"/>
      <c r="H222" s="241">
        <v>1.52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190</v>
      </c>
      <c r="AU222" s="247" t="s">
        <v>87</v>
      </c>
      <c r="AV222" s="14" t="s">
        <v>87</v>
      </c>
      <c r="AW222" s="14" t="s">
        <v>36</v>
      </c>
      <c r="AX222" s="14" t="s">
        <v>77</v>
      </c>
      <c r="AY222" s="247" t="s">
        <v>180</v>
      </c>
    </row>
    <row r="223" s="16" customFormat="1">
      <c r="A223" s="16"/>
      <c r="B223" s="259"/>
      <c r="C223" s="260"/>
      <c r="D223" s="228" t="s">
        <v>190</v>
      </c>
      <c r="E223" s="261" t="s">
        <v>19</v>
      </c>
      <c r="F223" s="262" t="s">
        <v>212</v>
      </c>
      <c r="G223" s="260"/>
      <c r="H223" s="263">
        <v>54.616</v>
      </c>
      <c r="I223" s="264"/>
      <c r="J223" s="260"/>
      <c r="K223" s="260"/>
      <c r="L223" s="265"/>
      <c r="M223" s="266"/>
      <c r="N223" s="267"/>
      <c r="O223" s="267"/>
      <c r="P223" s="267"/>
      <c r="Q223" s="267"/>
      <c r="R223" s="267"/>
      <c r="S223" s="267"/>
      <c r="T223" s="268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69" t="s">
        <v>190</v>
      </c>
      <c r="AU223" s="269" t="s">
        <v>87</v>
      </c>
      <c r="AV223" s="16" t="s">
        <v>200</v>
      </c>
      <c r="AW223" s="16" t="s">
        <v>36</v>
      </c>
      <c r="AX223" s="16" t="s">
        <v>77</v>
      </c>
      <c r="AY223" s="269" t="s">
        <v>180</v>
      </c>
    </row>
    <row r="224" s="13" customFormat="1">
      <c r="A224" s="13"/>
      <c r="B224" s="226"/>
      <c r="C224" s="227"/>
      <c r="D224" s="228" t="s">
        <v>190</v>
      </c>
      <c r="E224" s="229" t="s">
        <v>19</v>
      </c>
      <c r="F224" s="230" t="s">
        <v>221</v>
      </c>
      <c r="G224" s="227"/>
      <c r="H224" s="229" t="s">
        <v>19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190</v>
      </c>
      <c r="AU224" s="236" t="s">
        <v>87</v>
      </c>
      <c r="AV224" s="13" t="s">
        <v>85</v>
      </c>
      <c r="AW224" s="13" t="s">
        <v>36</v>
      </c>
      <c r="AX224" s="13" t="s">
        <v>77</v>
      </c>
      <c r="AY224" s="236" t="s">
        <v>180</v>
      </c>
    </row>
    <row r="225" s="14" customFormat="1">
      <c r="A225" s="14"/>
      <c r="B225" s="237"/>
      <c r="C225" s="238"/>
      <c r="D225" s="228" t="s">
        <v>190</v>
      </c>
      <c r="E225" s="239" t="s">
        <v>19</v>
      </c>
      <c r="F225" s="240" t="s">
        <v>299</v>
      </c>
      <c r="G225" s="238"/>
      <c r="H225" s="241">
        <v>3.7839999999999998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190</v>
      </c>
      <c r="AU225" s="247" t="s">
        <v>87</v>
      </c>
      <c r="AV225" s="14" t="s">
        <v>87</v>
      </c>
      <c r="AW225" s="14" t="s">
        <v>36</v>
      </c>
      <c r="AX225" s="14" t="s">
        <v>77</v>
      </c>
      <c r="AY225" s="247" t="s">
        <v>180</v>
      </c>
    </row>
    <row r="226" s="14" customFormat="1">
      <c r="A226" s="14"/>
      <c r="B226" s="237"/>
      <c r="C226" s="238"/>
      <c r="D226" s="228" t="s">
        <v>190</v>
      </c>
      <c r="E226" s="239" t="s">
        <v>19</v>
      </c>
      <c r="F226" s="240" t="s">
        <v>300</v>
      </c>
      <c r="G226" s="238"/>
      <c r="H226" s="241">
        <v>2.944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190</v>
      </c>
      <c r="AU226" s="247" t="s">
        <v>87</v>
      </c>
      <c r="AV226" s="14" t="s">
        <v>87</v>
      </c>
      <c r="AW226" s="14" t="s">
        <v>36</v>
      </c>
      <c r="AX226" s="14" t="s">
        <v>77</v>
      </c>
      <c r="AY226" s="247" t="s">
        <v>180</v>
      </c>
    </row>
    <row r="227" s="13" customFormat="1">
      <c r="A227" s="13"/>
      <c r="B227" s="226"/>
      <c r="C227" s="227"/>
      <c r="D227" s="228" t="s">
        <v>190</v>
      </c>
      <c r="E227" s="229" t="s">
        <v>19</v>
      </c>
      <c r="F227" s="230" t="s">
        <v>238</v>
      </c>
      <c r="G227" s="227"/>
      <c r="H227" s="229" t="s">
        <v>19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190</v>
      </c>
      <c r="AU227" s="236" t="s">
        <v>87</v>
      </c>
      <c r="AV227" s="13" t="s">
        <v>85</v>
      </c>
      <c r="AW227" s="13" t="s">
        <v>36</v>
      </c>
      <c r="AX227" s="13" t="s">
        <v>77</v>
      </c>
      <c r="AY227" s="236" t="s">
        <v>180</v>
      </c>
    </row>
    <row r="228" s="14" customFormat="1">
      <c r="A228" s="14"/>
      <c r="B228" s="237"/>
      <c r="C228" s="238"/>
      <c r="D228" s="228" t="s">
        <v>190</v>
      </c>
      <c r="E228" s="239" t="s">
        <v>19</v>
      </c>
      <c r="F228" s="240" t="s">
        <v>301</v>
      </c>
      <c r="G228" s="238"/>
      <c r="H228" s="241">
        <v>7.7999999999999998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190</v>
      </c>
      <c r="AU228" s="247" t="s">
        <v>87</v>
      </c>
      <c r="AV228" s="14" t="s">
        <v>87</v>
      </c>
      <c r="AW228" s="14" t="s">
        <v>36</v>
      </c>
      <c r="AX228" s="14" t="s">
        <v>77</v>
      </c>
      <c r="AY228" s="247" t="s">
        <v>180</v>
      </c>
    </row>
    <row r="229" s="16" customFormat="1">
      <c r="A229" s="16"/>
      <c r="B229" s="259"/>
      <c r="C229" s="260"/>
      <c r="D229" s="228" t="s">
        <v>190</v>
      </c>
      <c r="E229" s="261" t="s">
        <v>19</v>
      </c>
      <c r="F229" s="262" t="s">
        <v>212</v>
      </c>
      <c r="G229" s="260"/>
      <c r="H229" s="263">
        <v>14.528000000000001</v>
      </c>
      <c r="I229" s="264"/>
      <c r="J229" s="260"/>
      <c r="K229" s="260"/>
      <c r="L229" s="265"/>
      <c r="M229" s="266"/>
      <c r="N229" s="267"/>
      <c r="O229" s="267"/>
      <c r="P229" s="267"/>
      <c r="Q229" s="267"/>
      <c r="R229" s="267"/>
      <c r="S229" s="267"/>
      <c r="T229" s="268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69" t="s">
        <v>190</v>
      </c>
      <c r="AU229" s="269" t="s">
        <v>87</v>
      </c>
      <c r="AV229" s="16" t="s">
        <v>200</v>
      </c>
      <c r="AW229" s="16" t="s">
        <v>36</v>
      </c>
      <c r="AX229" s="16" t="s">
        <v>77</v>
      </c>
      <c r="AY229" s="269" t="s">
        <v>180</v>
      </c>
    </row>
    <row r="230" s="13" customFormat="1">
      <c r="A230" s="13"/>
      <c r="B230" s="226"/>
      <c r="C230" s="227"/>
      <c r="D230" s="228" t="s">
        <v>190</v>
      </c>
      <c r="E230" s="229" t="s">
        <v>19</v>
      </c>
      <c r="F230" s="230" t="s">
        <v>240</v>
      </c>
      <c r="G230" s="227"/>
      <c r="H230" s="229" t="s">
        <v>19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190</v>
      </c>
      <c r="AU230" s="236" t="s">
        <v>87</v>
      </c>
      <c r="AV230" s="13" t="s">
        <v>85</v>
      </c>
      <c r="AW230" s="13" t="s">
        <v>36</v>
      </c>
      <c r="AX230" s="13" t="s">
        <v>77</v>
      </c>
      <c r="AY230" s="236" t="s">
        <v>180</v>
      </c>
    </row>
    <row r="231" s="14" customFormat="1">
      <c r="A231" s="14"/>
      <c r="B231" s="237"/>
      <c r="C231" s="238"/>
      <c r="D231" s="228" t="s">
        <v>190</v>
      </c>
      <c r="E231" s="239" t="s">
        <v>19</v>
      </c>
      <c r="F231" s="240" t="s">
        <v>302</v>
      </c>
      <c r="G231" s="238"/>
      <c r="H231" s="241">
        <v>4.4100000000000001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190</v>
      </c>
      <c r="AU231" s="247" t="s">
        <v>87</v>
      </c>
      <c r="AV231" s="14" t="s">
        <v>87</v>
      </c>
      <c r="AW231" s="14" t="s">
        <v>36</v>
      </c>
      <c r="AX231" s="14" t="s">
        <v>77</v>
      </c>
      <c r="AY231" s="247" t="s">
        <v>180</v>
      </c>
    </row>
    <row r="232" s="16" customFormat="1">
      <c r="A232" s="16"/>
      <c r="B232" s="259"/>
      <c r="C232" s="260"/>
      <c r="D232" s="228" t="s">
        <v>190</v>
      </c>
      <c r="E232" s="261" t="s">
        <v>19</v>
      </c>
      <c r="F232" s="262" t="s">
        <v>212</v>
      </c>
      <c r="G232" s="260"/>
      <c r="H232" s="263">
        <v>4.4100000000000001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69" t="s">
        <v>190</v>
      </c>
      <c r="AU232" s="269" t="s">
        <v>87</v>
      </c>
      <c r="AV232" s="16" t="s">
        <v>200</v>
      </c>
      <c r="AW232" s="16" t="s">
        <v>36</v>
      </c>
      <c r="AX232" s="16" t="s">
        <v>77</v>
      </c>
      <c r="AY232" s="269" t="s">
        <v>180</v>
      </c>
    </row>
    <row r="233" s="14" customFormat="1">
      <c r="A233" s="14"/>
      <c r="B233" s="237"/>
      <c r="C233" s="238"/>
      <c r="D233" s="228" t="s">
        <v>190</v>
      </c>
      <c r="E233" s="239" t="s">
        <v>19</v>
      </c>
      <c r="F233" s="240" t="s">
        <v>303</v>
      </c>
      <c r="G233" s="238"/>
      <c r="H233" s="241">
        <v>3.2000000000000002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190</v>
      </c>
      <c r="AU233" s="247" t="s">
        <v>87</v>
      </c>
      <c r="AV233" s="14" t="s">
        <v>87</v>
      </c>
      <c r="AW233" s="14" t="s">
        <v>36</v>
      </c>
      <c r="AX233" s="14" t="s">
        <v>77</v>
      </c>
      <c r="AY233" s="247" t="s">
        <v>180</v>
      </c>
    </row>
    <row r="234" s="14" customFormat="1">
      <c r="A234" s="14"/>
      <c r="B234" s="237"/>
      <c r="C234" s="238"/>
      <c r="D234" s="228" t="s">
        <v>190</v>
      </c>
      <c r="E234" s="239" t="s">
        <v>19</v>
      </c>
      <c r="F234" s="240" t="s">
        <v>304</v>
      </c>
      <c r="G234" s="238"/>
      <c r="H234" s="241">
        <v>3.2000000000000002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190</v>
      </c>
      <c r="AU234" s="247" t="s">
        <v>87</v>
      </c>
      <c r="AV234" s="14" t="s">
        <v>87</v>
      </c>
      <c r="AW234" s="14" t="s">
        <v>36</v>
      </c>
      <c r="AX234" s="14" t="s">
        <v>77</v>
      </c>
      <c r="AY234" s="247" t="s">
        <v>180</v>
      </c>
    </row>
    <row r="235" s="14" customFormat="1">
      <c r="A235" s="14"/>
      <c r="B235" s="237"/>
      <c r="C235" s="238"/>
      <c r="D235" s="228" t="s">
        <v>190</v>
      </c>
      <c r="E235" s="239" t="s">
        <v>19</v>
      </c>
      <c r="F235" s="240" t="s">
        <v>305</v>
      </c>
      <c r="G235" s="238"/>
      <c r="H235" s="241">
        <v>6.4939999999999998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190</v>
      </c>
      <c r="AU235" s="247" t="s">
        <v>87</v>
      </c>
      <c r="AV235" s="14" t="s">
        <v>87</v>
      </c>
      <c r="AW235" s="14" t="s">
        <v>36</v>
      </c>
      <c r="AX235" s="14" t="s">
        <v>77</v>
      </c>
      <c r="AY235" s="247" t="s">
        <v>180</v>
      </c>
    </row>
    <row r="236" s="14" customFormat="1">
      <c r="A236" s="14"/>
      <c r="B236" s="237"/>
      <c r="C236" s="238"/>
      <c r="D236" s="228" t="s">
        <v>190</v>
      </c>
      <c r="E236" s="239" t="s">
        <v>19</v>
      </c>
      <c r="F236" s="240" t="s">
        <v>306</v>
      </c>
      <c r="G236" s="238"/>
      <c r="H236" s="241">
        <v>3.04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190</v>
      </c>
      <c r="AU236" s="247" t="s">
        <v>87</v>
      </c>
      <c r="AV236" s="14" t="s">
        <v>87</v>
      </c>
      <c r="AW236" s="14" t="s">
        <v>36</v>
      </c>
      <c r="AX236" s="14" t="s">
        <v>77</v>
      </c>
      <c r="AY236" s="247" t="s">
        <v>180</v>
      </c>
    </row>
    <row r="237" s="16" customFormat="1">
      <c r="A237" s="16"/>
      <c r="B237" s="259"/>
      <c r="C237" s="260"/>
      <c r="D237" s="228" t="s">
        <v>190</v>
      </c>
      <c r="E237" s="261" t="s">
        <v>19</v>
      </c>
      <c r="F237" s="262" t="s">
        <v>212</v>
      </c>
      <c r="G237" s="260"/>
      <c r="H237" s="263">
        <v>15.933999999999999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69" t="s">
        <v>190</v>
      </c>
      <c r="AU237" s="269" t="s">
        <v>87</v>
      </c>
      <c r="AV237" s="16" t="s">
        <v>200</v>
      </c>
      <c r="AW237" s="16" t="s">
        <v>36</v>
      </c>
      <c r="AX237" s="16" t="s">
        <v>77</v>
      </c>
      <c r="AY237" s="269" t="s">
        <v>180</v>
      </c>
    </row>
    <row r="238" s="14" customFormat="1">
      <c r="A238" s="14"/>
      <c r="B238" s="237"/>
      <c r="C238" s="238"/>
      <c r="D238" s="228" t="s">
        <v>190</v>
      </c>
      <c r="E238" s="239" t="s">
        <v>19</v>
      </c>
      <c r="F238" s="240" t="s">
        <v>307</v>
      </c>
      <c r="G238" s="238"/>
      <c r="H238" s="241">
        <v>3.8999999999999999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190</v>
      </c>
      <c r="AU238" s="247" t="s">
        <v>87</v>
      </c>
      <c r="AV238" s="14" t="s">
        <v>87</v>
      </c>
      <c r="AW238" s="14" t="s">
        <v>36</v>
      </c>
      <c r="AX238" s="14" t="s">
        <v>77</v>
      </c>
      <c r="AY238" s="247" t="s">
        <v>180</v>
      </c>
    </row>
    <row r="239" s="14" customFormat="1">
      <c r="A239" s="14"/>
      <c r="B239" s="237"/>
      <c r="C239" s="238"/>
      <c r="D239" s="228" t="s">
        <v>190</v>
      </c>
      <c r="E239" s="239" t="s">
        <v>19</v>
      </c>
      <c r="F239" s="240" t="s">
        <v>308</v>
      </c>
      <c r="G239" s="238"/>
      <c r="H239" s="241">
        <v>8.5800000000000001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190</v>
      </c>
      <c r="AU239" s="247" t="s">
        <v>87</v>
      </c>
      <c r="AV239" s="14" t="s">
        <v>87</v>
      </c>
      <c r="AW239" s="14" t="s">
        <v>36</v>
      </c>
      <c r="AX239" s="14" t="s">
        <v>77</v>
      </c>
      <c r="AY239" s="247" t="s">
        <v>180</v>
      </c>
    </row>
    <row r="240" s="16" customFormat="1">
      <c r="A240" s="16"/>
      <c r="B240" s="259"/>
      <c r="C240" s="260"/>
      <c r="D240" s="228" t="s">
        <v>190</v>
      </c>
      <c r="E240" s="261" t="s">
        <v>19</v>
      </c>
      <c r="F240" s="262" t="s">
        <v>212</v>
      </c>
      <c r="G240" s="260"/>
      <c r="H240" s="263">
        <v>12.48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9" t="s">
        <v>190</v>
      </c>
      <c r="AU240" s="269" t="s">
        <v>87</v>
      </c>
      <c r="AV240" s="16" t="s">
        <v>200</v>
      </c>
      <c r="AW240" s="16" t="s">
        <v>36</v>
      </c>
      <c r="AX240" s="16" t="s">
        <v>77</v>
      </c>
      <c r="AY240" s="269" t="s">
        <v>180</v>
      </c>
    </row>
    <row r="241" s="15" customFormat="1">
      <c r="A241" s="15"/>
      <c r="B241" s="248"/>
      <c r="C241" s="249"/>
      <c r="D241" s="228" t="s">
        <v>190</v>
      </c>
      <c r="E241" s="250" t="s">
        <v>128</v>
      </c>
      <c r="F241" s="251" t="s">
        <v>194</v>
      </c>
      <c r="G241" s="249"/>
      <c r="H241" s="252">
        <v>530.553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190</v>
      </c>
      <c r="AU241" s="258" t="s">
        <v>87</v>
      </c>
      <c r="AV241" s="15" t="s">
        <v>186</v>
      </c>
      <c r="AW241" s="15" t="s">
        <v>36</v>
      </c>
      <c r="AX241" s="15" t="s">
        <v>85</v>
      </c>
      <c r="AY241" s="258" t="s">
        <v>180</v>
      </c>
    </row>
    <row r="242" s="2" customFormat="1" ht="24.15" customHeight="1">
      <c r="A242" s="41"/>
      <c r="B242" s="42"/>
      <c r="C242" s="208" t="s">
        <v>309</v>
      </c>
      <c r="D242" s="208" t="s">
        <v>182</v>
      </c>
      <c r="E242" s="209" t="s">
        <v>310</v>
      </c>
      <c r="F242" s="210" t="s">
        <v>311</v>
      </c>
      <c r="G242" s="211" t="s">
        <v>130</v>
      </c>
      <c r="H242" s="212">
        <v>7.9139999999999997</v>
      </c>
      <c r="I242" s="213"/>
      <c r="J242" s="214">
        <f>ROUND(I242*H242,2)</f>
        <v>0</v>
      </c>
      <c r="K242" s="210" t="s">
        <v>185</v>
      </c>
      <c r="L242" s="47"/>
      <c r="M242" s="215" t="s">
        <v>19</v>
      </c>
      <c r="N242" s="216" t="s">
        <v>48</v>
      </c>
      <c r="O242" s="87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186</v>
      </c>
      <c r="AT242" s="219" t="s">
        <v>182</v>
      </c>
      <c r="AU242" s="219" t="s">
        <v>87</v>
      </c>
      <c r="AY242" s="20" t="s">
        <v>180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85</v>
      </c>
      <c r="BK242" s="220">
        <f>ROUND(I242*H242,2)</f>
        <v>0</v>
      </c>
      <c r="BL242" s="20" t="s">
        <v>186</v>
      </c>
      <c r="BM242" s="219" t="s">
        <v>312</v>
      </c>
    </row>
    <row r="243" s="2" customFormat="1">
      <c r="A243" s="41"/>
      <c r="B243" s="42"/>
      <c r="C243" s="43"/>
      <c r="D243" s="221" t="s">
        <v>188</v>
      </c>
      <c r="E243" s="43"/>
      <c r="F243" s="222" t="s">
        <v>313</v>
      </c>
      <c r="G243" s="43"/>
      <c r="H243" s="43"/>
      <c r="I243" s="223"/>
      <c r="J243" s="43"/>
      <c r="K243" s="43"/>
      <c r="L243" s="47"/>
      <c r="M243" s="224"/>
      <c r="N243" s="225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188</v>
      </c>
      <c r="AU243" s="20" t="s">
        <v>87</v>
      </c>
    </row>
    <row r="244" s="13" customFormat="1">
      <c r="A244" s="13"/>
      <c r="B244" s="226"/>
      <c r="C244" s="227"/>
      <c r="D244" s="228" t="s">
        <v>190</v>
      </c>
      <c r="E244" s="229" t="s">
        <v>19</v>
      </c>
      <c r="F244" s="230" t="s">
        <v>191</v>
      </c>
      <c r="G244" s="227"/>
      <c r="H244" s="229" t="s">
        <v>19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190</v>
      </c>
      <c r="AU244" s="236" t="s">
        <v>87</v>
      </c>
      <c r="AV244" s="13" t="s">
        <v>85</v>
      </c>
      <c r="AW244" s="13" t="s">
        <v>36</v>
      </c>
      <c r="AX244" s="13" t="s">
        <v>77</v>
      </c>
      <c r="AY244" s="236" t="s">
        <v>180</v>
      </c>
    </row>
    <row r="245" s="13" customFormat="1">
      <c r="A245" s="13"/>
      <c r="B245" s="226"/>
      <c r="C245" s="227"/>
      <c r="D245" s="228" t="s">
        <v>190</v>
      </c>
      <c r="E245" s="229" t="s">
        <v>19</v>
      </c>
      <c r="F245" s="230" t="s">
        <v>192</v>
      </c>
      <c r="G245" s="227"/>
      <c r="H245" s="229" t="s">
        <v>19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190</v>
      </c>
      <c r="AU245" s="236" t="s">
        <v>87</v>
      </c>
      <c r="AV245" s="13" t="s">
        <v>85</v>
      </c>
      <c r="AW245" s="13" t="s">
        <v>36</v>
      </c>
      <c r="AX245" s="13" t="s">
        <v>77</v>
      </c>
      <c r="AY245" s="236" t="s">
        <v>180</v>
      </c>
    </row>
    <row r="246" s="13" customFormat="1">
      <c r="A246" s="13"/>
      <c r="B246" s="226"/>
      <c r="C246" s="227"/>
      <c r="D246" s="228" t="s">
        <v>190</v>
      </c>
      <c r="E246" s="229" t="s">
        <v>19</v>
      </c>
      <c r="F246" s="230" t="s">
        <v>234</v>
      </c>
      <c r="G246" s="227"/>
      <c r="H246" s="229" t="s">
        <v>19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190</v>
      </c>
      <c r="AU246" s="236" t="s">
        <v>87</v>
      </c>
      <c r="AV246" s="13" t="s">
        <v>85</v>
      </c>
      <c r="AW246" s="13" t="s">
        <v>36</v>
      </c>
      <c r="AX246" s="13" t="s">
        <v>77</v>
      </c>
      <c r="AY246" s="236" t="s">
        <v>180</v>
      </c>
    </row>
    <row r="247" s="13" customFormat="1">
      <c r="A247" s="13"/>
      <c r="B247" s="226"/>
      <c r="C247" s="227"/>
      <c r="D247" s="228" t="s">
        <v>190</v>
      </c>
      <c r="E247" s="229" t="s">
        <v>19</v>
      </c>
      <c r="F247" s="230" t="s">
        <v>314</v>
      </c>
      <c r="G247" s="227"/>
      <c r="H247" s="229" t="s">
        <v>19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190</v>
      </c>
      <c r="AU247" s="236" t="s">
        <v>87</v>
      </c>
      <c r="AV247" s="13" t="s">
        <v>85</v>
      </c>
      <c r="AW247" s="13" t="s">
        <v>36</v>
      </c>
      <c r="AX247" s="13" t="s">
        <v>77</v>
      </c>
      <c r="AY247" s="236" t="s">
        <v>180</v>
      </c>
    </row>
    <row r="248" s="14" customFormat="1">
      <c r="A248" s="14"/>
      <c r="B248" s="237"/>
      <c r="C248" s="238"/>
      <c r="D248" s="228" t="s">
        <v>190</v>
      </c>
      <c r="E248" s="239" t="s">
        <v>19</v>
      </c>
      <c r="F248" s="240" t="s">
        <v>315</v>
      </c>
      <c r="G248" s="238"/>
      <c r="H248" s="241">
        <v>4.1699999999999999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190</v>
      </c>
      <c r="AU248" s="247" t="s">
        <v>87</v>
      </c>
      <c r="AV248" s="14" t="s">
        <v>87</v>
      </c>
      <c r="AW248" s="14" t="s">
        <v>36</v>
      </c>
      <c r="AX248" s="14" t="s">
        <v>77</v>
      </c>
      <c r="AY248" s="247" t="s">
        <v>180</v>
      </c>
    </row>
    <row r="249" s="14" customFormat="1">
      <c r="A249" s="14"/>
      <c r="B249" s="237"/>
      <c r="C249" s="238"/>
      <c r="D249" s="228" t="s">
        <v>190</v>
      </c>
      <c r="E249" s="239" t="s">
        <v>19</v>
      </c>
      <c r="F249" s="240" t="s">
        <v>316</v>
      </c>
      <c r="G249" s="238"/>
      <c r="H249" s="241">
        <v>1.1699999999999999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190</v>
      </c>
      <c r="AU249" s="247" t="s">
        <v>87</v>
      </c>
      <c r="AV249" s="14" t="s">
        <v>87</v>
      </c>
      <c r="AW249" s="14" t="s">
        <v>36</v>
      </c>
      <c r="AX249" s="14" t="s">
        <v>77</v>
      </c>
      <c r="AY249" s="247" t="s">
        <v>180</v>
      </c>
    </row>
    <row r="250" s="14" customFormat="1">
      <c r="A250" s="14"/>
      <c r="B250" s="237"/>
      <c r="C250" s="238"/>
      <c r="D250" s="228" t="s">
        <v>190</v>
      </c>
      <c r="E250" s="239" t="s">
        <v>19</v>
      </c>
      <c r="F250" s="240" t="s">
        <v>317</v>
      </c>
      <c r="G250" s="238"/>
      <c r="H250" s="241">
        <v>2.5739999999999998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190</v>
      </c>
      <c r="AU250" s="247" t="s">
        <v>87</v>
      </c>
      <c r="AV250" s="14" t="s">
        <v>87</v>
      </c>
      <c r="AW250" s="14" t="s">
        <v>36</v>
      </c>
      <c r="AX250" s="14" t="s">
        <v>77</v>
      </c>
      <c r="AY250" s="247" t="s">
        <v>180</v>
      </c>
    </row>
    <row r="251" s="15" customFormat="1">
      <c r="A251" s="15"/>
      <c r="B251" s="248"/>
      <c r="C251" s="249"/>
      <c r="D251" s="228" t="s">
        <v>190</v>
      </c>
      <c r="E251" s="250" t="s">
        <v>19</v>
      </c>
      <c r="F251" s="251" t="s">
        <v>194</v>
      </c>
      <c r="G251" s="249"/>
      <c r="H251" s="252">
        <v>7.9139999999999997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8" t="s">
        <v>190</v>
      </c>
      <c r="AU251" s="258" t="s">
        <v>87</v>
      </c>
      <c r="AV251" s="15" t="s">
        <v>186</v>
      </c>
      <c r="AW251" s="15" t="s">
        <v>36</v>
      </c>
      <c r="AX251" s="15" t="s">
        <v>85</v>
      </c>
      <c r="AY251" s="258" t="s">
        <v>180</v>
      </c>
    </row>
    <row r="252" s="2" customFormat="1" ht="16.5" customHeight="1">
      <c r="A252" s="41"/>
      <c r="B252" s="42"/>
      <c r="C252" s="270" t="s">
        <v>318</v>
      </c>
      <c r="D252" s="270" t="s">
        <v>319</v>
      </c>
      <c r="E252" s="271" t="s">
        <v>320</v>
      </c>
      <c r="F252" s="272" t="s">
        <v>321</v>
      </c>
      <c r="G252" s="273" t="s">
        <v>280</v>
      </c>
      <c r="H252" s="274">
        <v>14.244999999999999</v>
      </c>
      <c r="I252" s="275"/>
      <c r="J252" s="276">
        <f>ROUND(I252*H252,2)</f>
        <v>0</v>
      </c>
      <c r="K252" s="272" t="s">
        <v>185</v>
      </c>
      <c r="L252" s="277"/>
      <c r="M252" s="278" t="s">
        <v>19</v>
      </c>
      <c r="N252" s="279" t="s">
        <v>48</v>
      </c>
      <c r="O252" s="87"/>
      <c r="P252" s="217">
        <f>O252*H252</f>
        <v>0</v>
      </c>
      <c r="Q252" s="217">
        <v>1</v>
      </c>
      <c r="R252" s="217">
        <f>Q252*H252</f>
        <v>14.244999999999999</v>
      </c>
      <c r="S252" s="217">
        <v>0</v>
      </c>
      <c r="T252" s="21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9" t="s">
        <v>260</v>
      </c>
      <c r="AT252" s="219" t="s">
        <v>319</v>
      </c>
      <c r="AU252" s="219" t="s">
        <v>87</v>
      </c>
      <c r="AY252" s="20" t="s">
        <v>180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0" t="s">
        <v>85</v>
      </c>
      <c r="BK252" s="220">
        <f>ROUND(I252*H252,2)</f>
        <v>0</v>
      </c>
      <c r="BL252" s="20" t="s">
        <v>186</v>
      </c>
      <c r="BM252" s="219" t="s">
        <v>322</v>
      </c>
    </row>
    <row r="253" s="13" customFormat="1">
      <c r="A253" s="13"/>
      <c r="B253" s="226"/>
      <c r="C253" s="227"/>
      <c r="D253" s="228" t="s">
        <v>190</v>
      </c>
      <c r="E253" s="229" t="s">
        <v>19</v>
      </c>
      <c r="F253" s="230" t="s">
        <v>191</v>
      </c>
      <c r="G253" s="227"/>
      <c r="H253" s="229" t="s">
        <v>19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190</v>
      </c>
      <c r="AU253" s="236" t="s">
        <v>87</v>
      </c>
      <c r="AV253" s="13" t="s">
        <v>85</v>
      </c>
      <c r="AW253" s="13" t="s">
        <v>36</v>
      </c>
      <c r="AX253" s="13" t="s">
        <v>77</v>
      </c>
      <c r="AY253" s="236" t="s">
        <v>180</v>
      </c>
    </row>
    <row r="254" s="13" customFormat="1">
      <c r="A254" s="13"/>
      <c r="B254" s="226"/>
      <c r="C254" s="227"/>
      <c r="D254" s="228" t="s">
        <v>190</v>
      </c>
      <c r="E254" s="229" t="s">
        <v>19</v>
      </c>
      <c r="F254" s="230" t="s">
        <v>192</v>
      </c>
      <c r="G254" s="227"/>
      <c r="H254" s="229" t="s">
        <v>19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190</v>
      </c>
      <c r="AU254" s="236" t="s">
        <v>87</v>
      </c>
      <c r="AV254" s="13" t="s">
        <v>85</v>
      </c>
      <c r="AW254" s="13" t="s">
        <v>36</v>
      </c>
      <c r="AX254" s="13" t="s">
        <v>77</v>
      </c>
      <c r="AY254" s="236" t="s">
        <v>180</v>
      </c>
    </row>
    <row r="255" s="13" customFormat="1">
      <c r="A255" s="13"/>
      <c r="B255" s="226"/>
      <c r="C255" s="227"/>
      <c r="D255" s="228" t="s">
        <v>190</v>
      </c>
      <c r="E255" s="229" t="s">
        <v>19</v>
      </c>
      <c r="F255" s="230" t="s">
        <v>234</v>
      </c>
      <c r="G255" s="227"/>
      <c r="H255" s="229" t="s">
        <v>19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190</v>
      </c>
      <c r="AU255" s="236" t="s">
        <v>87</v>
      </c>
      <c r="AV255" s="13" t="s">
        <v>85</v>
      </c>
      <c r="AW255" s="13" t="s">
        <v>36</v>
      </c>
      <c r="AX255" s="13" t="s">
        <v>77</v>
      </c>
      <c r="AY255" s="236" t="s">
        <v>180</v>
      </c>
    </row>
    <row r="256" s="13" customFormat="1">
      <c r="A256" s="13"/>
      <c r="B256" s="226"/>
      <c r="C256" s="227"/>
      <c r="D256" s="228" t="s">
        <v>190</v>
      </c>
      <c r="E256" s="229" t="s">
        <v>19</v>
      </c>
      <c r="F256" s="230" t="s">
        <v>314</v>
      </c>
      <c r="G256" s="227"/>
      <c r="H256" s="229" t="s">
        <v>19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190</v>
      </c>
      <c r="AU256" s="236" t="s">
        <v>87</v>
      </c>
      <c r="AV256" s="13" t="s">
        <v>85</v>
      </c>
      <c r="AW256" s="13" t="s">
        <v>36</v>
      </c>
      <c r="AX256" s="13" t="s">
        <v>77</v>
      </c>
      <c r="AY256" s="236" t="s">
        <v>180</v>
      </c>
    </row>
    <row r="257" s="14" customFormat="1">
      <c r="A257" s="14"/>
      <c r="B257" s="237"/>
      <c r="C257" s="238"/>
      <c r="D257" s="228" t="s">
        <v>190</v>
      </c>
      <c r="E257" s="239" t="s">
        <v>19</v>
      </c>
      <c r="F257" s="240" t="s">
        <v>315</v>
      </c>
      <c r="G257" s="238"/>
      <c r="H257" s="241">
        <v>4.1699999999999999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190</v>
      </c>
      <c r="AU257" s="247" t="s">
        <v>87</v>
      </c>
      <c r="AV257" s="14" t="s">
        <v>87</v>
      </c>
      <c r="AW257" s="14" t="s">
        <v>36</v>
      </c>
      <c r="AX257" s="14" t="s">
        <v>77</v>
      </c>
      <c r="AY257" s="247" t="s">
        <v>180</v>
      </c>
    </row>
    <row r="258" s="14" customFormat="1">
      <c r="A258" s="14"/>
      <c r="B258" s="237"/>
      <c r="C258" s="238"/>
      <c r="D258" s="228" t="s">
        <v>190</v>
      </c>
      <c r="E258" s="239" t="s">
        <v>19</v>
      </c>
      <c r="F258" s="240" t="s">
        <v>316</v>
      </c>
      <c r="G258" s="238"/>
      <c r="H258" s="241">
        <v>1.1699999999999999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190</v>
      </c>
      <c r="AU258" s="247" t="s">
        <v>87</v>
      </c>
      <c r="AV258" s="14" t="s">
        <v>87</v>
      </c>
      <c r="AW258" s="14" t="s">
        <v>36</v>
      </c>
      <c r="AX258" s="14" t="s">
        <v>77</v>
      </c>
      <c r="AY258" s="247" t="s">
        <v>180</v>
      </c>
    </row>
    <row r="259" s="14" customFormat="1">
      <c r="A259" s="14"/>
      <c r="B259" s="237"/>
      <c r="C259" s="238"/>
      <c r="D259" s="228" t="s">
        <v>190</v>
      </c>
      <c r="E259" s="239" t="s">
        <v>19</v>
      </c>
      <c r="F259" s="240" t="s">
        <v>317</v>
      </c>
      <c r="G259" s="238"/>
      <c r="H259" s="241">
        <v>2.5739999999999998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190</v>
      </c>
      <c r="AU259" s="247" t="s">
        <v>87</v>
      </c>
      <c r="AV259" s="14" t="s">
        <v>87</v>
      </c>
      <c r="AW259" s="14" t="s">
        <v>36</v>
      </c>
      <c r="AX259" s="14" t="s">
        <v>77</v>
      </c>
      <c r="AY259" s="247" t="s">
        <v>180</v>
      </c>
    </row>
    <row r="260" s="15" customFormat="1">
      <c r="A260" s="15"/>
      <c r="B260" s="248"/>
      <c r="C260" s="249"/>
      <c r="D260" s="228" t="s">
        <v>190</v>
      </c>
      <c r="E260" s="250" t="s">
        <v>19</v>
      </c>
      <c r="F260" s="251" t="s">
        <v>194</v>
      </c>
      <c r="G260" s="249"/>
      <c r="H260" s="252">
        <v>7.9139999999999997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8" t="s">
        <v>190</v>
      </c>
      <c r="AU260" s="258" t="s">
        <v>87</v>
      </c>
      <c r="AV260" s="15" t="s">
        <v>186</v>
      </c>
      <c r="AW260" s="15" t="s">
        <v>36</v>
      </c>
      <c r="AX260" s="15" t="s">
        <v>85</v>
      </c>
      <c r="AY260" s="258" t="s">
        <v>180</v>
      </c>
    </row>
    <row r="261" s="14" customFormat="1">
      <c r="A261" s="14"/>
      <c r="B261" s="237"/>
      <c r="C261" s="238"/>
      <c r="D261" s="228" t="s">
        <v>190</v>
      </c>
      <c r="E261" s="238"/>
      <c r="F261" s="240" t="s">
        <v>323</v>
      </c>
      <c r="G261" s="238"/>
      <c r="H261" s="241">
        <v>14.244999999999999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190</v>
      </c>
      <c r="AU261" s="247" t="s">
        <v>87</v>
      </c>
      <c r="AV261" s="14" t="s">
        <v>87</v>
      </c>
      <c r="AW261" s="14" t="s">
        <v>4</v>
      </c>
      <c r="AX261" s="14" t="s">
        <v>85</v>
      </c>
      <c r="AY261" s="247" t="s">
        <v>180</v>
      </c>
    </row>
    <row r="262" s="2" customFormat="1" ht="33" customHeight="1">
      <c r="A262" s="41"/>
      <c r="B262" s="42"/>
      <c r="C262" s="208" t="s">
        <v>199</v>
      </c>
      <c r="D262" s="208" t="s">
        <v>182</v>
      </c>
      <c r="E262" s="209" t="s">
        <v>324</v>
      </c>
      <c r="F262" s="210" t="s">
        <v>325</v>
      </c>
      <c r="G262" s="211" t="s">
        <v>105</v>
      </c>
      <c r="H262" s="212">
        <v>959.79999999999995</v>
      </c>
      <c r="I262" s="213"/>
      <c r="J262" s="214">
        <f>ROUND(I262*H262,2)</f>
        <v>0</v>
      </c>
      <c r="K262" s="210" t="s">
        <v>185</v>
      </c>
      <c r="L262" s="47"/>
      <c r="M262" s="215" t="s">
        <v>19</v>
      </c>
      <c r="N262" s="216" t="s">
        <v>48</v>
      </c>
      <c r="O262" s="87"/>
      <c r="P262" s="217">
        <f>O262*H262</f>
        <v>0</v>
      </c>
      <c r="Q262" s="217">
        <v>0</v>
      </c>
      <c r="R262" s="217">
        <f>Q262*H262</f>
        <v>0</v>
      </c>
      <c r="S262" s="217">
        <v>0</v>
      </c>
      <c r="T262" s="218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9" t="s">
        <v>186</v>
      </c>
      <c r="AT262" s="219" t="s">
        <v>182</v>
      </c>
      <c r="AU262" s="219" t="s">
        <v>87</v>
      </c>
      <c r="AY262" s="20" t="s">
        <v>180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20" t="s">
        <v>85</v>
      </c>
      <c r="BK262" s="220">
        <f>ROUND(I262*H262,2)</f>
        <v>0</v>
      </c>
      <c r="BL262" s="20" t="s">
        <v>186</v>
      </c>
      <c r="BM262" s="219" t="s">
        <v>326</v>
      </c>
    </row>
    <row r="263" s="2" customFormat="1">
      <c r="A263" s="41"/>
      <c r="B263" s="42"/>
      <c r="C263" s="43"/>
      <c r="D263" s="221" t="s">
        <v>188</v>
      </c>
      <c r="E263" s="43"/>
      <c r="F263" s="222" t="s">
        <v>327</v>
      </c>
      <c r="G263" s="43"/>
      <c r="H263" s="43"/>
      <c r="I263" s="223"/>
      <c r="J263" s="43"/>
      <c r="K263" s="43"/>
      <c r="L263" s="47"/>
      <c r="M263" s="224"/>
      <c r="N263" s="225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188</v>
      </c>
      <c r="AU263" s="20" t="s">
        <v>87</v>
      </c>
    </row>
    <row r="264" s="13" customFormat="1">
      <c r="A264" s="13"/>
      <c r="B264" s="226"/>
      <c r="C264" s="227"/>
      <c r="D264" s="228" t="s">
        <v>190</v>
      </c>
      <c r="E264" s="229" t="s">
        <v>19</v>
      </c>
      <c r="F264" s="230" t="s">
        <v>328</v>
      </c>
      <c r="G264" s="227"/>
      <c r="H264" s="229" t="s">
        <v>19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190</v>
      </c>
      <c r="AU264" s="236" t="s">
        <v>87</v>
      </c>
      <c r="AV264" s="13" t="s">
        <v>85</v>
      </c>
      <c r="AW264" s="13" t="s">
        <v>36</v>
      </c>
      <c r="AX264" s="13" t="s">
        <v>77</v>
      </c>
      <c r="AY264" s="236" t="s">
        <v>180</v>
      </c>
    </row>
    <row r="265" s="13" customFormat="1">
      <c r="A265" s="13"/>
      <c r="B265" s="226"/>
      <c r="C265" s="227"/>
      <c r="D265" s="228" t="s">
        <v>190</v>
      </c>
      <c r="E265" s="229" t="s">
        <v>19</v>
      </c>
      <c r="F265" s="230" t="s">
        <v>329</v>
      </c>
      <c r="G265" s="227"/>
      <c r="H265" s="229" t="s">
        <v>19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190</v>
      </c>
      <c r="AU265" s="236" t="s">
        <v>87</v>
      </c>
      <c r="AV265" s="13" t="s">
        <v>85</v>
      </c>
      <c r="AW265" s="13" t="s">
        <v>36</v>
      </c>
      <c r="AX265" s="13" t="s">
        <v>77</v>
      </c>
      <c r="AY265" s="236" t="s">
        <v>180</v>
      </c>
    </row>
    <row r="266" s="13" customFormat="1">
      <c r="A266" s="13"/>
      <c r="B266" s="226"/>
      <c r="C266" s="227"/>
      <c r="D266" s="228" t="s">
        <v>190</v>
      </c>
      <c r="E266" s="229" t="s">
        <v>19</v>
      </c>
      <c r="F266" s="230" t="s">
        <v>330</v>
      </c>
      <c r="G266" s="227"/>
      <c r="H266" s="229" t="s">
        <v>19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190</v>
      </c>
      <c r="AU266" s="236" t="s">
        <v>87</v>
      </c>
      <c r="AV266" s="13" t="s">
        <v>85</v>
      </c>
      <c r="AW266" s="13" t="s">
        <v>36</v>
      </c>
      <c r="AX266" s="13" t="s">
        <v>77</v>
      </c>
      <c r="AY266" s="236" t="s">
        <v>180</v>
      </c>
    </row>
    <row r="267" s="13" customFormat="1">
      <c r="A267" s="13"/>
      <c r="B267" s="226"/>
      <c r="C267" s="227"/>
      <c r="D267" s="228" t="s">
        <v>190</v>
      </c>
      <c r="E267" s="229" t="s">
        <v>19</v>
      </c>
      <c r="F267" s="230" t="s">
        <v>331</v>
      </c>
      <c r="G267" s="227"/>
      <c r="H267" s="229" t="s">
        <v>19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190</v>
      </c>
      <c r="AU267" s="236" t="s">
        <v>87</v>
      </c>
      <c r="AV267" s="13" t="s">
        <v>85</v>
      </c>
      <c r="AW267" s="13" t="s">
        <v>36</v>
      </c>
      <c r="AX267" s="13" t="s">
        <v>77</v>
      </c>
      <c r="AY267" s="236" t="s">
        <v>180</v>
      </c>
    </row>
    <row r="268" s="13" customFormat="1">
      <c r="A268" s="13"/>
      <c r="B268" s="226"/>
      <c r="C268" s="227"/>
      <c r="D268" s="228" t="s">
        <v>190</v>
      </c>
      <c r="E268" s="229" t="s">
        <v>19</v>
      </c>
      <c r="F268" s="230" t="s">
        <v>332</v>
      </c>
      <c r="G268" s="227"/>
      <c r="H268" s="229" t="s">
        <v>19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190</v>
      </c>
      <c r="AU268" s="236" t="s">
        <v>87</v>
      </c>
      <c r="AV268" s="13" t="s">
        <v>85</v>
      </c>
      <c r="AW268" s="13" t="s">
        <v>36</v>
      </c>
      <c r="AX268" s="13" t="s">
        <v>77</v>
      </c>
      <c r="AY268" s="236" t="s">
        <v>180</v>
      </c>
    </row>
    <row r="269" s="14" customFormat="1">
      <c r="A269" s="14"/>
      <c r="B269" s="237"/>
      <c r="C269" s="238"/>
      <c r="D269" s="228" t="s">
        <v>190</v>
      </c>
      <c r="E269" s="239" t="s">
        <v>107</v>
      </c>
      <c r="F269" s="240" t="s">
        <v>333</v>
      </c>
      <c r="G269" s="238"/>
      <c r="H269" s="241">
        <v>175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190</v>
      </c>
      <c r="AU269" s="247" t="s">
        <v>87</v>
      </c>
      <c r="AV269" s="14" t="s">
        <v>87</v>
      </c>
      <c r="AW269" s="14" t="s">
        <v>36</v>
      </c>
      <c r="AX269" s="14" t="s">
        <v>77</v>
      </c>
      <c r="AY269" s="247" t="s">
        <v>180</v>
      </c>
    </row>
    <row r="270" s="14" customFormat="1">
      <c r="A270" s="14"/>
      <c r="B270" s="237"/>
      <c r="C270" s="238"/>
      <c r="D270" s="228" t="s">
        <v>190</v>
      </c>
      <c r="E270" s="239" t="s">
        <v>111</v>
      </c>
      <c r="F270" s="240" t="s">
        <v>334</v>
      </c>
      <c r="G270" s="238"/>
      <c r="H270" s="241">
        <v>101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190</v>
      </c>
      <c r="AU270" s="247" t="s">
        <v>87</v>
      </c>
      <c r="AV270" s="14" t="s">
        <v>87</v>
      </c>
      <c r="AW270" s="14" t="s">
        <v>36</v>
      </c>
      <c r="AX270" s="14" t="s">
        <v>77</v>
      </c>
      <c r="AY270" s="247" t="s">
        <v>180</v>
      </c>
    </row>
    <row r="271" s="14" customFormat="1">
      <c r="A271" s="14"/>
      <c r="B271" s="237"/>
      <c r="C271" s="238"/>
      <c r="D271" s="228" t="s">
        <v>190</v>
      </c>
      <c r="E271" s="239" t="s">
        <v>114</v>
      </c>
      <c r="F271" s="240" t="s">
        <v>335</v>
      </c>
      <c r="G271" s="238"/>
      <c r="H271" s="241">
        <v>37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190</v>
      </c>
      <c r="AU271" s="247" t="s">
        <v>87</v>
      </c>
      <c r="AV271" s="14" t="s">
        <v>87</v>
      </c>
      <c r="AW271" s="14" t="s">
        <v>36</v>
      </c>
      <c r="AX271" s="14" t="s">
        <v>77</v>
      </c>
      <c r="AY271" s="247" t="s">
        <v>180</v>
      </c>
    </row>
    <row r="272" s="14" customFormat="1">
      <c r="A272" s="14"/>
      <c r="B272" s="237"/>
      <c r="C272" s="238"/>
      <c r="D272" s="228" t="s">
        <v>190</v>
      </c>
      <c r="E272" s="239" t="s">
        <v>117</v>
      </c>
      <c r="F272" s="240" t="s">
        <v>336</v>
      </c>
      <c r="G272" s="238"/>
      <c r="H272" s="241">
        <v>565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190</v>
      </c>
      <c r="AU272" s="247" t="s">
        <v>87</v>
      </c>
      <c r="AV272" s="14" t="s">
        <v>87</v>
      </c>
      <c r="AW272" s="14" t="s">
        <v>36</v>
      </c>
      <c r="AX272" s="14" t="s">
        <v>77</v>
      </c>
      <c r="AY272" s="247" t="s">
        <v>180</v>
      </c>
    </row>
    <row r="273" s="14" customFormat="1">
      <c r="A273" s="14"/>
      <c r="B273" s="237"/>
      <c r="C273" s="238"/>
      <c r="D273" s="228" t="s">
        <v>190</v>
      </c>
      <c r="E273" s="239" t="s">
        <v>120</v>
      </c>
      <c r="F273" s="240" t="s">
        <v>337</v>
      </c>
      <c r="G273" s="238"/>
      <c r="H273" s="241">
        <v>81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190</v>
      </c>
      <c r="AU273" s="247" t="s">
        <v>87</v>
      </c>
      <c r="AV273" s="14" t="s">
        <v>87</v>
      </c>
      <c r="AW273" s="14" t="s">
        <v>36</v>
      </c>
      <c r="AX273" s="14" t="s">
        <v>77</v>
      </c>
      <c r="AY273" s="247" t="s">
        <v>180</v>
      </c>
    </row>
    <row r="274" s="14" customFormat="1">
      <c r="A274" s="14"/>
      <c r="B274" s="237"/>
      <c r="C274" s="238"/>
      <c r="D274" s="228" t="s">
        <v>190</v>
      </c>
      <c r="E274" s="239" t="s">
        <v>124</v>
      </c>
      <c r="F274" s="240" t="s">
        <v>338</v>
      </c>
      <c r="G274" s="238"/>
      <c r="H274" s="241">
        <v>0.80000000000000004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190</v>
      </c>
      <c r="AU274" s="247" t="s">
        <v>87</v>
      </c>
      <c r="AV274" s="14" t="s">
        <v>87</v>
      </c>
      <c r="AW274" s="14" t="s">
        <v>36</v>
      </c>
      <c r="AX274" s="14" t="s">
        <v>77</v>
      </c>
      <c r="AY274" s="247" t="s">
        <v>180</v>
      </c>
    </row>
    <row r="275" s="15" customFormat="1">
      <c r="A275" s="15"/>
      <c r="B275" s="248"/>
      <c r="C275" s="249"/>
      <c r="D275" s="228" t="s">
        <v>190</v>
      </c>
      <c r="E275" s="250" t="s">
        <v>19</v>
      </c>
      <c r="F275" s="251" t="s">
        <v>194</v>
      </c>
      <c r="G275" s="249"/>
      <c r="H275" s="252">
        <v>959.79999999999995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8" t="s">
        <v>190</v>
      </c>
      <c r="AU275" s="258" t="s">
        <v>87</v>
      </c>
      <c r="AV275" s="15" t="s">
        <v>186</v>
      </c>
      <c r="AW275" s="15" t="s">
        <v>36</v>
      </c>
      <c r="AX275" s="15" t="s">
        <v>85</v>
      </c>
      <c r="AY275" s="258" t="s">
        <v>180</v>
      </c>
    </row>
    <row r="276" s="2" customFormat="1" ht="37.8" customHeight="1">
      <c r="A276" s="41"/>
      <c r="B276" s="42"/>
      <c r="C276" s="208" t="s">
        <v>339</v>
      </c>
      <c r="D276" s="208" t="s">
        <v>182</v>
      </c>
      <c r="E276" s="209" t="s">
        <v>340</v>
      </c>
      <c r="F276" s="210" t="s">
        <v>341</v>
      </c>
      <c r="G276" s="211" t="s">
        <v>105</v>
      </c>
      <c r="H276" s="212">
        <v>4</v>
      </c>
      <c r="I276" s="213"/>
      <c r="J276" s="214">
        <f>ROUND(I276*H276,2)</f>
        <v>0</v>
      </c>
      <c r="K276" s="210" t="s">
        <v>185</v>
      </c>
      <c r="L276" s="47"/>
      <c r="M276" s="215" t="s">
        <v>19</v>
      </c>
      <c r="N276" s="216" t="s">
        <v>48</v>
      </c>
      <c r="O276" s="87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186</v>
      </c>
      <c r="AT276" s="219" t="s">
        <v>182</v>
      </c>
      <c r="AU276" s="219" t="s">
        <v>87</v>
      </c>
      <c r="AY276" s="20" t="s">
        <v>180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85</v>
      </c>
      <c r="BK276" s="220">
        <f>ROUND(I276*H276,2)</f>
        <v>0</v>
      </c>
      <c r="BL276" s="20" t="s">
        <v>186</v>
      </c>
      <c r="BM276" s="219" t="s">
        <v>342</v>
      </c>
    </row>
    <row r="277" s="2" customFormat="1">
      <c r="A277" s="41"/>
      <c r="B277" s="42"/>
      <c r="C277" s="43"/>
      <c r="D277" s="221" t="s">
        <v>188</v>
      </c>
      <c r="E277" s="43"/>
      <c r="F277" s="222" t="s">
        <v>343</v>
      </c>
      <c r="G277" s="43"/>
      <c r="H277" s="43"/>
      <c r="I277" s="223"/>
      <c r="J277" s="43"/>
      <c r="K277" s="43"/>
      <c r="L277" s="47"/>
      <c r="M277" s="224"/>
      <c r="N277" s="225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188</v>
      </c>
      <c r="AU277" s="20" t="s">
        <v>87</v>
      </c>
    </row>
    <row r="278" s="13" customFormat="1">
      <c r="A278" s="13"/>
      <c r="B278" s="226"/>
      <c r="C278" s="227"/>
      <c r="D278" s="228" t="s">
        <v>190</v>
      </c>
      <c r="E278" s="229" t="s">
        <v>19</v>
      </c>
      <c r="F278" s="230" t="s">
        <v>191</v>
      </c>
      <c r="G278" s="227"/>
      <c r="H278" s="229" t="s">
        <v>19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190</v>
      </c>
      <c r="AU278" s="236" t="s">
        <v>87</v>
      </c>
      <c r="AV278" s="13" t="s">
        <v>85</v>
      </c>
      <c r="AW278" s="13" t="s">
        <v>36</v>
      </c>
      <c r="AX278" s="13" t="s">
        <v>77</v>
      </c>
      <c r="AY278" s="236" t="s">
        <v>180</v>
      </c>
    </row>
    <row r="279" s="13" customFormat="1">
      <c r="A279" s="13"/>
      <c r="B279" s="226"/>
      <c r="C279" s="227"/>
      <c r="D279" s="228" t="s">
        <v>190</v>
      </c>
      <c r="E279" s="229" t="s">
        <v>19</v>
      </c>
      <c r="F279" s="230" t="s">
        <v>192</v>
      </c>
      <c r="G279" s="227"/>
      <c r="H279" s="229" t="s">
        <v>19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190</v>
      </c>
      <c r="AU279" s="236" t="s">
        <v>87</v>
      </c>
      <c r="AV279" s="13" t="s">
        <v>85</v>
      </c>
      <c r="AW279" s="13" t="s">
        <v>36</v>
      </c>
      <c r="AX279" s="13" t="s">
        <v>77</v>
      </c>
      <c r="AY279" s="236" t="s">
        <v>180</v>
      </c>
    </row>
    <row r="280" s="13" customFormat="1">
      <c r="A280" s="13"/>
      <c r="B280" s="226"/>
      <c r="C280" s="227"/>
      <c r="D280" s="228" t="s">
        <v>190</v>
      </c>
      <c r="E280" s="229" t="s">
        <v>19</v>
      </c>
      <c r="F280" s="230" t="s">
        <v>344</v>
      </c>
      <c r="G280" s="227"/>
      <c r="H280" s="229" t="s">
        <v>19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190</v>
      </c>
      <c r="AU280" s="236" t="s">
        <v>87</v>
      </c>
      <c r="AV280" s="13" t="s">
        <v>85</v>
      </c>
      <c r="AW280" s="13" t="s">
        <v>36</v>
      </c>
      <c r="AX280" s="13" t="s">
        <v>77</v>
      </c>
      <c r="AY280" s="236" t="s">
        <v>180</v>
      </c>
    </row>
    <row r="281" s="14" customFormat="1">
      <c r="A281" s="14"/>
      <c r="B281" s="237"/>
      <c r="C281" s="238"/>
      <c r="D281" s="228" t="s">
        <v>190</v>
      </c>
      <c r="E281" s="239" t="s">
        <v>19</v>
      </c>
      <c r="F281" s="240" t="s">
        <v>345</v>
      </c>
      <c r="G281" s="238"/>
      <c r="H281" s="241">
        <v>4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190</v>
      </c>
      <c r="AU281" s="247" t="s">
        <v>87</v>
      </c>
      <c r="AV281" s="14" t="s">
        <v>87</v>
      </c>
      <c r="AW281" s="14" t="s">
        <v>36</v>
      </c>
      <c r="AX281" s="14" t="s">
        <v>77</v>
      </c>
      <c r="AY281" s="247" t="s">
        <v>180</v>
      </c>
    </row>
    <row r="282" s="15" customFormat="1">
      <c r="A282" s="15"/>
      <c r="B282" s="248"/>
      <c r="C282" s="249"/>
      <c r="D282" s="228" t="s">
        <v>190</v>
      </c>
      <c r="E282" s="250" t="s">
        <v>19</v>
      </c>
      <c r="F282" s="251" t="s">
        <v>194</v>
      </c>
      <c r="G282" s="249"/>
      <c r="H282" s="252">
        <v>4</v>
      </c>
      <c r="I282" s="253"/>
      <c r="J282" s="249"/>
      <c r="K282" s="249"/>
      <c r="L282" s="254"/>
      <c r="M282" s="255"/>
      <c r="N282" s="256"/>
      <c r="O282" s="256"/>
      <c r="P282" s="256"/>
      <c r="Q282" s="256"/>
      <c r="R282" s="256"/>
      <c r="S282" s="256"/>
      <c r="T282" s="25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8" t="s">
        <v>190</v>
      </c>
      <c r="AU282" s="258" t="s">
        <v>87</v>
      </c>
      <c r="AV282" s="15" t="s">
        <v>186</v>
      </c>
      <c r="AW282" s="15" t="s">
        <v>36</v>
      </c>
      <c r="AX282" s="15" t="s">
        <v>85</v>
      </c>
      <c r="AY282" s="258" t="s">
        <v>180</v>
      </c>
    </row>
    <row r="283" s="2" customFormat="1" ht="16.5" customHeight="1">
      <c r="A283" s="41"/>
      <c r="B283" s="42"/>
      <c r="C283" s="270" t="s">
        <v>346</v>
      </c>
      <c r="D283" s="270" t="s">
        <v>319</v>
      </c>
      <c r="E283" s="271" t="s">
        <v>347</v>
      </c>
      <c r="F283" s="272" t="s">
        <v>348</v>
      </c>
      <c r="G283" s="273" t="s">
        <v>280</v>
      </c>
      <c r="H283" s="274">
        <v>0.35999999999999999</v>
      </c>
      <c r="I283" s="275"/>
      <c r="J283" s="276">
        <f>ROUND(I283*H283,2)</f>
        <v>0</v>
      </c>
      <c r="K283" s="272" t="s">
        <v>19</v>
      </c>
      <c r="L283" s="277"/>
      <c r="M283" s="278" t="s">
        <v>19</v>
      </c>
      <c r="N283" s="279" t="s">
        <v>48</v>
      </c>
      <c r="O283" s="87"/>
      <c r="P283" s="217">
        <f>O283*H283</f>
        <v>0</v>
      </c>
      <c r="Q283" s="217">
        <v>1</v>
      </c>
      <c r="R283" s="217">
        <f>Q283*H283</f>
        <v>0.35999999999999999</v>
      </c>
      <c r="S283" s="217">
        <v>0</v>
      </c>
      <c r="T283" s="218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9" t="s">
        <v>260</v>
      </c>
      <c r="AT283" s="219" t="s">
        <v>319</v>
      </c>
      <c r="AU283" s="219" t="s">
        <v>87</v>
      </c>
      <c r="AY283" s="20" t="s">
        <v>180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85</v>
      </c>
      <c r="BK283" s="220">
        <f>ROUND(I283*H283,2)</f>
        <v>0</v>
      </c>
      <c r="BL283" s="20" t="s">
        <v>186</v>
      </c>
      <c r="BM283" s="219" t="s">
        <v>349</v>
      </c>
    </row>
    <row r="284" s="13" customFormat="1">
      <c r="A284" s="13"/>
      <c r="B284" s="226"/>
      <c r="C284" s="227"/>
      <c r="D284" s="228" t="s">
        <v>190</v>
      </c>
      <c r="E284" s="229" t="s">
        <v>19</v>
      </c>
      <c r="F284" s="230" t="s">
        <v>191</v>
      </c>
      <c r="G284" s="227"/>
      <c r="H284" s="229" t="s">
        <v>19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190</v>
      </c>
      <c r="AU284" s="236" t="s">
        <v>87</v>
      </c>
      <c r="AV284" s="13" t="s">
        <v>85</v>
      </c>
      <c r="AW284" s="13" t="s">
        <v>36</v>
      </c>
      <c r="AX284" s="13" t="s">
        <v>77</v>
      </c>
      <c r="AY284" s="236" t="s">
        <v>180</v>
      </c>
    </row>
    <row r="285" s="13" customFormat="1">
      <c r="A285" s="13"/>
      <c r="B285" s="226"/>
      <c r="C285" s="227"/>
      <c r="D285" s="228" t="s">
        <v>190</v>
      </c>
      <c r="E285" s="229" t="s">
        <v>19</v>
      </c>
      <c r="F285" s="230" t="s">
        <v>192</v>
      </c>
      <c r="G285" s="227"/>
      <c r="H285" s="229" t="s">
        <v>19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190</v>
      </c>
      <c r="AU285" s="236" t="s">
        <v>87</v>
      </c>
      <c r="AV285" s="13" t="s">
        <v>85</v>
      </c>
      <c r="AW285" s="13" t="s">
        <v>36</v>
      </c>
      <c r="AX285" s="13" t="s">
        <v>77</v>
      </c>
      <c r="AY285" s="236" t="s">
        <v>180</v>
      </c>
    </row>
    <row r="286" s="13" customFormat="1">
      <c r="A286" s="13"/>
      <c r="B286" s="226"/>
      <c r="C286" s="227"/>
      <c r="D286" s="228" t="s">
        <v>190</v>
      </c>
      <c r="E286" s="229" t="s">
        <v>19</v>
      </c>
      <c r="F286" s="230" t="s">
        <v>344</v>
      </c>
      <c r="G286" s="227"/>
      <c r="H286" s="229" t="s">
        <v>19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190</v>
      </c>
      <c r="AU286" s="236" t="s">
        <v>87</v>
      </c>
      <c r="AV286" s="13" t="s">
        <v>85</v>
      </c>
      <c r="AW286" s="13" t="s">
        <v>36</v>
      </c>
      <c r="AX286" s="13" t="s">
        <v>77</v>
      </c>
      <c r="AY286" s="236" t="s">
        <v>180</v>
      </c>
    </row>
    <row r="287" s="14" customFormat="1">
      <c r="A287" s="14"/>
      <c r="B287" s="237"/>
      <c r="C287" s="238"/>
      <c r="D287" s="228" t="s">
        <v>190</v>
      </c>
      <c r="E287" s="239" t="s">
        <v>19</v>
      </c>
      <c r="F287" s="240" t="s">
        <v>350</v>
      </c>
      <c r="G287" s="238"/>
      <c r="H287" s="241">
        <v>0.20000000000000001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190</v>
      </c>
      <c r="AU287" s="247" t="s">
        <v>87</v>
      </c>
      <c r="AV287" s="14" t="s">
        <v>87</v>
      </c>
      <c r="AW287" s="14" t="s">
        <v>36</v>
      </c>
      <c r="AX287" s="14" t="s">
        <v>77</v>
      </c>
      <c r="AY287" s="247" t="s">
        <v>180</v>
      </c>
    </row>
    <row r="288" s="15" customFormat="1">
      <c r="A288" s="15"/>
      <c r="B288" s="248"/>
      <c r="C288" s="249"/>
      <c r="D288" s="228" t="s">
        <v>190</v>
      </c>
      <c r="E288" s="250" t="s">
        <v>19</v>
      </c>
      <c r="F288" s="251" t="s">
        <v>194</v>
      </c>
      <c r="G288" s="249"/>
      <c r="H288" s="252">
        <v>0.20000000000000001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8" t="s">
        <v>190</v>
      </c>
      <c r="AU288" s="258" t="s">
        <v>87</v>
      </c>
      <c r="AV288" s="15" t="s">
        <v>186</v>
      </c>
      <c r="AW288" s="15" t="s">
        <v>36</v>
      </c>
      <c r="AX288" s="15" t="s">
        <v>85</v>
      </c>
      <c r="AY288" s="258" t="s">
        <v>180</v>
      </c>
    </row>
    <row r="289" s="14" customFormat="1">
      <c r="A289" s="14"/>
      <c r="B289" s="237"/>
      <c r="C289" s="238"/>
      <c r="D289" s="228" t="s">
        <v>190</v>
      </c>
      <c r="E289" s="238"/>
      <c r="F289" s="240" t="s">
        <v>351</v>
      </c>
      <c r="G289" s="238"/>
      <c r="H289" s="241">
        <v>0.35999999999999999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190</v>
      </c>
      <c r="AU289" s="247" t="s">
        <v>87</v>
      </c>
      <c r="AV289" s="14" t="s">
        <v>87</v>
      </c>
      <c r="AW289" s="14" t="s">
        <v>4</v>
      </c>
      <c r="AX289" s="14" t="s">
        <v>85</v>
      </c>
      <c r="AY289" s="247" t="s">
        <v>180</v>
      </c>
    </row>
    <row r="290" s="2" customFormat="1" ht="16.5" customHeight="1">
      <c r="A290" s="41"/>
      <c r="B290" s="42"/>
      <c r="C290" s="270" t="s">
        <v>352</v>
      </c>
      <c r="D290" s="270" t="s">
        <v>319</v>
      </c>
      <c r="E290" s="271" t="s">
        <v>353</v>
      </c>
      <c r="F290" s="272" t="s">
        <v>354</v>
      </c>
      <c r="G290" s="273" t="s">
        <v>280</v>
      </c>
      <c r="H290" s="274">
        <v>0.17999999999999999</v>
      </c>
      <c r="I290" s="275"/>
      <c r="J290" s="276">
        <f>ROUND(I290*H290,2)</f>
        <v>0</v>
      </c>
      <c r="K290" s="272" t="s">
        <v>185</v>
      </c>
      <c r="L290" s="277"/>
      <c r="M290" s="278" t="s">
        <v>19</v>
      </c>
      <c r="N290" s="279" t="s">
        <v>48</v>
      </c>
      <c r="O290" s="87"/>
      <c r="P290" s="217">
        <f>O290*H290</f>
        <v>0</v>
      </c>
      <c r="Q290" s="217">
        <v>1</v>
      </c>
      <c r="R290" s="217">
        <f>Q290*H290</f>
        <v>0.17999999999999999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260</v>
      </c>
      <c r="AT290" s="219" t="s">
        <v>319</v>
      </c>
      <c r="AU290" s="219" t="s">
        <v>87</v>
      </c>
      <c r="AY290" s="20" t="s">
        <v>180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85</v>
      </c>
      <c r="BK290" s="220">
        <f>ROUND(I290*H290,2)</f>
        <v>0</v>
      </c>
      <c r="BL290" s="20" t="s">
        <v>186</v>
      </c>
      <c r="BM290" s="219" t="s">
        <v>355</v>
      </c>
    </row>
    <row r="291" s="13" customFormat="1">
      <c r="A291" s="13"/>
      <c r="B291" s="226"/>
      <c r="C291" s="227"/>
      <c r="D291" s="228" t="s">
        <v>190</v>
      </c>
      <c r="E291" s="229" t="s">
        <v>19</v>
      </c>
      <c r="F291" s="230" t="s">
        <v>191</v>
      </c>
      <c r="G291" s="227"/>
      <c r="H291" s="229" t="s">
        <v>19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190</v>
      </c>
      <c r="AU291" s="236" t="s">
        <v>87</v>
      </c>
      <c r="AV291" s="13" t="s">
        <v>85</v>
      </c>
      <c r="AW291" s="13" t="s">
        <v>36</v>
      </c>
      <c r="AX291" s="13" t="s">
        <v>77</v>
      </c>
      <c r="AY291" s="236" t="s">
        <v>180</v>
      </c>
    </row>
    <row r="292" s="13" customFormat="1">
      <c r="A292" s="13"/>
      <c r="B292" s="226"/>
      <c r="C292" s="227"/>
      <c r="D292" s="228" t="s">
        <v>190</v>
      </c>
      <c r="E292" s="229" t="s">
        <v>19</v>
      </c>
      <c r="F292" s="230" t="s">
        <v>192</v>
      </c>
      <c r="G292" s="227"/>
      <c r="H292" s="229" t="s">
        <v>19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190</v>
      </c>
      <c r="AU292" s="236" t="s">
        <v>87</v>
      </c>
      <c r="AV292" s="13" t="s">
        <v>85</v>
      </c>
      <c r="AW292" s="13" t="s">
        <v>36</v>
      </c>
      <c r="AX292" s="13" t="s">
        <v>77</v>
      </c>
      <c r="AY292" s="236" t="s">
        <v>180</v>
      </c>
    </row>
    <row r="293" s="13" customFormat="1">
      <c r="A293" s="13"/>
      <c r="B293" s="226"/>
      <c r="C293" s="227"/>
      <c r="D293" s="228" t="s">
        <v>190</v>
      </c>
      <c r="E293" s="229" t="s">
        <v>19</v>
      </c>
      <c r="F293" s="230" t="s">
        <v>344</v>
      </c>
      <c r="G293" s="227"/>
      <c r="H293" s="229" t="s">
        <v>19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190</v>
      </c>
      <c r="AU293" s="236" t="s">
        <v>87</v>
      </c>
      <c r="AV293" s="13" t="s">
        <v>85</v>
      </c>
      <c r="AW293" s="13" t="s">
        <v>36</v>
      </c>
      <c r="AX293" s="13" t="s">
        <v>77</v>
      </c>
      <c r="AY293" s="236" t="s">
        <v>180</v>
      </c>
    </row>
    <row r="294" s="14" customFormat="1">
      <c r="A294" s="14"/>
      <c r="B294" s="237"/>
      <c r="C294" s="238"/>
      <c r="D294" s="228" t="s">
        <v>190</v>
      </c>
      <c r="E294" s="239" t="s">
        <v>19</v>
      </c>
      <c r="F294" s="240" t="s">
        <v>356</v>
      </c>
      <c r="G294" s="238"/>
      <c r="H294" s="241">
        <v>0.10000000000000001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190</v>
      </c>
      <c r="AU294" s="247" t="s">
        <v>87</v>
      </c>
      <c r="AV294" s="14" t="s">
        <v>87</v>
      </c>
      <c r="AW294" s="14" t="s">
        <v>36</v>
      </c>
      <c r="AX294" s="14" t="s">
        <v>77</v>
      </c>
      <c r="AY294" s="247" t="s">
        <v>180</v>
      </c>
    </row>
    <row r="295" s="15" customFormat="1">
      <c r="A295" s="15"/>
      <c r="B295" s="248"/>
      <c r="C295" s="249"/>
      <c r="D295" s="228" t="s">
        <v>190</v>
      </c>
      <c r="E295" s="250" t="s">
        <v>19</v>
      </c>
      <c r="F295" s="251" t="s">
        <v>194</v>
      </c>
      <c r="G295" s="249"/>
      <c r="H295" s="252">
        <v>0.10000000000000001</v>
      </c>
      <c r="I295" s="253"/>
      <c r="J295" s="249"/>
      <c r="K295" s="249"/>
      <c r="L295" s="254"/>
      <c r="M295" s="255"/>
      <c r="N295" s="256"/>
      <c r="O295" s="256"/>
      <c r="P295" s="256"/>
      <c r="Q295" s="256"/>
      <c r="R295" s="256"/>
      <c r="S295" s="256"/>
      <c r="T295" s="25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8" t="s">
        <v>190</v>
      </c>
      <c r="AU295" s="258" t="s">
        <v>87</v>
      </c>
      <c r="AV295" s="15" t="s">
        <v>186</v>
      </c>
      <c r="AW295" s="15" t="s">
        <v>36</v>
      </c>
      <c r="AX295" s="15" t="s">
        <v>85</v>
      </c>
      <c r="AY295" s="258" t="s">
        <v>180</v>
      </c>
    </row>
    <row r="296" s="14" customFormat="1">
      <c r="A296" s="14"/>
      <c r="B296" s="237"/>
      <c r="C296" s="238"/>
      <c r="D296" s="228" t="s">
        <v>190</v>
      </c>
      <c r="E296" s="238"/>
      <c r="F296" s="240" t="s">
        <v>357</v>
      </c>
      <c r="G296" s="238"/>
      <c r="H296" s="241">
        <v>0.17999999999999999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190</v>
      </c>
      <c r="AU296" s="247" t="s">
        <v>87</v>
      </c>
      <c r="AV296" s="14" t="s">
        <v>87</v>
      </c>
      <c r="AW296" s="14" t="s">
        <v>4</v>
      </c>
      <c r="AX296" s="14" t="s">
        <v>85</v>
      </c>
      <c r="AY296" s="247" t="s">
        <v>180</v>
      </c>
    </row>
    <row r="297" s="2" customFormat="1" ht="16.5" customHeight="1">
      <c r="A297" s="41"/>
      <c r="B297" s="42"/>
      <c r="C297" s="270" t="s">
        <v>358</v>
      </c>
      <c r="D297" s="270" t="s">
        <v>319</v>
      </c>
      <c r="E297" s="271" t="s">
        <v>359</v>
      </c>
      <c r="F297" s="272" t="s">
        <v>360</v>
      </c>
      <c r="G297" s="273" t="s">
        <v>280</v>
      </c>
      <c r="H297" s="274">
        <v>0.17999999999999999</v>
      </c>
      <c r="I297" s="275"/>
      <c r="J297" s="276">
        <f>ROUND(I297*H297,2)</f>
        <v>0</v>
      </c>
      <c r="K297" s="272" t="s">
        <v>185</v>
      </c>
      <c r="L297" s="277"/>
      <c r="M297" s="278" t="s">
        <v>19</v>
      </c>
      <c r="N297" s="279" t="s">
        <v>48</v>
      </c>
      <c r="O297" s="87"/>
      <c r="P297" s="217">
        <f>O297*H297</f>
        <v>0</v>
      </c>
      <c r="Q297" s="217">
        <v>1</v>
      </c>
      <c r="R297" s="217">
        <f>Q297*H297</f>
        <v>0.17999999999999999</v>
      </c>
      <c r="S297" s="217">
        <v>0</v>
      </c>
      <c r="T297" s="21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9" t="s">
        <v>260</v>
      </c>
      <c r="AT297" s="219" t="s">
        <v>319</v>
      </c>
      <c r="AU297" s="219" t="s">
        <v>87</v>
      </c>
      <c r="AY297" s="20" t="s">
        <v>180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20" t="s">
        <v>85</v>
      </c>
      <c r="BK297" s="220">
        <f>ROUND(I297*H297,2)</f>
        <v>0</v>
      </c>
      <c r="BL297" s="20" t="s">
        <v>186</v>
      </c>
      <c r="BM297" s="219" t="s">
        <v>361</v>
      </c>
    </row>
    <row r="298" s="13" customFormat="1">
      <c r="A298" s="13"/>
      <c r="B298" s="226"/>
      <c r="C298" s="227"/>
      <c r="D298" s="228" t="s">
        <v>190</v>
      </c>
      <c r="E298" s="229" t="s">
        <v>19</v>
      </c>
      <c r="F298" s="230" t="s">
        <v>191</v>
      </c>
      <c r="G298" s="227"/>
      <c r="H298" s="229" t="s">
        <v>19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190</v>
      </c>
      <c r="AU298" s="236" t="s">
        <v>87</v>
      </c>
      <c r="AV298" s="13" t="s">
        <v>85</v>
      </c>
      <c r="AW298" s="13" t="s">
        <v>36</v>
      </c>
      <c r="AX298" s="13" t="s">
        <v>77</v>
      </c>
      <c r="AY298" s="236" t="s">
        <v>180</v>
      </c>
    </row>
    <row r="299" s="13" customFormat="1">
      <c r="A299" s="13"/>
      <c r="B299" s="226"/>
      <c r="C299" s="227"/>
      <c r="D299" s="228" t="s">
        <v>190</v>
      </c>
      <c r="E299" s="229" t="s">
        <v>19</v>
      </c>
      <c r="F299" s="230" t="s">
        <v>192</v>
      </c>
      <c r="G299" s="227"/>
      <c r="H299" s="229" t="s">
        <v>19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190</v>
      </c>
      <c r="AU299" s="236" t="s">
        <v>87</v>
      </c>
      <c r="AV299" s="13" t="s">
        <v>85</v>
      </c>
      <c r="AW299" s="13" t="s">
        <v>36</v>
      </c>
      <c r="AX299" s="13" t="s">
        <v>77</v>
      </c>
      <c r="AY299" s="236" t="s">
        <v>180</v>
      </c>
    </row>
    <row r="300" s="13" customFormat="1">
      <c r="A300" s="13"/>
      <c r="B300" s="226"/>
      <c r="C300" s="227"/>
      <c r="D300" s="228" t="s">
        <v>190</v>
      </c>
      <c r="E300" s="229" t="s">
        <v>19</v>
      </c>
      <c r="F300" s="230" t="s">
        <v>344</v>
      </c>
      <c r="G300" s="227"/>
      <c r="H300" s="229" t="s">
        <v>19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190</v>
      </c>
      <c r="AU300" s="236" t="s">
        <v>87</v>
      </c>
      <c r="AV300" s="13" t="s">
        <v>85</v>
      </c>
      <c r="AW300" s="13" t="s">
        <v>36</v>
      </c>
      <c r="AX300" s="13" t="s">
        <v>77</v>
      </c>
      <c r="AY300" s="236" t="s">
        <v>180</v>
      </c>
    </row>
    <row r="301" s="14" customFormat="1">
      <c r="A301" s="14"/>
      <c r="B301" s="237"/>
      <c r="C301" s="238"/>
      <c r="D301" s="228" t="s">
        <v>190</v>
      </c>
      <c r="E301" s="239" t="s">
        <v>19</v>
      </c>
      <c r="F301" s="240" t="s">
        <v>362</v>
      </c>
      <c r="G301" s="238"/>
      <c r="H301" s="241">
        <v>0.10000000000000001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190</v>
      </c>
      <c r="AU301" s="247" t="s">
        <v>87</v>
      </c>
      <c r="AV301" s="14" t="s">
        <v>87</v>
      </c>
      <c r="AW301" s="14" t="s">
        <v>36</v>
      </c>
      <c r="AX301" s="14" t="s">
        <v>77</v>
      </c>
      <c r="AY301" s="247" t="s">
        <v>180</v>
      </c>
    </row>
    <row r="302" s="15" customFormat="1">
      <c r="A302" s="15"/>
      <c r="B302" s="248"/>
      <c r="C302" s="249"/>
      <c r="D302" s="228" t="s">
        <v>190</v>
      </c>
      <c r="E302" s="250" t="s">
        <v>19</v>
      </c>
      <c r="F302" s="251" t="s">
        <v>194</v>
      </c>
      <c r="G302" s="249"/>
      <c r="H302" s="252">
        <v>0.10000000000000001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8" t="s">
        <v>190</v>
      </c>
      <c r="AU302" s="258" t="s">
        <v>87</v>
      </c>
      <c r="AV302" s="15" t="s">
        <v>186</v>
      </c>
      <c r="AW302" s="15" t="s">
        <v>36</v>
      </c>
      <c r="AX302" s="15" t="s">
        <v>85</v>
      </c>
      <c r="AY302" s="258" t="s">
        <v>180</v>
      </c>
    </row>
    <row r="303" s="14" customFormat="1">
      <c r="A303" s="14"/>
      <c r="B303" s="237"/>
      <c r="C303" s="238"/>
      <c r="D303" s="228" t="s">
        <v>190</v>
      </c>
      <c r="E303" s="238"/>
      <c r="F303" s="240" t="s">
        <v>357</v>
      </c>
      <c r="G303" s="238"/>
      <c r="H303" s="241">
        <v>0.17999999999999999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190</v>
      </c>
      <c r="AU303" s="247" t="s">
        <v>87</v>
      </c>
      <c r="AV303" s="14" t="s">
        <v>87</v>
      </c>
      <c r="AW303" s="14" t="s">
        <v>4</v>
      </c>
      <c r="AX303" s="14" t="s">
        <v>85</v>
      </c>
      <c r="AY303" s="247" t="s">
        <v>180</v>
      </c>
    </row>
    <row r="304" s="2" customFormat="1" ht="24.15" customHeight="1">
      <c r="A304" s="41"/>
      <c r="B304" s="42"/>
      <c r="C304" s="208" t="s">
        <v>363</v>
      </c>
      <c r="D304" s="208" t="s">
        <v>182</v>
      </c>
      <c r="E304" s="209" t="s">
        <v>364</v>
      </c>
      <c r="F304" s="210" t="s">
        <v>365</v>
      </c>
      <c r="G304" s="211" t="s">
        <v>105</v>
      </c>
      <c r="H304" s="212">
        <v>1.5</v>
      </c>
      <c r="I304" s="213"/>
      <c r="J304" s="214">
        <f>ROUND(I304*H304,2)</f>
        <v>0</v>
      </c>
      <c r="K304" s="210" t="s">
        <v>185</v>
      </c>
      <c r="L304" s="47"/>
      <c r="M304" s="215" t="s">
        <v>19</v>
      </c>
      <c r="N304" s="216" t="s">
        <v>48</v>
      </c>
      <c r="O304" s="87"/>
      <c r="P304" s="217">
        <f>O304*H304</f>
        <v>0</v>
      </c>
      <c r="Q304" s="217">
        <v>0</v>
      </c>
      <c r="R304" s="217">
        <f>Q304*H304</f>
        <v>0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186</v>
      </c>
      <c r="AT304" s="219" t="s">
        <v>182</v>
      </c>
      <c r="AU304" s="219" t="s">
        <v>87</v>
      </c>
      <c r="AY304" s="20" t="s">
        <v>180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85</v>
      </c>
      <c r="BK304" s="220">
        <f>ROUND(I304*H304,2)</f>
        <v>0</v>
      </c>
      <c r="BL304" s="20" t="s">
        <v>186</v>
      </c>
      <c r="BM304" s="219" t="s">
        <v>366</v>
      </c>
    </row>
    <row r="305" s="2" customFormat="1">
      <c r="A305" s="41"/>
      <c r="B305" s="42"/>
      <c r="C305" s="43"/>
      <c r="D305" s="221" t="s">
        <v>188</v>
      </c>
      <c r="E305" s="43"/>
      <c r="F305" s="222" t="s">
        <v>367</v>
      </c>
      <c r="G305" s="43"/>
      <c r="H305" s="43"/>
      <c r="I305" s="223"/>
      <c r="J305" s="43"/>
      <c r="K305" s="43"/>
      <c r="L305" s="47"/>
      <c r="M305" s="224"/>
      <c r="N305" s="225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188</v>
      </c>
      <c r="AU305" s="20" t="s">
        <v>87</v>
      </c>
    </row>
    <row r="306" s="13" customFormat="1">
      <c r="A306" s="13"/>
      <c r="B306" s="226"/>
      <c r="C306" s="227"/>
      <c r="D306" s="228" t="s">
        <v>190</v>
      </c>
      <c r="E306" s="229" t="s">
        <v>19</v>
      </c>
      <c r="F306" s="230" t="s">
        <v>191</v>
      </c>
      <c r="G306" s="227"/>
      <c r="H306" s="229" t="s">
        <v>19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190</v>
      </c>
      <c r="AU306" s="236" t="s">
        <v>87</v>
      </c>
      <c r="AV306" s="13" t="s">
        <v>85</v>
      </c>
      <c r="AW306" s="13" t="s">
        <v>36</v>
      </c>
      <c r="AX306" s="13" t="s">
        <v>77</v>
      </c>
      <c r="AY306" s="236" t="s">
        <v>180</v>
      </c>
    </row>
    <row r="307" s="13" customFormat="1">
      <c r="A307" s="13"/>
      <c r="B307" s="226"/>
      <c r="C307" s="227"/>
      <c r="D307" s="228" t="s">
        <v>190</v>
      </c>
      <c r="E307" s="229" t="s">
        <v>19</v>
      </c>
      <c r="F307" s="230" t="s">
        <v>192</v>
      </c>
      <c r="G307" s="227"/>
      <c r="H307" s="229" t="s">
        <v>19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190</v>
      </c>
      <c r="AU307" s="236" t="s">
        <v>87</v>
      </c>
      <c r="AV307" s="13" t="s">
        <v>85</v>
      </c>
      <c r="AW307" s="13" t="s">
        <v>36</v>
      </c>
      <c r="AX307" s="13" t="s">
        <v>77</v>
      </c>
      <c r="AY307" s="236" t="s">
        <v>180</v>
      </c>
    </row>
    <row r="308" s="13" customFormat="1">
      <c r="A308" s="13"/>
      <c r="B308" s="226"/>
      <c r="C308" s="227"/>
      <c r="D308" s="228" t="s">
        <v>190</v>
      </c>
      <c r="E308" s="229" t="s">
        <v>19</v>
      </c>
      <c r="F308" s="230" t="s">
        <v>344</v>
      </c>
      <c r="G308" s="227"/>
      <c r="H308" s="229" t="s">
        <v>19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190</v>
      </c>
      <c r="AU308" s="236" t="s">
        <v>87</v>
      </c>
      <c r="AV308" s="13" t="s">
        <v>85</v>
      </c>
      <c r="AW308" s="13" t="s">
        <v>36</v>
      </c>
      <c r="AX308" s="13" t="s">
        <v>77</v>
      </c>
      <c r="AY308" s="236" t="s">
        <v>180</v>
      </c>
    </row>
    <row r="309" s="14" customFormat="1">
      <c r="A309" s="14"/>
      <c r="B309" s="237"/>
      <c r="C309" s="238"/>
      <c r="D309" s="228" t="s">
        <v>190</v>
      </c>
      <c r="E309" s="239" t="s">
        <v>19</v>
      </c>
      <c r="F309" s="240" t="s">
        <v>368</v>
      </c>
      <c r="G309" s="238"/>
      <c r="H309" s="241">
        <v>1.5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190</v>
      </c>
      <c r="AU309" s="247" t="s">
        <v>87</v>
      </c>
      <c r="AV309" s="14" t="s">
        <v>87</v>
      </c>
      <c r="AW309" s="14" t="s">
        <v>36</v>
      </c>
      <c r="AX309" s="14" t="s">
        <v>77</v>
      </c>
      <c r="AY309" s="247" t="s">
        <v>180</v>
      </c>
    </row>
    <row r="310" s="15" customFormat="1">
      <c r="A310" s="15"/>
      <c r="B310" s="248"/>
      <c r="C310" s="249"/>
      <c r="D310" s="228" t="s">
        <v>190</v>
      </c>
      <c r="E310" s="250" t="s">
        <v>19</v>
      </c>
      <c r="F310" s="251" t="s">
        <v>194</v>
      </c>
      <c r="G310" s="249"/>
      <c r="H310" s="252">
        <v>1.5</v>
      </c>
      <c r="I310" s="253"/>
      <c r="J310" s="249"/>
      <c r="K310" s="249"/>
      <c r="L310" s="254"/>
      <c r="M310" s="255"/>
      <c r="N310" s="256"/>
      <c r="O310" s="256"/>
      <c r="P310" s="256"/>
      <c r="Q310" s="256"/>
      <c r="R310" s="256"/>
      <c r="S310" s="256"/>
      <c r="T310" s="25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8" t="s">
        <v>190</v>
      </c>
      <c r="AU310" s="258" t="s">
        <v>87</v>
      </c>
      <c r="AV310" s="15" t="s">
        <v>186</v>
      </c>
      <c r="AW310" s="15" t="s">
        <v>36</v>
      </c>
      <c r="AX310" s="15" t="s">
        <v>85</v>
      </c>
      <c r="AY310" s="258" t="s">
        <v>180</v>
      </c>
    </row>
    <row r="311" s="2" customFormat="1" ht="16.5" customHeight="1">
      <c r="A311" s="41"/>
      <c r="B311" s="42"/>
      <c r="C311" s="270" t="s">
        <v>7</v>
      </c>
      <c r="D311" s="270" t="s">
        <v>319</v>
      </c>
      <c r="E311" s="271" t="s">
        <v>369</v>
      </c>
      <c r="F311" s="272" t="s">
        <v>370</v>
      </c>
      <c r="G311" s="273" t="s">
        <v>130</v>
      </c>
      <c r="H311" s="274">
        <v>0.158</v>
      </c>
      <c r="I311" s="275"/>
      <c r="J311" s="276">
        <f>ROUND(I311*H311,2)</f>
        <v>0</v>
      </c>
      <c r="K311" s="272" t="s">
        <v>185</v>
      </c>
      <c r="L311" s="277"/>
      <c r="M311" s="278" t="s">
        <v>19</v>
      </c>
      <c r="N311" s="279" t="s">
        <v>48</v>
      </c>
      <c r="O311" s="87"/>
      <c r="P311" s="217">
        <f>O311*H311</f>
        <v>0</v>
      </c>
      <c r="Q311" s="217">
        <v>0.20000000000000001</v>
      </c>
      <c r="R311" s="217">
        <f>Q311*H311</f>
        <v>0.031600000000000003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260</v>
      </c>
      <c r="AT311" s="219" t="s">
        <v>319</v>
      </c>
      <c r="AU311" s="219" t="s">
        <v>87</v>
      </c>
      <c r="AY311" s="20" t="s">
        <v>180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85</v>
      </c>
      <c r="BK311" s="220">
        <f>ROUND(I311*H311,2)</f>
        <v>0</v>
      </c>
      <c r="BL311" s="20" t="s">
        <v>186</v>
      </c>
      <c r="BM311" s="219" t="s">
        <v>371</v>
      </c>
    </row>
    <row r="312" s="13" customFormat="1">
      <c r="A312" s="13"/>
      <c r="B312" s="226"/>
      <c r="C312" s="227"/>
      <c r="D312" s="228" t="s">
        <v>190</v>
      </c>
      <c r="E312" s="229" t="s">
        <v>19</v>
      </c>
      <c r="F312" s="230" t="s">
        <v>191</v>
      </c>
      <c r="G312" s="227"/>
      <c r="H312" s="229" t="s">
        <v>19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190</v>
      </c>
      <c r="AU312" s="236" t="s">
        <v>87</v>
      </c>
      <c r="AV312" s="13" t="s">
        <v>85</v>
      </c>
      <c r="AW312" s="13" t="s">
        <v>36</v>
      </c>
      <c r="AX312" s="13" t="s">
        <v>77</v>
      </c>
      <c r="AY312" s="236" t="s">
        <v>180</v>
      </c>
    </row>
    <row r="313" s="13" customFormat="1">
      <c r="A313" s="13"/>
      <c r="B313" s="226"/>
      <c r="C313" s="227"/>
      <c r="D313" s="228" t="s">
        <v>190</v>
      </c>
      <c r="E313" s="229" t="s">
        <v>19</v>
      </c>
      <c r="F313" s="230" t="s">
        <v>192</v>
      </c>
      <c r="G313" s="227"/>
      <c r="H313" s="229" t="s">
        <v>19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190</v>
      </c>
      <c r="AU313" s="236" t="s">
        <v>87</v>
      </c>
      <c r="AV313" s="13" t="s">
        <v>85</v>
      </c>
      <c r="AW313" s="13" t="s">
        <v>36</v>
      </c>
      <c r="AX313" s="13" t="s">
        <v>77</v>
      </c>
      <c r="AY313" s="236" t="s">
        <v>180</v>
      </c>
    </row>
    <row r="314" s="13" customFormat="1">
      <c r="A314" s="13"/>
      <c r="B314" s="226"/>
      <c r="C314" s="227"/>
      <c r="D314" s="228" t="s">
        <v>190</v>
      </c>
      <c r="E314" s="229" t="s">
        <v>19</v>
      </c>
      <c r="F314" s="230" t="s">
        <v>344</v>
      </c>
      <c r="G314" s="227"/>
      <c r="H314" s="229" t="s">
        <v>19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190</v>
      </c>
      <c r="AU314" s="236" t="s">
        <v>87</v>
      </c>
      <c r="AV314" s="13" t="s">
        <v>85</v>
      </c>
      <c r="AW314" s="13" t="s">
        <v>36</v>
      </c>
      <c r="AX314" s="13" t="s">
        <v>77</v>
      </c>
      <c r="AY314" s="236" t="s">
        <v>180</v>
      </c>
    </row>
    <row r="315" s="14" customFormat="1">
      <c r="A315" s="14"/>
      <c r="B315" s="237"/>
      <c r="C315" s="238"/>
      <c r="D315" s="228" t="s">
        <v>190</v>
      </c>
      <c r="E315" s="239" t="s">
        <v>19</v>
      </c>
      <c r="F315" s="240" t="s">
        <v>372</v>
      </c>
      <c r="G315" s="238"/>
      <c r="H315" s="241">
        <v>0.14999999999999999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190</v>
      </c>
      <c r="AU315" s="247" t="s">
        <v>87</v>
      </c>
      <c r="AV315" s="14" t="s">
        <v>87</v>
      </c>
      <c r="AW315" s="14" t="s">
        <v>36</v>
      </c>
      <c r="AX315" s="14" t="s">
        <v>77</v>
      </c>
      <c r="AY315" s="247" t="s">
        <v>180</v>
      </c>
    </row>
    <row r="316" s="15" customFormat="1">
      <c r="A316" s="15"/>
      <c r="B316" s="248"/>
      <c r="C316" s="249"/>
      <c r="D316" s="228" t="s">
        <v>190</v>
      </c>
      <c r="E316" s="250" t="s">
        <v>19</v>
      </c>
      <c r="F316" s="251" t="s">
        <v>194</v>
      </c>
      <c r="G316" s="249"/>
      <c r="H316" s="252">
        <v>0.14999999999999999</v>
      </c>
      <c r="I316" s="253"/>
      <c r="J316" s="249"/>
      <c r="K316" s="249"/>
      <c r="L316" s="254"/>
      <c r="M316" s="255"/>
      <c r="N316" s="256"/>
      <c r="O316" s="256"/>
      <c r="P316" s="256"/>
      <c r="Q316" s="256"/>
      <c r="R316" s="256"/>
      <c r="S316" s="256"/>
      <c r="T316" s="257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8" t="s">
        <v>190</v>
      </c>
      <c r="AU316" s="258" t="s">
        <v>87</v>
      </c>
      <c r="AV316" s="15" t="s">
        <v>186</v>
      </c>
      <c r="AW316" s="15" t="s">
        <v>36</v>
      </c>
      <c r="AX316" s="15" t="s">
        <v>85</v>
      </c>
      <c r="AY316" s="258" t="s">
        <v>180</v>
      </c>
    </row>
    <row r="317" s="14" customFormat="1">
      <c r="A317" s="14"/>
      <c r="B317" s="237"/>
      <c r="C317" s="238"/>
      <c r="D317" s="228" t="s">
        <v>190</v>
      </c>
      <c r="E317" s="238"/>
      <c r="F317" s="240" t="s">
        <v>373</v>
      </c>
      <c r="G317" s="238"/>
      <c r="H317" s="241">
        <v>0.158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190</v>
      </c>
      <c r="AU317" s="247" t="s">
        <v>87</v>
      </c>
      <c r="AV317" s="14" t="s">
        <v>87</v>
      </c>
      <c r="AW317" s="14" t="s">
        <v>4</v>
      </c>
      <c r="AX317" s="14" t="s">
        <v>85</v>
      </c>
      <c r="AY317" s="247" t="s">
        <v>180</v>
      </c>
    </row>
    <row r="318" s="12" customFormat="1" ht="22.8" customHeight="1">
      <c r="A318" s="12"/>
      <c r="B318" s="192"/>
      <c r="C318" s="193"/>
      <c r="D318" s="194" t="s">
        <v>76</v>
      </c>
      <c r="E318" s="206" t="s">
        <v>87</v>
      </c>
      <c r="F318" s="206" t="s">
        <v>374</v>
      </c>
      <c r="G318" s="193"/>
      <c r="H318" s="193"/>
      <c r="I318" s="196"/>
      <c r="J318" s="207">
        <f>BK318</f>
        <v>0</v>
      </c>
      <c r="K318" s="193"/>
      <c r="L318" s="198"/>
      <c r="M318" s="199"/>
      <c r="N318" s="200"/>
      <c r="O318" s="200"/>
      <c r="P318" s="201">
        <f>SUM(P319:P550)</f>
        <v>0</v>
      </c>
      <c r="Q318" s="200"/>
      <c r="R318" s="201">
        <f>SUM(R319:R550)</f>
        <v>256.39953133999995</v>
      </c>
      <c r="S318" s="200"/>
      <c r="T318" s="202">
        <f>SUM(T319:T550)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3" t="s">
        <v>85</v>
      </c>
      <c r="AT318" s="204" t="s">
        <v>76</v>
      </c>
      <c r="AU318" s="204" t="s">
        <v>85</v>
      </c>
      <c r="AY318" s="203" t="s">
        <v>180</v>
      </c>
      <c r="BK318" s="205">
        <f>SUM(BK319:BK550)</f>
        <v>0</v>
      </c>
    </row>
    <row r="319" s="2" customFormat="1" ht="62.7" customHeight="1">
      <c r="A319" s="41"/>
      <c r="B319" s="42"/>
      <c r="C319" s="208" t="s">
        <v>375</v>
      </c>
      <c r="D319" s="208" t="s">
        <v>182</v>
      </c>
      <c r="E319" s="209" t="s">
        <v>376</v>
      </c>
      <c r="F319" s="210" t="s">
        <v>377</v>
      </c>
      <c r="G319" s="211" t="s">
        <v>378</v>
      </c>
      <c r="H319" s="212">
        <v>13.199999999999999</v>
      </c>
      <c r="I319" s="213"/>
      <c r="J319" s="214">
        <f>ROUND(I319*H319,2)</f>
        <v>0</v>
      </c>
      <c r="K319" s="210" t="s">
        <v>185</v>
      </c>
      <c r="L319" s="47"/>
      <c r="M319" s="215" t="s">
        <v>19</v>
      </c>
      <c r="N319" s="216" t="s">
        <v>48</v>
      </c>
      <c r="O319" s="87"/>
      <c r="P319" s="217">
        <f>O319*H319</f>
        <v>0</v>
      </c>
      <c r="Q319" s="217">
        <v>0.2044</v>
      </c>
      <c r="R319" s="217">
        <f>Q319*H319</f>
        <v>2.69808</v>
      </c>
      <c r="S319" s="217">
        <v>0</v>
      </c>
      <c r="T319" s="218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9" t="s">
        <v>186</v>
      </c>
      <c r="AT319" s="219" t="s">
        <v>182</v>
      </c>
      <c r="AU319" s="219" t="s">
        <v>87</v>
      </c>
      <c r="AY319" s="20" t="s">
        <v>180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20" t="s">
        <v>85</v>
      </c>
      <c r="BK319" s="220">
        <f>ROUND(I319*H319,2)</f>
        <v>0</v>
      </c>
      <c r="BL319" s="20" t="s">
        <v>186</v>
      </c>
      <c r="BM319" s="219" t="s">
        <v>379</v>
      </c>
    </row>
    <row r="320" s="2" customFormat="1">
      <c r="A320" s="41"/>
      <c r="B320" s="42"/>
      <c r="C320" s="43"/>
      <c r="D320" s="221" t="s">
        <v>188</v>
      </c>
      <c r="E320" s="43"/>
      <c r="F320" s="222" t="s">
        <v>380</v>
      </c>
      <c r="G320" s="43"/>
      <c r="H320" s="43"/>
      <c r="I320" s="223"/>
      <c r="J320" s="43"/>
      <c r="K320" s="43"/>
      <c r="L320" s="47"/>
      <c r="M320" s="224"/>
      <c r="N320" s="225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188</v>
      </c>
      <c r="AU320" s="20" t="s">
        <v>87</v>
      </c>
    </row>
    <row r="321" s="13" customFormat="1">
      <c r="A321" s="13"/>
      <c r="B321" s="226"/>
      <c r="C321" s="227"/>
      <c r="D321" s="228" t="s">
        <v>190</v>
      </c>
      <c r="E321" s="229" t="s">
        <v>19</v>
      </c>
      <c r="F321" s="230" t="s">
        <v>191</v>
      </c>
      <c r="G321" s="227"/>
      <c r="H321" s="229" t="s">
        <v>19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190</v>
      </c>
      <c r="AU321" s="236" t="s">
        <v>87</v>
      </c>
      <c r="AV321" s="13" t="s">
        <v>85</v>
      </c>
      <c r="AW321" s="13" t="s">
        <v>36</v>
      </c>
      <c r="AX321" s="13" t="s">
        <v>77</v>
      </c>
      <c r="AY321" s="236" t="s">
        <v>180</v>
      </c>
    </row>
    <row r="322" s="13" customFormat="1">
      <c r="A322" s="13"/>
      <c r="B322" s="226"/>
      <c r="C322" s="227"/>
      <c r="D322" s="228" t="s">
        <v>190</v>
      </c>
      <c r="E322" s="229" t="s">
        <v>19</v>
      </c>
      <c r="F322" s="230" t="s">
        <v>192</v>
      </c>
      <c r="G322" s="227"/>
      <c r="H322" s="229" t="s">
        <v>19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190</v>
      </c>
      <c r="AU322" s="236" t="s">
        <v>87</v>
      </c>
      <c r="AV322" s="13" t="s">
        <v>85</v>
      </c>
      <c r="AW322" s="13" t="s">
        <v>36</v>
      </c>
      <c r="AX322" s="13" t="s">
        <v>77</v>
      </c>
      <c r="AY322" s="236" t="s">
        <v>180</v>
      </c>
    </row>
    <row r="323" s="13" customFormat="1">
      <c r="A323" s="13"/>
      <c r="B323" s="226"/>
      <c r="C323" s="227"/>
      <c r="D323" s="228" t="s">
        <v>190</v>
      </c>
      <c r="E323" s="229" t="s">
        <v>19</v>
      </c>
      <c r="F323" s="230" t="s">
        <v>210</v>
      </c>
      <c r="G323" s="227"/>
      <c r="H323" s="229" t="s">
        <v>19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190</v>
      </c>
      <c r="AU323" s="236" t="s">
        <v>87</v>
      </c>
      <c r="AV323" s="13" t="s">
        <v>85</v>
      </c>
      <c r="AW323" s="13" t="s">
        <v>36</v>
      </c>
      <c r="AX323" s="13" t="s">
        <v>77</v>
      </c>
      <c r="AY323" s="236" t="s">
        <v>180</v>
      </c>
    </row>
    <row r="324" s="14" customFormat="1">
      <c r="A324" s="14"/>
      <c r="B324" s="237"/>
      <c r="C324" s="238"/>
      <c r="D324" s="228" t="s">
        <v>190</v>
      </c>
      <c r="E324" s="239" t="s">
        <v>19</v>
      </c>
      <c r="F324" s="240" t="s">
        <v>381</v>
      </c>
      <c r="G324" s="238"/>
      <c r="H324" s="241">
        <v>4.5999999999999996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190</v>
      </c>
      <c r="AU324" s="247" t="s">
        <v>87</v>
      </c>
      <c r="AV324" s="14" t="s">
        <v>87</v>
      </c>
      <c r="AW324" s="14" t="s">
        <v>36</v>
      </c>
      <c r="AX324" s="14" t="s">
        <v>77</v>
      </c>
      <c r="AY324" s="247" t="s">
        <v>180</v>
      </c>
    </row>
    <row r="325" s="13" customFormat="1">
      <c r="A325" s="13"/>
      <c r="B325" s="226"/>
      <c r="C325" s="227"/>
      <c r="D325" s="228" t="s">
        <v>190</v>
      </c>
      <c r="E325" s="229" t="s">
        <v>19</v>
      </c>
      <c r="F325" s="230" t="s">
        <v>213</v>
      </c>
      <c r="G325" s="227"/>
      <c r="H325" s="229" t="s">
        <v>19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190</v>
      </c>
      <c r="AU325" s="236" t="s">
        <v>87</v>
      </c>
      <c r="AV325" s="13" t="s">
        <v>85</v>
      </c>
      <c r="AW325" s="13" t="s">
        <v>36</v>
      </c>
      <c r="AX325" s="13" t="s">
        <v>77</v>
      </c>
      <c r="AY325" s="236" t="s">
        <v>180</v>
      </c>
    </row>
    <row r="326" s="14" customFormat="1">
      <c r="A326" s="14"/>
      <c r="B326" s="237"/>
      <c r="C326" s="238"/>
      <c r="D326" s="228" t="s">
        <v>190</v>
      </c>
      <c r="E326" s="239" t="s">
        <v>19</v>
      </c>
      <c r="F326" s="240" t="s">
        <v>382</v>
      </c>
      <c r="G326" s="238"/>
      <c r="H326" s="241">
        <v>5.2000000000000002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190</v>
      </c>
      <c r="AU326" s="247" t="s">
        <v>87</v>
      </c>
      <c r="AV326" s="14" t="s">
        <v>87</v>
      </c>
      <c r="AW326" s="14" t="s">
        <v>36</v>
      </c>
      <c r="AX326" s="14" t="s">
        <v>77</v>
      </c>
      <c r="AY326" s="247" t="s">
        <v>180</v>
      </c>
    </row>
    <row r="327" s="13" customFormat="1">
      <c r="A327" s="13"/>
      <c r="B327" s="226"/>
      <c r="C327" s="227"/>
      <c r="D327" s="228" t="s">
        <v>190</v>
      </c>
      <c r="E327" s="229" t="s">
        <v>19</v>
      </c>
      <c r="F327" s="230" t="s">
        <v>215</v>
      </c>
      <c r="G327" s="227"/>
      <c r="H327" s="229" t="s">
        <v>19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190</v>
      </c>
      <c r="AU327" s="236" t="s">
        <v>87</v>
      </c>
      <c r="AV327" s="13" t="s">
        <v>85</v>
      </c>
      <c r="AW327" s="13" t="s">
        <v>36</v>
      </c>
      <c r="AX327" s="13" t="s">
        <v>77</v>
      </c>
      <c r="AY327" s="236" t="s">
        <v>180</v>
      </c>
    </row>
    <row r="328" s="14" customFormat="1">
      <c r="A328" s="14"/>
      <c r="B328" s="237"/>
      <c r="C328" s="238"/>
      <c r="D328" s="228" t="s">
        <v>190</v>
      </c>
      <c r="E328" s="239" t="s">
        <v>19</v>
      </c>
      <c r="F328" s="240" t="s">
        <v>383</v>
      </c>
      <c r="G328" s="238"/>
      <c r="H328" s="241">
        <v>3.3999999999999999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190</v>
      </c>
      <c r="AU328" s="247" t="s">
        <v>87</v>
      </c>
      <c r="AV328" s="14" t="s">
        <v>87</v>
      </c>
      <c r="AW328" s="14" t="s">
        <v>36</v>
      </c>
      <c r="AX328" s="14" t="s">
        <v>77</v>
      </c>
      <c r="AY328" s="247" t="s">
        <v>180</v>
      </c>
    </row>
    <row r="329" s="15" customFormat="1">
      <c r="A329" s="15"/>
      <c r="B329" s="248"/>
      <c r="C329" s="249"/>
      <c r="D329" s="228" t="s">
        <v>190</v>
      </c>
      <c r="E329" s="250" t="s">
        <v>19</v>
      </c>
      <c r="F329" s="251" t="s">
        <v>194</v>
      </c>
      <c r="G329" s="249"/>
      <c r="H329" s="252">
        <v>13.199999999999999</v>
      </c>
      <c r="I329" s="253"/>
      <c r="J329" s="249"/>
      <c r="K329" s="249"/>
      <c r="L329" s="254"/>
      <c r="M329" s="255"/>
      <c r="N329" s="256"/>
      <c r="O329" s="256"/>
      <c r="P329" s="256"/>
      <c r="Q329" s="256"/>
      <c r="R329" s="256"/>
      <c r="S329" s="256"/>
      <c r="T329" s="257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8" t="s">
        <v>190</v>
      </c>
      <c r="AU329" s="258" t="s">
        <v>87</v>
      </c>
      <c r="AV329" s="15" t="s">
        <v>186</v>
      </c>
      <c r="AW329" s="15" t="s">
        <v>36</v>
      </c>
      <c r="AX329" s="15" t="s">
        <v>85</v>
      </c>
      <c r="AY329" s="258" t="s">
        <v>180</v>
      </c>
    </row>
    <row r="330" s="2" customFormat="1" ht="37.8" customHeight="1">
      <c r="A330" s="41"/>
      <c r="B330" s="42"/>
      <c r="C330" s="208" t="s">
        <v>384</v>
      </c>
      <c r="D330" s="208" t="s">
        <v>182</v>
      </c>
      <c r="E330" s="209" t="s">
        <v>385</v>
      </c>
      <c r="F330" s="210" t="s">
        <v>386</v>
      </c>
      <c r="G330" s="211" t="s">
        <v>130</v>
      </c>
      <c r="H330" s="212">
        <v>34.335999999999999</v>
      </c>
      <c r="I330" s="213"/>
      <c r="J330" s="214">
        <f>ROUND(I330*H330,2)</f>
        <v>0</v>
      </c>
      <c r="K330" s="210" t="s">
        <v>185</v>
      </c>
      <c r="L330" s="47"/>
      <c r="M330" s="215" t="s">
        <v>19</v>
      </c>
      <c r="N330" s="216" t="s">
        <v>48</v>
      </c>
      <c r="O330" s="87"/>
      <c r="P330" s="217">
        <f>O330*H330</f>
        <v>0</v>
      </c>
      <c r="Q330" s="217">
        <v>2.1600000000000001</v>
      </c>
      <c r="R330" s="217">
        <f>Q330*H330</f>
        <v>74.165760000000006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186</v>
      </c>
      <c r="AT330" s="219" t="s">
        <v>182</v>
      </c>
      <c r="AU330" s="219" t="s">
        <v>87</v>
      </c>
      <c r="AY330" s="20" t="s">
        <v>180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85</v>
      </c>
      <c r="BK330" s="220">
        <f>ROUND(I330*H330,2)</f>
        <v>0</v>
      </c>
      <c r="BL330" s="20" t="s">
        <v>186</v>
      </c>
      <c r="BM330" s="219" t="s">
        <v>387</v>
      </c>
    </row>
    <row r="331" s="2" customFormat="1">
      <c r="A331" s="41"/>
      <c r="B331" s="42"/>
      <c r="C331" s="43"/>
      <c r="D331" s="221" t="s">
        <v>188</v>
      </c>
      <c r="E331" s="43"/>
      <c r="F331" s="222" t="s">
        <v>388</v>
      </c>
      <c r="G331" s="43"/>
      <c r="H331" s="43"/>
      <c r="I331" s="223"/>
      <c r="J331" s="43"/>
      <c r="K331" s="43"/>
      <c r="L331" s="47"/>
      <c r="M331" s="224"/>
      <c r="N331" s="22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188</v>
      </c>
      <c r="AU331" s="20" t="s">
        <v>87</v>
      </c>
    </row>
    <row r="332" s="13" customFormat="1">
      <c r="A332" s="13"/>
      <c r="B332" s="226"/>
      <c r="C332" s="227"/>
      <c r="D332" s="228" t="s">
        <v>190</v>
      </c>
      <c r="E332" s="229" t="s">
        <v>19</v>
      </c>
      <c r="F332" s="230" t="s">
        <v>191</v>
      </c>
      <c r="G332" s="227"/>
      <c r="H332" s="229" t="s">
        <v>19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190</v>
      </c>
      <c r="AU332" s="236" t="s">
        <v>87</v>
      </c>
      <c r="AV332" s="13" t="s">
        <v>85</v>
      </c>
      <c r="AW332" s="13" t="s">
        <v>36</v>
      </c>
      <c r="AX332" s="13" t="s">
        <v>77</v>
      </c>
      <c r="AY332" s="236" t="s">
        <v>180</v>
      </c>
    </row>
    <row r="333" s="13" customFormat="1">
      <c r="A333" s="13"/>
      <c r="B333" s="226"/>
      <c r="C333" s="227"/>
      <c r="D333" s="228" t="s">
        <v>190</v>
      </c>
      <c r="E333" s="229" t="s">
        <v>19</v>
      </c>
      <c r="F333" s="230" t="s">
        <v>192</v>
      </c>
      <c r="G333" s="227"/>
      <c r="H333" s="229" t="s">
        <v>19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190</v>
      </c>
      <c r="AU333" s="236" t="s">
        <v>87</v>
      </c>
      <c r="AV333" s="13" t="s">
        <v>85</v>
      </c>
      <c r="AW333" s="13" t="s">
        <v>36</v>
      </c>
      <c r="AX333" s="13" t="s">
        <v>77</v>
      </c>
      <c r="AY333" s="236" t="s">
        <v>180</v>
      </c>
    </row>
    <row r="334" s="13" customFormat="1">
      <c r="A334" s="13"/>
      <c r="B334" s="226"/>
      <c r="C334" s="227"/>
      <c r="D334" s="228" t="s">
        <v>190</v>
      </c>
      <c r="E334" s="229" t="s">
        <v>19</v>
      </c>
      <c r="F334" s="230" t="s">
        <v>210</v>
      </c>
      <c r="G334" s="227"/>
      <c r="H334" s="229" t="s">
        <v>19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190</v>
      </c>
      <c r="AU334" s="236" t="s">
        <v>87</v>
      </c>
      <c r="AV334" s="13" t="s">
        <v>85</v>
      </c>
      <c r="AW334" s="13" t="s">
        <v>36</v>
      </c>
      <c r="AX334" s="13" t="s">
        <v>77</v>
      </c>
      <c r="AY334" s="236" t="s">
        <v>180</v>
      </c>
    </row>
    <row r="335" s="14" customFormat="1">
      <c r="A335" s="14"/>
      <c r="B335" s="237"/>
      <c r="C335" s="238"/>
      <c r="D335" s="228" t="s">
        <v>190</v>
      </c>
      <c r="E335" s="239" t="s">
        <v>19</v>
      </c>
      <c r="F335" s="240" t="s">
        <v>389</v>
      </c>
      <c r="G335" s="238"/>
      <c r="H335" s="241">
        <v>4.016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190</v>
      </c>
      <c r="AU335" s="247" t="s">
        <v>87</v>
      </c>
      <c r="AV335" s="14" t="s">
        <v>87</v>
      </c>
      <c r="AW335" s="14" t="s">
        <v>36</v>
      </c>
      <c r="AX335" s="14" t="s">
        <v>77</v>
      </c>
      <c r="AY335" s="247" t="s">
        <v>180</v>
      </c>
    </row>
    <row r="336" s="13" customFormat="1">
      <c r="A336" s="13"/>
      <c r="B336" s="226"/>
      <c r="C336" s="227"/>
      <c r="D336" s="228" t="s">
        <v>190</v>
      </c>
      <c r="E336" s="229" t="s">
        <v>19</v>
      </c>
      <c r="F336" s="230" t="s">
        <v>213</v>
      </c>
      <c r="G336" s="227"/>
      <c r="H336" s="229" t="s">
        <v>19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190</v>
      </c>
      <c r="AU336" s="236" t="s">
        <v>87</v>
      </c>
      <c r="AV336" s="13" t="s">
        <v>85</v>
      </c>
      <c r="AW336" s="13" t="s">
        <v>36</v>
      </c>
      <c r="AX336" s="13" t="s">
        <v>77</v>
      </c>
      <c r="AY336" s="236" t="s">
        <v>180</v>
      </c>
    </row>
    <row r="337" s="14" customFormat="1">
      <c r="A337" s="14"/>
      <c r="B337" s="237"/>
      <c r="C337" s="238"/>
      <c r="D337" s="228" t="s">
        <v>190</v>
      </c>
      <c r="E337" s="239" t="s">
        <v>19</v>
      </c>
      <c r="F337" s="240" t="s">
        <v>390</v>
      </c>
      <c r="G337" s="238"/>
      <c r="H337" s="241">
        <v>2.7040000000000002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190</v>
      </c>
      <c r="AU337" s="247" t="s">
        <v>87</v>
      </c>
      <c r="AV337" s="14" t="s">
        <v>87</v>
      </c>
      <c r="AW337" s="14" t="s">
        <v>36</v>
      </c>
      <c r="AX337" s="14" t="s">
        <v>77</v>
      </c>
      <c r="AY337" s="247" t="s">
        <v>180</v>
      </c>
    </row>
    <row r="338" s="13" customFormat="1">
      <c r="A338" s="13"/>
      <c r="B338" s="226"/>
      <c r="C338" s="227"/>
      <c r="D338" s="228" t="s">
        <v>190</v>
      </c>
      <c r="E338" s="229" t="s">
        <v>19</v>
      </c>
      <c r="F338" s="230" t="s">
        <v>391</v>
      </c>
      <c r="G338" s="227"/>
      <c r="H338" s="229" t="s">
        <v>19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190</v>
      </c>
      <c r="AU338" s="236" t="s">
        <v>87</v>
      </c>
      <c r="AV338" s="13" t="s">
        <v>85</v>
      </c>
      <c r="AW338" s="13" t="s">
        <v>36</v>
      </c>
      <c r="AX338" s="13" t="s">
        <v>77</v>
      </c>
      <c r="AY338" s="236" t="s">
        <v>180</v>
      </c>
    </row>
    <row r="339" s="14" customFormat="1">
      <c r="A339" s="14"/>
      <c r="B339" s="237"/>
      <c r="C339" s="238"/>
      <c r="D339" s="228" t="s">
        <v>190</v>
      </c>
      <c r="E339" s="239" t="s">
        <v>19</v>
      </c>
      <c r="F339" s="240" t="s">
        <v>392</v>
      </c>
      <c r="G339" s="238"/>
      <c r="H339" s="241">
        <v>1.1559999999999999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190</v>
      </c>
      <c r="AU339" s="247" t="s">
        <v>87</v>
      </c>
      <c r="AV339" s="14" t="s">
        <v>87</v>
      </c>
      <c r="AW339" s="14" t="s">
        <v>36</v>
      </c>
      <c r="AX339" s="14" t="s">
        <v>77</v>
      </c>
      <c r="AY339" s="247" t="s">
        <v>180</v>
      </c>
    </row>
    <row r="340" s="16" customFormat="1">
      <c r="A340" s="16"/>
      <c r="B340" s="259"/>
      <c r="C340" s="260"/>
      <c r="D340" s="228" t="s">
        <v>190</v>
      </c>
      <c r="E340" s="261" t="s">
        <v>19</v>
      </c>
      <c r="F340" s="262" t="s">
        <v>212</v>
      </c>
      <c r="G340" s="260"/>
      <c r="H340" s="263">
        <v>7.8760000000000003</v>
      </c>
      <c r="I340" s="264"/>
      <c r="J340" s="260"/>
      <c r="K340" s="260"/>
      <c r="L340" s="265"/>
      <c r="M340" s="266"/>
      <c r="N340" s="267"/>
      <c r="O340" s="267"/>
      <c r="P340" s="267"/>
      <c r="Q340" s="267"/>
      <c r="R340" s="267"/>
      <c r="S340" s="267"/>
      <c r="T340" s="268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69" t="s">
        <v>190</v>
      </c>
      <c r="AU340" s="269" t="s">
        <v>87</v>
      </c>
      <c r="AV340" s="16" t="s">
        <v>200</v>
      </c>
      <c r="AW340" s="16" t="s">
        <v>36</v>
      </c>
      <c r="AX340" s="16" t="s">
        <v>77</v>
      </c>
      <c r="AY340" s="269" t="s">
        <v>180</v>
      </c>
    </row>
    <row r="341" s="13" customFormat="1">
      <c r="A341" s="13"/>
      <c r="B341" s="226"/>
      <c r="C341" s="227"/>
      <c r="D341" s="228" t="s">
        <v>190</v>
      </c>
      <c r="E341" s="229" t="s">
        <v>19</v>
      </c>
      <c r="F341" s="230" t="s">
        <v>221</v>
      </c>
      <c r="G341" s="227"/>
      <c r="H341" s="229" t="s">
        <v>19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190</v>
      </c>
      <c r="AU341" s="236" t="s">
        <v>87</v>
      </c>
      <c r="AV341" s="13" t="s">
        <v>85</v>
      </c>
      <c r="AW341" s="13" t="s">
        <v>36</v>
      </c>
      <c r="AX341" s="13" t="s">
        <v>77</v>
      </c>
      <c r="AY341" s="236" t="s">
        <v>180</v>
      </c>
    </row>
    <row r="342" s="14" customFormat="1">
      <c r="A342" s="14"/>
      <c r="B342" s="237"/>
      <c r="C342" s="238"/>
      <c r="D342" s="228" t="s">
        <v>190</v>
      </c>
      <c r="E342" s="239" t="s">
        <v>19</v>
      </c>
      <c r="F342" s="240" t="s">
        <v>393</v>
      </c>
      <c r="G342" s="238"/>
      <c r="H342" s="241">
        <v>0.81000000000000005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190</v>
      </c>
      <c r="AU342" s="247" t="s">
        <v>87</v>
      </c>
      <c r="AV342" s="14" t="s">
        <v>87</v>
      </c>
      <c r="AW342" s="14" t="s">
        <v>36</v>
      </c>
      <c r="AX342" s="14" t="s">
        <v>77</v>
      </c>
      <c r="AY342" s="247" t="s">
        <v>180</v>
      </c>
    </row>
    <row r="343" s="14" customFormat="1">
      <c r="A343" s="14"/>
      <c r="B343" s="237"/>
      <c r="C343" s="238"/>
      <c r="D343" s="228" t="s">
        <v>190</v>
      </c>
      <c r="E343" s="239" t="s">
        <v>19</v>
      </c>
      <c r="F343" s="240" t="s">
        <v>394</v>
      </c>
      <c r="G343" s="238"/>
      <c r="H343" s="241">
        <v>18.809999999999999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190</v>
      </c>
      <c r="AU343" s="247" t="s">
        <v>87</v>
      </c>
      <c r="AV343" s="14" t="s">
        <v>87</v>
      </c>
      <c r="AW343" s="14" t="s">
        <v>36</v>
      </c>
      <c r="AX343" s="14" t="s">
        <v>77</v>
      </c>
      <c r="AY343" s="247" t="s">
        <v>180</v>
      </c>
    </row>
    <row r="344" s="13" customFormat="1">
      <c r="A344" s="13"/>
      <c r="B344" s="226"/>
      <c r="C344" s="227"/>
      <c r="D344" s="228" t="s">
        <v>190</v>
      </c>
      <c r="E344" s="229" t="s">
        <v>19</v>
      </c>
      <c r="F344" s="230" t="s">
        <v>238</v>
      </c>
      <c r="G344" s="227"/>
      <c r="H344" s="229" t="s">
        <v>19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190</v>
      </c>
      <c r="AU344" s="236" t="s">
        <v>87</v>
      </c>
      <c r="AV344" s="13" t="s">
        <v>85</v>
      </c>
      <c r="AW344" s="13" t="s">
        <v>36</v>
      </c>
      <c r="AX344" s="13" t="s">
        <v>77</v>
      </c>
      <c r="AY344" s="236" t="s">
        <v>180</v>
      </c>
    </row>
    <row r="345" s="14" customFormat="1">
      <c r="A345" s="14"/>
      <c r="B345" s="237"/>
      <c r="C345" s="238"/>
      <c r="D345" s="228" t="s">
        <v>190</v>
      </c>
      <c r="E345" s="239" t="s">
        <v>19</v>
      </c>
      <c r="F345" s="240" t="s">
        <v>395</v>
      </c>
      <c r="G345" s="238"/>
      <c r="H345" s="241">
        <v>1.5900000000000001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190</v>
      </c>
      <c r="AU345" s="247" t="s">
        <v>87</v>
      </c>
      <c r="AV345" s="14" t="s">
        <v>87</v>
      </c>
      <c r="AW345" s="14" t="s">
        <v>36</v>
      </c>
      <c r="AX345" s="14" t="s">
        <v>77</v>
      </c>
      <c r="AY345" s="247" t="s">
        <v>180</v>
      </c>
    </row>
    <row r="346" s="14" customFormat="1">
      <c r="A346" s="14"/>
      <c r="B346" s="237"/>
      <c r="C346" s="238"/>
      <c r="D346" s="228" t="s">
        <v>190</v>
      </c>
      <c r="E346" s="239" t="s">
        <v>19</v>
      </c>
      <c r="F346" s="240" t="s">
        <v>396</v>
      </c>
      <c r="G346" s="238"/>
      <c r="H346" s="241">
        <v>2.5499999999999998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190</v>
      </c>
      <c r="AU346" s="247" t="s">
        <v>87</v>
      </c>
      <c r="AV346" s="14" t="s">
        <v>87</v>
      </c>
      <c r="AW346" s="14" t="s">
        <v>36</v>
      </c>
      <c r="AX346" s="14" t="s">
        <v>77</v>
      </c>
      <c r="AY346" s="247" t="s">
        <v>180</v>
      </c>
    </row>
    <row r="347" s="16" customFormat="1">
      <c r="A347" s="16"/>
      <c r="B347" s="259"/>
      <c r="C347" s="260"/>
      <c r="D347" s="228" t="s">
        <v>190</v>
      </c>
      <c r="E347" s="261" t="s">
        <v>19</v>
      </c>
      <c r="F347" s="262" t="s">
        <v>212</v>
      </c>
      <c r="G347" s="260"/>
      <c r="H347" s="263">
        <v>23.759999999999998</v>
      </c>
      <c r="I347" s="264"/>
      <c r="J347" s="260"/>
      <c r="K347" s="260"/>
      <c r="L347" s="265"/>
      <c r="M347" s="266"/>
      <c r="N347" s="267"/>
      <c r="O347" s="267"/>
      <c r="P347" s="267"/>
      <c r="Q347" s="267"/>
      <c r="R347" s="267"/>
      <c r="S347" s="267"/>
      <c r="T347" s="268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69" t="s">
        <v>190</v>
      </c>
      <c r="AU347" s="269" t="s">
        <v>87</v>
      </c>
      <c r="AV347" s="16" t="s">
        <v>200</v>
      </c>
      <c r="AW347" s="16" t="s">
        <v>36</v>
      </c>
      <c r="AX347" s="16" t="s">
        <v>77</v>
      </c>
      <c r="AY347" s="269" t="s">
        <v>180</v>
      </c>
    </row>
    <row r="348" s="13" customFormat="1">
      <c r="A348" s="13"/>
      <c r="B348" s="226"/>
      <c r="C348" s="227"/>
      <c r="D348" s="228" t="s">
        <v>190</v>
      </c>
      <c r="E348" s="229" t="s">
        <v>19</v>
      </c>
      <c r="F348" s="230" t="s">
        <v>240</v>
      </c>
      <c r="G348" s="227"/>
      <c r="H348" s="229" t="s">
        <v>19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190</v>
      </c>
      <c r="AU348" s="236" t="s">
        <v>87</v>
      </c>
      <c r="AV348" s="13" t="s">
        <v>85</v>
      </c>
      <c r="AW348" s="13" t="s">
        <v>36</v>
      </c>
      <c r="AX348" s="13" t="s">
        <v>77</v>
      </c>
      <c r="AY348" s="236" t="s">
        <v>180</v>
      </c>
    </row>
    <row r="349" s="14" customFormat="1">
      <c r="A349" s="14"/>
      <c r="B349" s="237"/>
      <c r="C349" s="238"/>
      <c r="D349" s="228" t="s">
        <v>190</v>
      </c>
      <c r="E349" s="239" t="s">
        <v>19</v>
      </c>
      <c r="F349" s="240" t="s">
        <v>397</v>
      </c>
      <c r="G349" s="238"/>
      <c r="H349" s="241">
        <v>2.7000000000000002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190</v>
      </c>
      <c r="AU349" s="247" t="s">
        <v>87</v>
      </c>
      <c r="AV349" s="14" t="s">
        <v>87</v>
      </c>
      <c r="AW349" s="14" t="s">
        <v>36</v>
      </c>
      <c r="AX349" s="14" t="s">
        <v>77</v>
      </c>
      <c r="AY349" s="247" t="s">
        <v>180</v>
      </c>
    </row>
    <row r="350" s="16" customFormat="1">
      <c r="A350" s="16"/>
      <c r="B350" s="259"/>
      <c r="C350" s="260"/>
      <c r="D350" s="228" t="s">
        <v>190</v>
      </c>
      <c r="E350" s="261" t="s">
        <v>19</v>
      </c>
      <c r="F350" s="262" t="s">
        <v>212</v>
      </c>
      <c r="G350" s="260"/>
      <c r="H350" s="263">
        <v>2.7000000000000002</v>
      </c>
      <c r="I350" s="264"/>
      <c r="J350" s="260"/>
      <c r="K350" s="260"/>
      <c r="L350" s="265"/>
      <c r="M350" s="266"/>
      <c r="N350" s="267"/>
      <c r="O350" s="267"/>
      <c r="P350" s="267"/>
      <c r="Q350" s="267"/>
      <c r="R350" s="267"/>
      <c r="S350" s="267"/>
      <c r="T350" s="268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9" t="s">
        <v>190</v>
      </c>
      <c r="AU350" s="269" t="s">
        <v>87</v>
      </c>
      <c r="AV350" s="16" t="s">
        <v>200</v>
      </c>
      <c r="AW350" s="16" t="s">
        <v>36</v>
      </c>
      <c r="AX350" s="16" t="s">
        <v>77</v>
      </c>
      <c r="AY350" s="269" t="s">
        <v>180</v>
      </c>
    </row>
    <row r="351" s="15" customFormat="1">
      <c r="A351" s="15"/>
      <c r="B351" s="248"/>
      <c r="C351" s="249"/>
      <c r="D351" s="228" t="s">
        <v>190</v>
      </c>
      <c r="E351" s="250" t="s">
        <v>19</v>
      </c>
      <c r="F351" s="251" t="s">
        <v>194</v>
      </c>
      <c r="G351" s="249"/>
      <c r="H351" s="252">
        <v>34.335999999999999</v>
      </c>
      <c r="I351" s="253"/>
      <c r="J351" s="249"/>
      <c r="K351" s="249"/>
      <c r="L351" s="254"/>
      <c r="M351" s="255"/>
      <c r="N351" s="256"/>
      <c r="O351" s="256"/>
      <c r="P351" s="256"/>
      <c r="Q351" s="256"/>
      <c r="R351" s="256"/>
      <c r="S351" s="256"/>
      <c r="T351" s="257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8" t="s">
        <v>190</v>
      </c>
      <c r="AU351" s="258" t="s">
        <v>87</v>
      </c>
      <c r="AV351" s="15" t="s">
        <v>186</v>
      </c>
      <c r="AW351" s="15" t="s">
        <v>36</v>
      </c>
      <c r="AX351" s="15" t="s">
        <v>85</v>
      </c>
      <c r="AY351" s="258" t="s">
        <v>180</v>
      </c>
    </row>
    <row r="352" s="2" customFormat="1" ht="24.15" customHeight="1">
      <c r="A352" s="41"/>
      <c r="B352" s="42"/>
      <c r="C352" s="208" t="s">
        <v>398</v>
      </c>
      <c r="D352" s="208" t="s">
        <v>182</v>
      </c>
      <c r="E352" s="209" t="s">
        <v>399</v>
      </c>
      <c r="F352" s="210" t="s">
        <v>400</v>
      </c>
      <c r="G352" s="211" t="s">
        <v>130</v>
      </c>
      <c r="H352" s="212">
        <v>3.8599999999999999</v>
      </c>
      <c r="I352" s="213"/>
      <c r="J352" s="214">
        <f>ROUND(I352*H352,2)</f>
        <v>0</v>
      </c>
      <c r="K352" s="210" t="s">
        <v>185</v>
      </c>
      <c r="L352" s="47"/>
      <c r="M352" s="215" t="s">
        <v>19</v>
      </c>
      <c r="N352" s="216" t="s">
        <v>48</v>
      </c>
      <c r="O352" s="87"/>
      <c r="P352" s="217">
        <f>O352*H352</f>
        <v>0</v>
      </c>
      <c r="Q352" s="217">
        <v>2.5018699999999998</v>
      </c>
      <c r="R352" s="217">
        <f>Q352*H352</f>
        <v>9.6572181999999991</v>
      </c>
      <c r="S352" s="217">
        <v>0</v>
      </c>
      <c r="T352" s="218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9" t="s">
        <v>186</v>
      </c>
      <c r="AT352" s="219" t="s">
        <v>182</v>
      </c>
      <c r="AU352" s="219" t="s">
        <v>87</v>
      </c>
      <c r="AY352" s="20" t="s">
        <v>180</v>
      </c>
      <c r="BE352" s="220">
        <f>IF(N352="základní",J352,0)</f>
        <v>0</v>
      </c>
      <c r="BF352" s="220">
        <f>IF(N352="snížená",J352,0)</f>
        <v>0</v>
      </c>
      <c r="BG352" s="220">
        <f>IF(N352="zákl. přenesená",J352,0)</f>
        <v>0</v>
      </c>
      <c r="BH352" s="220">
        <f>IF(N352="sníž. přenesená",J352,0)</f>
        <v>0</v>
      </c>
      <c r="BI352" s="220">
        <f>IF(N352="nulová",J352,0)</f>
        <v>0</v>
      </c>
      <c r="BJ352" s="20" t="s">
        <v>85</v>
      </c>
      <c r="BK352" s="220">
        <f>ROUND(I352*H352,2)</f>
        <v>0</v>
      </c>
      <c r="BL352" s="20" t="s">
        <v>186</v>
      </c>
      <c r="BM352" s="219" t="s">
        <v>401</v>
      </c>
    </row>
    <row r="353" s="2" customFormat="1">
      <c r="A353" s="41"/>
      <c r="B353" s="42"/>
      <c r="C353" s="43"/>
      <c r="D353" s="221" t="s">
        <v>188</v>
      </c>
      <c r="E353" s="43"/>
      <c r="F353" s="222" t="s">
        <v>402</v>
      </c>
      <c r="G353" s="43"/>
      <c r="H353" s="43"/>
      <c r="I353" s="223"/>
      <c r="J353" s="43"/>
      <c r="K353" s="43"/>
      <c r="L353" s="47"/>
      <c r="M353" s="224"/>
      <c r="N353" s="225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188</v>
      </c>
      <c r="AU353" s="20" t="s">
        <v>87</v>
      </c>
    </row>
    <row r="354" s="13" customFormat="1">
      <c r="A354" s="13"/>
      <c r="B354" s="226"/>
      <c r="C354" s="227"/>
      <c r="D354" s="228" t="s">
        <v>190</v>
      </c>
      <c r="E354" s="229" t="s">
        <v>19</v>
      </c>
      <c r="F354" s="230" t="s">
        <v>191</v>
      </c>
      <c r="G354" s="227"/>
      <c r="H354" s="229" t="s">
        <v>19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190</v>
      </c>
      <c r="AU354" s="236" t="s">
        <v>87</v>
      </c>
      <c r="AV354" s="13" t="s">
        <v>85</v>
      </c>
      <c r="AW354" s="13" t="s">
        <v>36</v>
      </c>
      <c r="AX354" s="13" t="s">
        <v>77</v>
      </c>
      <c r="AY354" s="236" t="s">
        <v>180</v>
      </c>
    </row>
    <row r="355" s="13" customFormat="1">
      <c r="A355" s="13"/>
      <c r="B355" s="226"/>
      <c r="C355" s="227"/>
      <c r="D355" s="228" t="s">
        <v>190</v>
      </c>
      <c r="E355" s="229" t="s">
        <v>19</v>
      </c>
      <c r="F355" s="230" t="s">
        <v>192</v>
      </c>
      <c r="G355" s="227"/>
      <c r="H355" s="229" t="s">
        <v>19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190</v>
      </c>
      <c r="AU355" s="236" t="s">
        <v>87</v>
      </c>
      <c r="AV355" s="13" t="s">
        <v>85</v>
      </c>
      <c r="AW355" s="13" t="s">
        <v>36</v>
      </c>
      <c r="AX355" s="13" t="s">
        <v>77</v>
      </c>
      <c r="AY355" s="236" t="s">
        <v>180</v>
      </c>
    </row>
    <row r="356" s="13" customFormat="1">
      <c r="A356" s="13"/>
      <c r="B356" s="226"/>
      <c r="C356" s="227"/>
      <c r="D356" s="228" t="s">
        <v>190</v>
      </c>
      <c r="E356" s="229" t="s">
        <v>19</v>
      </c>
      <c r="F356" s="230" t="s">
        <v>213</v>
      </c>
      <c r="G356" s="227"/>
      <c r="H356" s="229" t="s">
        <v>19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190</v>
      </c>
      <c r="AU356" s="236" t="s">
        <v>87</v>
      </c>
      <c r="AV356" s="13" t="s">
        <v>85</v>
      </c>
      <c r="AW356" s="13" t="s">
        <v>36</v>
      </c>
      <c r="AX356" s="13" t="s">
        <v>77</v>
      </c>
      <c r="AY356" s="236" t="s">
        <v>180</v>
      </c>
    </row>
    <row r="357" s="14" customFormat="1">
      <c r="A357" s="14"/>
      <c r="B357" s="237"/>
      <c r="C357" s="238"/>
      <c r="D357" s="228" t="s">
        <v>190</v>
      </c>
      <c r="E357" s="239" t="s">
        <v>19</v>
      </c>
      <c r="F357" s="240" t="s">
        <v>390</v>
      </c>
      <c r="G357" s="238"/>
      <c r="H357" s="241">
        <v>2.7040000000000002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190</v>
      </c>
      <c r="AU357" s="247" t="s">
        <v>87</v>
      </c>
      <c r="AV357" s="14" t="s">
        <v>87</v>
      </c>
      <c r="AW357" s="14" t="s">
        <v>36</v>
      </c>
      <c r="AX357" s="14" t="s">
        <v>77</v>
      </c>
      <c r="AY357" s="247" t="s">
        <v>180</v>
      </c>
    </row>
    <row r="358" s="13" customFormat="1">
      <c r="A358" s="13"/>
      <c r="B358" s="226"/>
      <c r="C358" s="227"/>
      <c r="D358" s="228" t="s">
        <v>190</v>
      </c>
      <c r="E358" s="229" t="s">
        <v>19</v>
      </c>
      <c r="F358" s="230" t="s">
        <v>391</v>
      </c>
      <c r="G358" s="227"/>
      <c r="H358" s="229" t="s">
        <v>19</v>
      </c>
      <c r="I358" s="231"/>
      <c r="J358" s="227"/>
      <c r="K358" s="227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190</v>
      </c>
      <c r="AU358" s="236" t="s">
        <v>87</v>
      </c>
      <c r="AV358" s="13" t="s">
        <v>85</v>
      </c>
      <c r="AW358" s="13" t="s">
        <v>36</v>
      </c>
      <c r="AX358" s="13" t="s">
        <v>77</v>
      </c>
      <c r="AY358" s="236" t="s">
        <v>180</v>
      </c>
    </row>
    <row r="359" s="14" customFormat="1">
      <c r="A359" s="14"/>
      <c r="B359" s="237"/>
      <c r="C359" s="238"/>
      <c r="D359" s="228" t="s">
        <v>190</v>
      </c>
      <c r="E359" s="239" t="s">
        <v>19</v>
      </c>
      <c r="F359" s="240" t="s">
        <v>392</v>
      </c>
      <c r="G359" s="238"/>
      <c r="H359" s="241">
        <v>1.1559999999999999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190</v>
      </c>
      <c r="AU359" s="247" t="s">
        <v>87</v>
      </c>
      <c r="AV359" s="14" t="s">
        <v>87</v>
      </c>
      <c r="AW359" s="14" t="s">
        <v>36</v>
      </c>
      <c r="AX359" s="14" t="s">
        <v>77</v>
      </c>
      <c r="AY359" s="247" t="s">
        <v>180</v>
      </c>
    </row>
    <row r="360" s="15" customFormat="1">
      <c r="A360" s="15"/>
      <c r="B360" s="248"/>
      <c r="C360" s="249"/>
      <c r="D360" s="228" t="s">
        <v>190</v>
      </c>
      <c r="E360" s="250" t="s">
        <v>19</v>
      </c>
      <c r="F360" s="251" t="s">
        <v>194</v>
      </c>
      <c r="G360" s="249"/>
      <c r="H360" s="252">
        <v>3.8600000000000003</v>
      </c>
      <c r="I360" s="253"/>
      <c r="J360" s="249"/>
      <c r="K360" s="249"/>
      <c r="L360" s="254"/>
      <c r="M360" s="255"/>
      <c r="N360" s="256"/>
      <c r="O360" s="256"/>
      <c r="P360" s="256"/>
      <c r="Q360" s="256"/>
      <c r="R360" s="256"/>
      <c r="S360" s="256"/>
      <c r="T360" s="257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58" t="s">
        <v>190</v>
      </c>
      <c r="AU360" s="258" t="s">
        <v>87</v>
      </c>
      <c r="AV360" s="15" t="s">
        <v>186</v>
      </c>
      <c r="AW360" s="15" t="s">
        <v>36</v>
      </c>
      <c r="AX360" s="15" t="s">
        <v>85</v>
      </c>
      <c r="AY360" s="258" t="s">
        <v>180</v>
      </c>
    </row>
    <row r="361" s="2" customFormat="1" ht="24.15" customHeight="1">
      <c r="A361" s="41"/>
      <c r="B361" s="42"/>
      <c r="C361" s="208" t="s">
        <v>403</v>
      </c>
      <c r="D361" s="208" t="s">
        <v>182</v>
      </c>
      <c r="E361" s="209" t="s">
        <v>404</v>
      </c>
      <c r="F361" s="210" t="s">
        <v>405</v>
      </c>
      <c r="G361" s="211" t="s">
        <v>130</v>
      </c>
      <c r="H361" s="212">
        <v>6.024</v>
      </c>
      <c r="I361" s="213"/>
      <c r="J361" s="214">
        <f>ROUND(I361*H361,2)</f>
        <v>0</v>
      </c>
      <c r="K361" s="210" t="s">
        <v>185</v>
      </c>
      <c r="L361" s="47"/>
      <c r="M361" s="215" t="s">
        <v>19</v>
      </c>
      <c r="N361" s="216" t="s">
        <v>48</v>
      </c>
      <c r="O361" s="87"/>
      <c r="P361" s="217">
        <f>O361*H361</f>
        <v>0</v>
      </c>
      <c r="Q361" s="217">
        <v>2.5018699999999998</v>
      </c>
      <c r="R361" s="217">
        <f>Q361*H361</f>
        <v>15.071264879999999</v>
      </c>
      <c r="S361" s="217">
        <v>0</v>
      </c>
      <c r="T361" s="218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9" t="s">
        <v>186</v>
      </c>
      <c r="AT361" s="219" t="s">
        <v>182</v>
      </c>
      <c r="AU361" s="219" t="s">
        <v>87</v>
      </c>
      <c r="AY361" s="20" t="s">
        <v>180</v>
      </c>
      <c r="BE361" s="220">
        <f>IF(N361="základní",J361,0)</f>
        <v>0</v>
      </c>
      <c r="BF361" s="220">
        <f>IF(N361="snížená",J361,0)</f>
        <v>0</v>
      </c>
      <c r="BG361" s="220">
        <f>IF(N361="zákl. přenesená",J361,0)</f>
        <v>0</v>
      </c>
      <c r="BH361" s="220">
        <f>IF(N361="sníž. přenesená",J361,0)</f>
        <v>0</v>
      </c>
      <c r="BI361" s="220">
        <f>IF(N361="nulová",J361,0)</f>
        <v>0</v>
      </c>
      <c r="BJ361" s="20" t="s">
        <v>85</v>
      </c>
      <c r="BK361" s="220">
        <f>ROUND(I361*H361,2)</f>
        <v>0</v>
      </c>
      <c r="BL361" s="20" t="s">
        <v>186</v>
      </c>
      <c r="BM361" s="219" t="s">
        <v>406</v>
      </c>
    </row>
    <row r="362" s="2" customFormat="1">
      <c r="A362" s="41"/>
      <c r="B362" s="42"/>
      <c r="C362" s="43"/>
      <c r="D362" s="221" t="s">
        <v>188</v>
      </c>
      <c r="E362" s="43"/>
      <c r="F362" s="222" t="s">
        <v>407</v>
      </c>
      <c r="G362" s="43"/>
      <c r="H362" s="43"/>
      <c r="I362" s="223"/>
      <c r="J362" s="43"/>
      <c r="K362" s="43"/>
      <c r="L362" s="47"/>
      <c r="M362" s="224"/>
      <c r="N362" s="225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188</v>
      </c>
      <c r="AU362" s="20" t="s">
        <v>87</v>
      </c>
    </row>
    <row r="363" s="13" customFormat="1">
      <c r="A363" s="13"/>
      <c r="B363" s="226"/>
      <c r="C363" s="227"/>
      <c r="D363" s="228" t="s">
        <v>190</v>
      </c>
      <c r="E363" s="229" t="s">
        <v>19</v>
      </c>
      <c r="F363" s="230" t="s">
        <v>191</v>
      </c>
      <c r="G363" s="227"/>
      <c r="H363" s="229" t="s">
        <v>19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190</v>
      </c>
      <c r="AU363" s="236" t="s">
        <v>87</v>
      </c>
      <c r="AV363" s="13" t="s">
        <v>85</v>
      </c>
      <c r="AW363" s="13" t="s">
        <v>36</v>
      </c>
      <c r="AX363" s="13" t="s">
        <v>77</v>
      </c>
      <c r="AY363" s="236" t="s">
        <v>180</v>
      </c>
    </row>
    <row r="364" s="13" customFormat="1">
      <c r="A364" s="13"/>
      <c r="B364" s="226"/>
      <c r="C364" s="227"/>
      <c r="D364" s="228" t="s">
        <v>190</v>
      </c>
      <c r="E364" s="229" t="s">
        <v>19</v>
      </c>
      <c r="F364" s="230" t="s">
        <v>192</v>
      </c>
      <c r="G364" s="227"/>
      <c r="H364" s="229" t="s">
        <v>19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190</v>
      </c>
      <c r="AU364" s="236" t="s">
        <v>87</v>
      </c>
      <c r="AV364" s="13" t="s">
        <v>85</v>
      </c>
      <c r="AW364" s="13" t="s">
        <v>36</v>
      </c>
      <c r="AX364" s="13" t="s">
        <v>77</v>
      </c>
      <c r="AY364" s="236" t="s">
        <v>180</v>
      </c>
    </row>
    <row r="365" s="13" customFormat="1">
      <c r="A365" s="13"/>
      <c r="B365" s="226"/>
      <c r="C365" s="227"/>
      <c r="D365" s="228" t="s">
        <v>190</v>
      </c>
      <c r="E365" s="229" t="s">
        <v>19</v>
      </c>
      <c r="F365" s="230" t="s">
        <v>210</v>
      </c>
      <c r="G365" s="227"/>
      <c r="H365" s="229" t="s">
        <v>19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190</v>
      </c>
      <c r="AU365" s="236" t="s">
        <v>87</v>
      </c>
      <c r="AV365" s="13" t="s">
        <v>85</v>
      </c>
      <c r="AW365" s="13" t="s">
        <v>36</v>
      </c>
      <c r="AX365" s="13" t="s">
        <v>77</v>
      </c>
      <c r="AY365" s="236" t="s">
        <v>180</v>
      </c>
    </row>
    <row r="366" s="14" customFormat="1">
      <c r="A366" s="14"/>
      <c r="B366" s="237"/>
      <c r="C366" s="238"/>
      <c r="D366" s="228" t="s">
        <v>190</v>
      </c>
      <c r="E366" s="239" t="s">
        <v>19</v>
      </c>
      <c r="F366" s="240" t="s">
        <v>408</v>
      </c>
      <c r="G366" s="238"/>
      <c r="H366" s="241">
        <v>6.024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190</v>
      </c>
      <c r="AU366" s="247" t="s">
        <v>87</v>
      </c>
      <c r="AV366" s="14" t="s">
        <v>87</v>
      </c>
      <c r="AW366" s="14" t="s">
        <v>36</v>
      </c>
      <c r="AX366" s="14" t="s">
        <v>77</v>
      </c>
      <c r="AY366" s="247" t="s">
        <v>180</v>
      </c>
    </row>
    <row r="367" s="15" customFormat="1">
      <c r="A367" s="15"/>
      <c r="B367" s="248"/>
      <c r="C367" s="249"/>
      <c r="D367" s="228" t="s">
        <v>190</v>
      </c>
      <c r="E367" s="250" t="s">
        <v>19</v>
      </c>
      <c r="F367" s="251" t="s">
        <v>194</v>
      </c>
      <c r="G367" s="249"/>
      <c r="H367" s="252">
        <v>6.024</v>
      </c>
      <c r="I367" s="253"/>
      <c r="J367" s="249"/>
      <c r="K367" s="249"/>
      <c r="L367" s="254"/>
      <c r="M367" s="255"/>
      <c r="N367" s="256"/>
      <c r="O367" s="256"/>
      <c r="P367" s="256"/>
      <c r="Q367" s="256"/>
      <c r="R367" s="256"/>
      <c r="S367" s="256"/>
      <c r="T367" s="257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8" t="s">
        <v>190</v>
      </c>
      <c r="AU367" s="258" t="s">
        <v>87</v>
      </c>
      <c r="AV367" s="15" t="s">
        <v>186</v>
      </c>
      <c r="AW367" s="15" t="s">
        <v>36</v>
      </c>
      <c r="AX367" s="15" t="s">
        <v>85</v>
      </c>
      <c r="AY367" s="258" t="s">
        <v>180</v>
      </c>
    </row>
    <row r="368" s="2" customFormat="1" ht="24.15" customHeight="1">
      <c r="A368" s="41"/>
      <c r="B368" s="42"/>
      <c r="C368" s="208" t="s">
        <v>409</v>
      </c>
      <c r="D368" s="208" t="s">
        <v>182</v>
      </c>
      <c r="E368" s="209" t="s">
        <v>410</v>
      </c>
      <c r="F368" s="210" t="s">
        <v>411</v>
      </c>
      <c r="G368" s="211" t="s">
        <v>280</v>
      </c>
      <c r="H368" s="212">
        <v>0.80900000000000005</v>
      </c>
      <c r="I368" s="213"/>
      <c r="J368" s="214">
        <f>ROUND(I368*H368,2)</f>
        <v>0</v>
      </c>
      <c r="K368" s="210" t="s">
        <v>185</v>
      </c>
      <c r="L368" s="47"/>
      <c r="M368" s="215" t="s">
        <v>19</v>
      </c>
      <c r="N368" s="216" t="s">
        <v>48</v>
      </c>
      <c r="O368" s="87"/>
      <c r="P368" s="217">
        <f>O368*H368</f>
        <v>0</v>
      </c>
      <c r="Q368" s="217">
        <v>1.06277</v>
      </c>
      <c r="R368" s="217">
        <f>Q368*H368</f>
        <v>0.85978093</v>
      </c>
      <c r="S368" s="217">
        <v>0</v>
      </c>
      <c r="T368" s="218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9" t="s">
        <v>186</v>
      </c>
      <c r="AT368" s="219" t="s">
        <v>182</v>
      </c>
      <c r="AU368" s="219" t="s">
        <v>87</v>
      </c>
      <c r="AY368" s="20" t="s">
        <v>180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20" t="s">
        <v>85</v>
      </c>
      <c r="BK368" s="220">
        <f>ROUND(I368*H368,2)</f>
        <v>0</v>
      </c>
      <c r="BL368" s="20" t="s">
        <v>186</v>
      </c>
      <c r="BM368" s="219" t="s">
        <v>412</v>
      </c>
    </row>
    <row r="369" s="2" customFormat="1">
      <c r="A369" s="41"/>
      <c r="B369" s="42"/>
      <c r="C369" s="43"/>
      <c r="D369" s="221" t="s">
        <v>188</v>
      </c>
      <c r="E369" s="43"/>
      <c r="F369" s="222" t="s">
        <v>413</v>
      </c>
      <c r="G369" s="43"/>
      <c r="H369" s="43"/>
      <c r="I369" s="223"/>
      <c r="J369" s="43"/>
      <c r="K369" s="43"/>
      <c r="L369" s="47"/>
      <c r="M369" s="224"/>
      <c r="N369" s="225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188</v>
      </c>
      <c r="AU369" s="20" t="s">
        <v>87</v>
      </c>
    </row>
    <row r="370" s="13" customFormat="1">
      <c r="A370" s="13"/>
      <c r="B370" s="226"/>
      <c r="C370" s="227"/>
      <c r="D370" s="228" t="s">
        <v>190</v>
      </c>
      <c r="E370" s="229" t="s">
        <v>19</v>
      </c>
      <c r="F370" s="230" t="s">
        <v>191</v>
      </c>
      <c r="G370" s="227"/>
      <c r="H370" s="229" t="s">
        <v>19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190</v>
      </c>
      <c r="AU370" s="236" t="s">
        <v>87</v>
      </c>
      <c r="AV370" s="13" t="s">
        <v>85</v>
      </c>
      <c r="AW370" s="13" t="s">
        <v>36</v>
      </c>
      <c r="AX370" s="13" t="s">
        <v>77</v>
      </c>
      <c r="AY370" s="236" t="s">
        <v>180</v>
      </c>
    </row>
    <row r="371" s="13" customFormat="1">
      <c r="A371" s="13"/>
      <c r="B371" s="226"/>
      <c r="C371" s="227"/>
      <c r="D371" s="228" t="s">
        <v>190</v>
      </c>
      <c r="E371" s="229" t="s">
        <v>19</v>
      </c>
      <c r="F371" s="230" t="s">
        <v>192</v>
      </c>
      <c r="G371" s="227"/>
      <c r="H371" s="229" t="s">
        <v>19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190</v>
      </c>
      <c r="AU371" s="236" t="s">
        <v>87</v>
      </c>
      <c r="AV371" s="13" t="s">
        <v>85</v>
      </c>
      <c r="AW371" s="13" t="s">
        <v>36</v>
      </c>
      <c r="AX371" s="13" t="s">
        <v>77</v>
      </c>
      <c r="AY371" s="236" t="s">
        <v>180</v>
      </c>
    </row>
    <row r="372" s="13" customFormat="1">
      <c r="A372" s="13"/>
      <c r="B372" s="226"/>
      <c r="C372" s="227"/>
      <c r="D372" s="228" t="s">
        <v>190</v>
      </c>
      <c r="E372" s="229" t="s">
        <v>19</v>
      </c>
      <c r="F372" s="230" t="s">
        <v>210</v>
      </c>
      <c r="G372" s="227"/>
      <c r="H372" s="229" t="s">
        <v>19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190</v>
      </c>
      <c r="AU372" s="236" t="s">
        <v>87</v>
      </c>
      <c r="AV372" s="13" t="s">
        <v>85</v>
      </c>
      <c r="AW372" s="13" t="s">
        <v>36</v>
      </c>
      <c r="AX372" s="13" t="s">
        <v>77</v>
      </c>
      <c r="AY372" s="236" t="s">
        <v>180</v>
      </c>
    </row>
    <row r="373" s="14" customFormat="1">
      <c r="A373" s="14"/>
      <c r="B373" s="237"/>
      <c r="C373" s="238"/>
      <c r="D373" s="228" t="s">
        <v>190</v>
      </c>
      <c r="E373" s="239" t="s">
        <v>19</v>
      </c>
      <c r="F373" s="240" t="s">
        <v>414</v>
      </c>
      <c r="G373" s="238"/>
      <c r="H373" s="241">
        <v>0.41199999999999998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190</v>
      </c>
      <c r="AU373" s="247" t="s">
        <v>87</v>
      </c>
      <c r="AV373" s="14" t="s">
        <v>87</v>
      </c>
      <c r="AW373" s="14" t="s">
        <v>36</v>
      </c>
      <c r="AX373" s="14" t="s">
        <v>77</v>
      </c>
      <c r="AY373" s="247" t="s">
        <v>180</v>
      </c>
    </row>
    <row r="374" s="13" customFormat="1">
      <c r="A374" s="13"/>
      <c r="B374" s="226"/>
      <c r="C374" s="227"/>
      <c r="D374" s="228" t="s">
        <v>190</v>
      </c>
      <c r="E374" s="229" t="s">
        <v>19</v>
      </c>
      <c r="F374" s="230" t="s">
        <v>213</v>
      </c>
      <c r="G374" s="227"/>
      <c r="H374" s="229" t="s">
        <v>19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190</v>
      </c>
      <c r="AU374" s="236" t="s">
        <v>87</v>
      </c>
      <c r="AV374" s="13" t="s">
        <v>85</v>
      </c>
      <c r="AW374" s="13" t="s">
        <v>36</v>
      </c>
      <c r="AX374" s="13" t="s">
        <v>77</v>
      </c>
      <c r="AY374" s="236" t="s">
        <v>180</v>
      </c>
    </row>
    <row r="375" s="14" customFormat="1">
      <c r="A375" s="14"/>
      <c r="B375" s="237"/>
      <c r="C375" s="238"/>
      <c r="D375" s="228" t="s">
        <v>190</v>
      </c>
      <c r="E375" s="239" t="s">
        <v>19</v>
      </c>
      <c r="F375" s="240" t="s">
        <v>415</v>
      </c>
      <c r="G375" s="238"/>
      <c r="H375" s="241">
        <v>0.27800000000000002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7" t="s">
        <v>190</v>
      </c>
      <c r="AU375" s="247" t="s">
        <v>87</v>
      </c>
      <c r="AV375" s="14" t="s">
        <v>87</v>
      </c>
      <c r="AW375" s="14" t="s">
        <v>36</v>
      </c>
      <c r="AX375" s="14" t="s">
        <v>77</v>
      </c>
      <c r="AY375" s="247" t="s">
        <v>180</v>
      </c>
    </row>
    <row r="376" s="13" customFormat="1">
      <c r="A376" s="13"/>
      <c r="B376" s="226"/>
      <c r="C376" s="227"/>
      <c r="D376" s="228" t="s">
        <v>190</v>
      </c>
      <c r="E376" s="229" t="s">
        <v>19</v>
      </c>
      <c r="F376" s="230" t="s">
        <v>391</v>
      </c>
      <c r="G376" s="227"/>
      <c r="H376" s="229" t="s">
        <v>19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190</v>
      </c>
      <c r="AU376" s="236" t="s">
        <v>87</v>
      </c>
      <c r="AV376" s="13" t="s">
        <v>85</v>
      </c>
      <c r="AW376" s="13" t="s">
        <v>36</v>
      </c>
      <c r="AX376" s="13" t="s">
        <v>77</v>
      </c>
      <c r="AY376" s="236" t="s">
        <v>180</v>
      </c>
    </row>
    <row r="377" s="14" customFormat="1">
      <c r="A377" s="14"/>
      <c r="B377" s="237"/>
      <c r="C377" s="238"/>
      <c r="D377" s="228" t="s">
        <v>190</v>
      </c>
      <c r="E377" s="239" t="s">
        <v>19</v>
      </c>
      <c r="F377" s="240" t="s">
        <v>416</v>
      </c>
      <c r="G377" s="238"/>
      <c r="H377" s="241">
        <v>0.119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7" t="s">
        <v>190</v>
      </c>
      <c r="AU377" s="247" t="s">
        <v>87</v>
      </c>
      <c r="AV377" s="14" t="s">
        <v>87</v>
      </c>
      <c r="AW377" s="14" t="s">
        <v>36</v>
      </c>
      <c r="AX377" s="14" t="s">
        <v>77</v>
      </c>
      <c r="AY377" s="247" t="s">
        <v>180</v>
      </c>
    </row>
    <row r="378" s="15" customFormat="1">
      <c r="A378" s="15"/>
      <c r="B378" s="248"/>
      <c r="C378" s="249"/>
      <c r="D378" s="228" t="s">
        <v>190</v>
      </c>
      <c r="E378" s="250" t="s">
        <v>19</v>
      </c>
      <c r="F378" s="251" t="s">
        <v>194</v>
      </c>
      <c r="G378" s="249"/>
      <c r="H378" s="252">
        <v>0.80899999999999994</v>
      </c>
      <c r="I378" s="253"/>
      <c r="J378" s="249"/>
      <c r="K378" s="249"/>
      <c r="L378" s="254"/>
      <c r="M378" s="255"/>
      <c r="N378" s="256"/>
      <c r="O378" s="256"/>
      <c r="P378" s="256"/>
      <c r="Q378" s="256"/>
      <c r="R378" s="256"/>
      <c r="S378" s="256"/>
      <c r="T378" s="257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8" t="s">
        <v>190</v>
      </c>
      <c r="AU378" s="258" t="s">
        <v>87</v>
      </c>
      <c r="AV378" s="15" t="s">
        <v>186</v>
      </c>
      <c r="AW378" s="15" t="s">
        <v>36</v>
      </c>
      <c r="AX378" s="15" t="s">
        <v>85</v>
      </c>
      <c r="AY378" s="258" t="s">
        <v>180</v>
      </c>
    </row>
    <row r="379" s="2" customFormat="1" ht="24.15" customHeight="1">
      <c r="A379" s="41"/>
      <c r="B379" s="42"/>
      <c r="C379" s="208" t="s">
        <v>417</v>
      </c>
      <c r="D379" s="208" t="s">
        <v>182</v>
      </c>
      <c r="E379" s="209" t="s">
        <v>418</v>
      </c>
      <c r="F379" s="210" t="s">
        <v>419</v>
      </c>
      <c r="G379" s="211" t="s">
        <v>130</v>
      </c>
      <c r="H379" s="212">
        <v>2.3260000000000001</v>
      </c>
      <c r="I379" s="213"/>
      <c r="J379" s="214">
        <f>ROUND(I379*H379,2)</f>
        <v>0</v>
      </c>
      <c r="K379" s="210" t="s">
        <v>185</v>
      </c>
      <c r="L379" s="47"/>
      <c r="M379" s="215" t="s">
        <v>19</v>
      </c>
      <c r="N379" s="216" t="s">
        <v>48</v>
      </c>
      <c r="O379" s="87"/>
      <c r="P379" s="217">
        <f>O379*H379</f>
        <v>0</v>
      </c>
      <c r="Q379" s="217">
        <v>2.3010199999999998</v>
      </c>
      <c r="R379" s="217">
        <f>Q379*H379</f>
        <v>5.3521725199999999</v>
      </c>
      <c r="S379" s="217">
        <v>0</v>
      </c>
      <c r="T379" s="218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9" t="s">
        <v>186</v>
      </c>
      <c r="AT379" s="219" t="s">
        <v>182</v>
      </c>
      <c r="AU379" s="219" t="s">
        <v>87</v>
      </c>
      <c r="AY379" s="20" t="s">
        <v>180</v>
      </c>
      <c r="BE379" s="220">
        <f>IF(N379="základní",J379,0)</f>
        <v>0</v>
      </c>
      <c r="BF379" s="220">
        <f>IF(N379="snížená",J379,0)</f>
        <v>0</v>
      </c>
      <c r="BG379" s="220">
        <f>IF(N379="zákl. přenesená",J379,0)</f>
        <v>0</v>
      </c>
      <c r="BH379" s="220">
        <f>IF(N379="sníž. přenesená",J379,0)</f>
        <v>0</v>
      </c>
      <c r="BI379" s="220">
        <f>IF(N379="nulová",J379,0)</f>
        <v>0</v>
      </c>
      <c r="BJ379" s="20" t="s">
        <v>85</v>
      </c>
      <c r="BK379" s="220">
        <f>ROUND(I379*H379,2)</f>
        <v>0</v>
      </c>
      <c r="BL379" s="20" t="s">
        <v>186</v>
      </c>
      <c r="BM379" s="219" t="s">
        <v>420</v>
      </c>
    </row>
    <row r="380" s="2" customFormat="1">
      <c r="A380" s="41"/>
      <c r="B380" s="42"/>
      <c r="C380" s="43"/>
      <c r="D380" s="221" t="s">
        <v>188</v>
      </c>
      <c r="E380" s="43"/>
      <c r="F380" s="222" t="s">
        <v>421</v>
      </c>
      <c r="G380" s="43"/>
      <c r="H380" s="43"/>
      <c r="I380" s="223"/>
      <c r="J380" s="43"/>
      <c r="K380" s="43"/>
      <c r="L380" s="47"/>
      <c r="M380" s="224"/>
      <c r="N380" s="225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188</v>
      </c>
      <c r="AU380" s="20" t="s">
        <v>87</v>
      </c>
    </row>
    <row r="381" s="13" customFormat="1">
      <c r="A381" s="13"/>
      <c r="B381" s="226"/>
      <c r="C381" s="227"/>
      <c r="D381" s="228" t="s">
        <v>190</v>
      </c>
      <c r="E381" s="229" t="s">
        <v>19</v>
      </c>
      <c r="F381" s="230" t="s">
        <v>191</v>
      </c>
      <c r="G381" s="227"/>
      <c r="H381" s="229" t="s">
        <v>19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190</v>
      </c>
      <c r="AU381" s="236" t="s">
        <v>87</v>
      </c>
      <c r="AV381" s="13" t="s">
        <v>85</v>
      </c>
      <c r="AW381" s="13" t="s">
        <v>36</v>
      </c>
      <c r="AX381" s="13" t="s">
        <v>77</v>
      </c>
      <c r="AY381" s="236" t="s">
        <v>180</v>
      </c>
    </row>
    <row r="382" s="13" customFormat="1">
      <c r="A382" s="13"/>
      <c r="B382" s="226"/>
      <c r="C382" s="227"/>
      <c r="D382" s="228" t="s">
        <v>190</v>
      </c>
      <c r="E382" s="229" t="s">
        <v>19</v>
      </c>
      <c r="F382" s="230" t="s">
        <v>238</v>
      </c>
      <c r="G382" s="227"/>
      <c r="H382" s="229" t="s">
        <v>19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190</v>
      </c>
      <c r="AU382" s="236" t="s">
        <v>87</v>
      </c>
      <c r="AV382" s="13" t="s">
        <v>85</v>
      </c>
      <c r="AW382" s="13" t="s">
        <v>36</v>
      </c>
      <c r="AX382" s="13" t="s">
        <v>77</v>
      </c>
      <c r="AY382" s="236" t="s">
        <v>180</v>
      </c>
    </row>
    <row r="383" s="14" customFormat="1">
      <c r="A383" s="14"/>
      <c r="B383" s="237"/>
      <c r="C383" s="238"/>
      <c r="D383" s="228" t="s">
        <v>190</v>
      </c>
      <c r="E383" s="239" t="s">
        <v>19</v>
      </c>
      <c r="F383" s="240" t="s">
        <v>422</v>
      </c>
      <c r="G383" s="238"/>
      <c r="H383" s="241">
        <v>0.78000000000000003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190</v>
      </c>
      <c r="AU383" s="247" t="s">
        <v>87</v>
      </c>
      <c r="AV383" s="14" t="s">
        <v>87</v>
      </c>
      <c r="AW383" s="14" t="s">
        <v>36</v>
      </c>
      <c r="AX383" s="14" t="s">
        <v>77</v>
      </c>
      <c r="AY383" s="247" t="s">
        <v>180</v>
      </c>
    </row>
    <row r="384" s="14" customFormat="1">
      <c r="A384" s="14"/>
      <c r="B384" s="237"/>
      <c r="C384" s="238"/>
      <c r="D384" s="228" t="s">
        <v>190</v>
      </c>
      <c r="E384" s="239" t="s">
        <v>19</v>
      </c>
      <c r="F384" s="240" t="s">
        <v>423</v>
      </c>
      <c r="G384" s="238"/>
      <c r="H384" s="241">
        <v>0.23999999999999999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190</v>
      </c>
      <c r="AU384" s="247" t="s">
        <v>87</v>
      </c>
      <c r="AV384" s="14" t="s">
        <v>87</v>
      </c>
      <c r="AW384" s="14" t="s">
        <v>36</v>
      </c>
      <c r="AX384" s="14" t="s">
        <v>77</v>
      </c>
      <c r="AY384" s="247" t="s">
        <v>180</v>
      </c>
    </row>
    <row r="385" s="14" customFormat="1">
      <c r="A385" s="14"/>
      <c r="B385" s="237"/>
      <c r="C385" s="238"/>
      <c r="D385" s="228" t="s">
        <v>190</v>
      </c>
      <c r="E385" s="239" t="s">
        <v>19</v>
      </c>
      <c r="F385" s="240" t="s">
        <v>424</v>
      </c>
      <c r="G385" s="238"/>
      <c r="H385" s="241">
        <v>0.23999999999999999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190</v>
      </c>
      <c r="AU385" s="247" t="s">
        <v>87</v>
      </c>
      <c r="AV385" s="14" t="s">
        <v>87</v>
      </c>
      <c r="AW385" s="14" t="s">
        <v>36</v>
      </c>
      <c r="AX385" s="14" t="s">
        <v>77</v>
      </c>
      <c r="AY385" s="247" t="s">
        <v>180</v>
      </c>
    </row>
    <row r="386" s="13" customFormat="1">
      <c r="A386" s="13"/>
      <c r="B386" s="226"/>
      <c r="C386" s="227"/>
      <c r="D386" s="228" t="s">
        <v>190</v>
      </c>
      <c r="E386" s="229" t="s">
        <v>19</v>
      </c>
      <c r="F386" s="230" t="s">
        <v>240</v>
      </c>
      <c r="G386" s="227"/>
      <c r="H386" s="229" t="s">
        <v>19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190</v>
      </c>
      <c r="AU386" s="236" t="s">
        <v>87</v>
      </c>
      <c r="AV386" s="13" t="s">
        <v>85</v>
      </c>
      <c r="AW386" s="13" t="s">
        <v>36</v>
      </c>
      <c r="AX386" s="13" t="s">
        <v>77</v>
      </c>
      <c r="AY386" s="236" t="s">
        <v>180</v>
      </c>
    </row>
    <row r="387" s="14" customFormat="1">
      <c r="A387" s="14"/>
      <c r="B387" s="237"/>
      <c r="C387" s="238"/>
      <c r="D387" s="228" t="s">
        <v>190</v>
      </c>
      <c r="E387" s="239" t="s">
        <v>19</v>
      </c>
      <c r="F387" s="240" t="s">
        <v>425</v>
      </c>
      <c r="G387" s="238"/>
      <c r="H387" s="241">
        <v>0.40600000000000003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190</v>
      </c>
      <c r="AU387" s="247" t="s">
        <v>87</v>
      </c>
      <c r="AV387" s="14" t="s">
        <v>87</v>
      </c>
      <c r="AW387" s="14" t="s">
        <v>36</v>
      </c>
      <c r="AX387" s="14" t="s">
        <v>77</v>
      </c>
      <c r="AY387" s="247" t="s">
        <v>180</v>
      </c>
    </row>
    <row r="388" s="14" customFormat="1">
      <c r="A388" s="14"/>
      <c r="B388" s="237"/>
      <c r="C388" s="238"/>
      <c r="D388" s="228" t="s">
        <v>190</v>
      </c>
      <c r="E388" s="239" t="s">
        <v>19</v>
      </c>
      <c r="F388" s="240" t="s">
        <v>426</v>
      </c>
      <c r="G388" s="238"/>
      <c r="H388" s="241">
        <v>0.39600000000000002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190</v>
      </c>
      <c r="AU388" s="247" t="s">
        <v>87</v>
      </c>
      <c r="AV388" s="14" t="s">
        <v>87</v>
      </c>
      <c r="AW388" s="14" t="s">
        <v>36</v>
      </c>
      <c r="AX388" s="14" t="s">
        <v>77</v>
      </c>
      <c r="AY388" s="247" t="s">
        <v>180</v>
      </c>
    </row>
    <row r="389" s="14" customFormat="1">
      <c r="A389" s="14"/>
      <c r="B389" s="237"/>
      <c r="C389" s="238"/>
      <c r="D389" s="228" t="s">
        <v>190</v>
      </c>
      <c r="E389" s="239" t="s">
        <v>19</v>
      </c>
      <c r="F389" s="240" t="s">
        <v>427</v>
      </c>
      <c r="G389" s="238"/>
      <c r="H389" s="241">
        <v>0.26400000000000001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190</v>
      </c>
      <c r="AU389" s="247" t="s">
        <v>87</v>
      </c>
      <c r="AV389" s="14" t="s">
        <v>87</v>
      </c>
      <c r="AW389" s="14" t="s">
        <v>36</v>
      </c>
      <c r="AX389" s="14" t="s">
        <v>77</v>
      </c>
      <c r="AY389" s="247" t="s">
        <v>180</v>
      </c>
    </row>
    <row r="390" s="15" customFormat="1">
      <c r="A390" s="15"/>
      <c r="B390" s="248"/>
      <c r="C390" s="249"/>
      <c r="D390" s="228" t="s">
        <v>190</v>
      </c>
      <c r="E390" s="250" t="s">
        <v>19</v>
      </c>
      <c r="F390" s="251" t="s">
        <v>194</v>
      </c>
      <c r="G390" s="249"/>
      <c r="H390" s="252">
        <v>2.3259999999999996</v>
      </c>
      <c r="I390" s="253"/>
      <c r="J390" s="249"/>
      <c r="K390" s="249"/>
      <c r="L390" s="254"/>
      <c r="M390" s="255"/>
      <c r="N390" s="256"/>
      <c r="O390" s="256"/>
      <c r="P390" s="256"/>
      <c r="Q390" s="256"/>
      <c r="R390" s="256"/>
      <c r="S390" s="256"/>
      <c r="T390" s="257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8" t="s">
        <v>190</v>
      </c>
      <c r="AU390" s="258" t="s">
        <v>87</v>
      </c>
      <c r="AV390" s="15" t="s">
        <v>186</v>
      </c>
      <c r="AW390" s="15" t="s">
        <v>36</v>
      </c>
      <c r="AX390" s="15" t="s">
        <v>85</v>
      </c>
      <c r="AY390" s="258" t="s">
        <v>180</v>
      </c>
    </row>
    <row r="391" s="2" customFormat="1" ht="33" customHeight="1">
      <c r="A391" s="41"/>
      <c r="B391" s="42"/>
      <c r="C391" s="208" t="s">
        <v>428</v>
      </c>
      <c r="D391" s="208" t="s">
        <v>182</v>
      </c>
      <c r="E391" s="209" t="s">
        <v>429</v>
      </c>
      <c r="F391" s="210" t="s">
        <v>430</v>
      </c>
      <c r="G391" s="211" t="s">
        <v>130</v>
      </c>
      <c r="H391" s="212">
        <v>7.0659999999999998</v>
      </c>
      <c r="I391" s="213"/>
      <c r="J391" s="214">
        <f>ROUND(I391*H391,2)</f>
        <v>0</v>
      </c>
      <c r="K391" s="210" t="s">
        <v>185</v>
      </c>
      <c r="L391" s="47"/>
      <c r="M391" s="215" t="s">
        <v>19</v>
      </c>
      <c r="N391" s="216" t="s">
        <v>48</v>
      </c>
      <c r="O391" s="87"/>
      <c r="P391" s="217">
        <f>O391*H391</f>
        <v>0</v>
      </c>
      <c r="Q391" s="217">
        <v>2.5018699999999998</v>
      </c>
      <c r="R391" s="217">
        <f>Q391*H391</f>
        <v>17.678213419999999</v>
      </c>
      <c r="S391" s="217">
        <v>0</v>
      </c>
      <c r="T391" s="218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9" t="s">
        <v>186</v>
      </c>
      <c r="AT391" s="219" t="s">
        <v>182</v>
      </c>
      <c r="AU391" s="219" t="s">
        <v>87</v>
      </c>
      <c r="AY391" s="20" t="s">
        <v>180</v>
      </c>
      <c r="BE391" s="220">
        <f>IF(N391="základní",J391,0)</f>
        <v>0</v>
      </c>
      <c r="BF391" s="220">
        <f>IF(N391="snížená",J391,0)</f>
        <v>0</v>
      </c>
      <c r="BG391" s="220">
        <f>IF(N391="zákl. přenesená",J391,0)</f>
        <v>0</v>
      </c>
      <c r="BH391" s="220">
        <f>IF(N391="sníž. přenesená",J391,0)</f>
        <v>0</v>
      </c>
      <c r="BI391" s="220">
        <f>IF(N391="nulová",J391,0)</f>
        <v>0</v>
      </c>
      <c r="BJ391" s="20" t="s">
        <v>85</v>
      </c>
      <c r="BK391" s="220">
        <f>ROUND(I391*H391,2)</f>
        <v>0</v>
      </c>
      <c r="BL391" s="20" t="s">
        <v>186</v>
      </c>
      <c r="BM391" s="219" t="s">
        <v>431</v>
      </c>
    </row>
    <row r="392" s="2" customFormat="1">
      <c r="A392" s="41"/>
      <c r="B392" s="42"/>
      <c r="C392" s="43"/>
      <c r="D392" s="221" t="s">
        <v>188</v>
      </c>
      <c r="E392" s="43"/>
      <c r="F392" s="222" t="s">
        <v>432</v>
      </c>
      <c r="G392" s="43"/>
      <c r="H392" s="43"/>
      <c r="I392" s="223"/>
      <c r="J392" s="43"/>
      <c r="K392" s="43"/>
      <c r="L392" s="47"/>
      <c r="M392" s="224"/>
      <c r="N392" s="225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188</v>
      </c>
      <c r="AU392" s="20" t="s">
        <v>87</v>
      </c>
    </row>
    <row r="393" s="13" customFormat="1">
      <c r="A393" s="13"/>
      <c r="B393" s="226"/>
      <c r="C393" s="227"/>
      <c r="D393" s="228" t="s">
        <v>190</v>
      </c>
      <c r="E393" s="229" t="s">
        <v>19</v>
      </c>
      <c r="F393" s="230" t="s">
        <v>221</v>
      </c>
      <c r="G393" s="227"/>
      <c r="H393" s="229" t="s">
        <v>19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190</v>
      </c>
      <c r="AU393" s="236" t="s">
        <v>87</v>
      </c>
      <c r="AV393" s="13" t="s">
        <v>85</v>
      </c>
      <c r="AW393" s="13" t="s">
        <v>36</v>
      </c>
      <c r="AX393" s="13" t="s">
        <v>77</v>
      </c>
      <c r="AY393" s="236" t="s">
        <v>180</v>
      </c>
    </row>
    <row r="394" s="14" customFormat="1">
      <c r="A394" s="14"/>
      <c r="B394" s="237"/>
      <c r="C394" s="238"/>
      <c r="D394" s="228" t="s">
        <v>190</v>
      </c>
      <c r="E394" s="239" t="s">
        <v>19</v>
      </c>
      <c r="F394" s="240" t="s">
        <v>433</v>
      </c>
      <c r="G394" s="238"/>
      <c r="H394" s="241">
        <v>1.099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7" t="s">
        <v>190</v>
      </c>
      <c r="AU394" s="247" t="s">
        <v>87</v>
      </c>
      <c r="AV394" s="14" t="s">
        <v>87</v>
      </c>
      <c r="AW394" s="14" t="s">
        <v>36</v>
      </c>
      <c r="AX394" s="14" t="s">
        <v>77</v>
      </c>
      <c r="AY394" s="247" t="s">
        <v>180</v>
      </c>
    </row>
    <row r="395" s="14" customFormat="1">
      <c r="A395" s="14"/>
      <c r="B395" s="237"/>
      <c r="C395" s="238"/>
      <c r="D395" s="228" t="s">
        <v>190</v>
      </c>
      <c r="E395" s="239" t="s">
        <v>19</v>
      </c>
      <c r="F395" s="240" t="s">
        <v>434</v>
      </c>
      <c r="G395" s="238"/>
      <c r="H395" s="241">
        <v>0.879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190</v>
      </c>
      <c r="AU395" s="247" t="s">
        <v>87</v>
      </c>
      <c r="AV395" s="14" t="s">
        <v>87</v>
      </c>
      <c r="AW395" s="14" t="s">
        <v>36</v>
      </c>
      <c r="AX395" s="14" t="s">
        <v>77</v>
      </c>
      <c r="AY395" s="247" t="s">
        <v>180</v>
      </c>
    </row>
    <row r="396" s="13" customFormat="1">
      <c r="A396" s="13"/>
      <c r="B396" s="226"/>
      <c r="C396" s="227"/>
      <c r="D396" s="228" t="s">
        <v>190</v>
      </c>
      <c r="E396" s="229" t="s">
        <v>19</v>
      </c>
      <c r="F396" s="230" t="s">
        <v>238</v>
      </c>
      <c r="G396" s="227"/>
      <c r="H396" s="229" t="s">
        <v>19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190</v>
      </c>
      <c r="AU396" s="236" t="s">
        <v>87</v>
      </c>
      <c r="AV396" s="13" t="s">
        <v>85</v>
      </c>
      <c r="AW396" s="13" t="s">
        <v>36</v>
      </c>
      <c r="AX396" s="13" t="s">
        <v>77</v>
      </c>
      <c r="AY396" s="236" t="s">
        <v>180</v>
      </c>
    </row>
    <row r="397" s="14" customFormat="1">
      <c r="A397" s="14"/>
      <c r="B397" s="237"/>
      <c r="C397" s="238"/>
      <c r="D397" s="228" t="s">
        <v>190</v>
      </c>
      <c r="E397" s="239" t="s">
        <v>19</v>
      </c>
      <c r="F397" s="240" t="s">
        <v>435</v>
      </c>
      <c r="G397" s="238"/>
      <c r="H397" s="241">
        <v>3.8999999999999999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7" t="s">
        <v>190</v>
      </c>
      <c r="AU397" s="247" t="s">
        <v>87</v>
      </c>
      <c r="AV397" s="14" t="s">
        <v>87</v>
      </c>
      <c r="AW397" s="14" t="s">
        <v>36</v>
      </c>
      <c r="AX397" s="14" t="s">
        <v>77</v>
      </c>
      <c r="AY397" s="247" t="s">
        <v>180</v>
      </c>
    </row>
    <row r="398" s="16" customFormat="1">
      <c r="A398" s="16"/>
      <c r="B398" s="259"/>
      <c r="C398" s="260"/>
      <c r="D398" s="228" t="s">
        <v>190</v>
      </c>
      <c r="E398" s="261" t="s">
        <v>19</v>
      </c>
      <c r="F398" s="262" t="s">
        <v>212</v>
      </c>
      <c r="G398" s="260"/>
      <c r="H398" s="263">
        <v>5.8780000000000001</v>
      </c>
      <c r="I398" s="264"/>
      <c r="J398" s="260"/>
      <c r="K398" s="260"/>
      <c r="L398" s="265"/>
      <c r="M398" s="266"/>
      <c r="N398" s="267"/>
      <c r="O398" s="267"/>
      <c r="P398" s="267"/>
      <c r="Q398" s="267"/>
      <c r="R398" s="267"/>
      <c r="S398" s="267"/>
      <c r="T398" s="268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T398" s="269" t="s">
        <v>190</v>
      </c>
      <c r="AU398" s="269" t="s">
        <v>87</v>
      </c>
      <c r="AV398" s="16" t="s">
        <v>200</v>
      </c>
      <c r="AW398" s="16" t="s">
        <v>36</v>
      </c>
      <c r="AX398" s="16" t="s">
        <v>77</v>
      </c>
      <c r="AY398" s="269" t="s">
        <v>180</v>
      </c>
    </row>
    <row r="399" s="13" customFormat="1">
      <c r="A399" s="13"/>
      <c r="B399" s="226"/>
      <c r="C399" s="227"/>
      <c r="D399" s="228" t="s">
        <v>190</v>
      </c>
      <c r="E399" s="229" t="s">
        <v>19</v>
      </c>
      <c r="F399" s="230" t="s">
        <v>240</v>
      </c>
      <c r="G399" s="227"/>
      <c r="H399" s="229" t="s">
        <v>19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190</v>
      </c>
      <c r="AU399" s="236" t="s">
        <v>87</v>
      </c>
      <c r="AV399" s="13" t="s">
        <v>85</v>
      </c>
      <c r="AW399" s="13" t="s">
        <v>36</v>
      </c>
      <c r="AX399" s="13" t="s">
        <v>77</v>
      </c>
      <c r="AY399" s="236" t="s">
        <v>180</v>
      </c>
    </row>
    <row r="400" s="14" customFormat="1">
      <c r="A400" s="14"/>
      <c r="B400" s="237"/>
      <c r="C400" s="238"/>
      <c r="D400" s="228" t="s">
        <v>190</v>
      </c>
      <c r="E400" s="239" t="s">
        <v>19</v>
      </c>
      <c r="F400" s="240" t="s">
        <v>436</v>
      </c>
      <c r="G400" s="238"/>
      <c r="H400" s="241">
        <v>1.1879999999999999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190</v>
      </c>
      <c r="AU400" s="247" t="s">
        <v>87</v>
      </c>
      <c r="AV400" s="14" t="s">
        <v>87</v>
      </c>
      <c r="AW400" s="14" t="s">
        <v>36</v>
      </c>
      <c r="AX400" s="14" t="s">
        <v>77</v>
      </c>
      <c r="AY400" s="247" t="s">
        <v>180</v>
      </c>
    </row>
    <row r="401" s="16" customFormat="1">
      <c r="A401" s="16"/>
      <c r="B401" s="259"/>
      <c r="C401" s="260"/>
      <c r="D401" s="228" t="s">
        <v>190</v>
      </c>
      <c r="E401" s="261" t="s">
        <v>19</v>
      </c>
      <c r="F401" s="262" t="s">
        <v>212</v>
      </c>
      <c r="G401" s="260"/>
      <c r="H401" s="263">
        <v>1.1879999999999999</v>
      </c>
      <c r="I401" s="264"/>
      <c r="J401" s="260"/>
      <c r="K401" s="260"/>
      <c r="L401" s="265"/>
      <c r="M401" s="266"/>
      <c r="N401" s="267"/>
      <c r="O401" s="267"/>
      <c r="P401" s="267"/>
      <c r="Q401" s="267"/>
      <c r="R401" s="267"/>
      <c r="S401" s="267"/>
      <c r="T401" s="268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69" t="s">
        <v>190</v>
      </c>
      <c r="AU401" s="269" t="s">
        <v>87</v>
      </c>
      <c r="AV401" s="16" t="s">
        <v>200</v>
      </c>
      <c r="AW401" s="16" t="s">
        <v>36</v>
      </c>
      <c r="AX401" s="16" t="s">
        <v>77</v>
      </c>
      <c r="AY401" s="269" t="s">
        <v>180</v>
      </c>
    </row>
    <row r="402" s="15" customFormat="1">
      <c r="A402" s="15"/>
      <c r="B402" s="248"/>
      <c r="C402" s="249"/>
      <c r="D402" s="228" t="s">
        <v>190</v>
      </c>
      <c r="E402" s="250" t="s">
        <v>19</v>
      </c>
      <c r="F402" s="251" t="s">
        <v>194</v>
      </c>
      <c r="G402" s="249"/>
      <c r="H402" s="252">
        <v>7.0659999999999998</v>
      </c>
      <c r="I402" s="253"/>
      <c r="J402" s="249"/>
      <c r="K402" s="249"/>
      <c r="L402" s="254"/>
      <c r="M402" s="255"/>
      <c r="N402" s="256"/>
      <c r="O402" s="256"/>
      <c r="P402" s="256"/>
      <c r="Q402" s="256"/>
      <c r="R402" s="256"/>
      <c r="S402" s="256"/>
      <c r="T402" s="257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8" t="s">
        <v>190</v>
      </c>
      <c r="AU402" s="258" t="s">
        <v>87</v>
      </c>
      <c r="AV402" s="15" t="s">
        <v>186</v>
      </c>
      <c r="AW402" s="15" t="s">
        <v>36</v>
      </c>
      <c r="AX402" s="15" t="s">
        <v>85</v>
      </c>
      <c r="AY402" s="258" t="s">
        <v>180</v>
      </c>
    </row>
    <row r="403" s="2" customFormat="1" ht="16.5" customHeight="1">
      <c r="A403" s="41"/>
      <c r="B403" s="42"/>
      <c r="C403" s="208" t="s">
        <v>437</v>
      </c>
      <c r="D403" s="208" t="s">
        <v>182</v>
      </c>
      <c r="E403" s="209" t="s">
        <v>438</v>
      </c>
      <c r="F403" s="210" t="s">
        <v>439</v>
      </c>
      <c r="G403" s="211" t="s">
        <v>105</v>
      </c>
      <c r="H403" s="212">
        <v>36.256</v>
      </c>
      <c r="I403" s="213"/>
      <c r="J403" s="214">
        <f>ROUND(I403*H403,2)</f>
        <v>0</v>
      </c>
      <c r="K403" s="210" t="s">
        <v>185</v>
      </c>
      <c r="L403" s="47"/>
      <c r="M403" s="215" t="s">
        <v>19</v>
      </c>
      <c r="N403" s="216" t="s">
        <v>48</v>
      </c>
      <c r="O403" s="87"/>
      <c r="P403" s="217">
        <f>O403*H403</f>
        <v>0</v>
      </c>
      <c r="Q403" s="217">
        <v>0.0026900000000000001</v>
      </c>
      <c r="R403" s="217">
        <f>Q403*H403</f>
        <v>0.09752864</v>
      </c>
      <c r="S403" s="217">
        <v>0</v>
      </c>
      <c r="T403" s="218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9" t="s">
        <v>186</v>
      </c>
      <c r="AT403" s="219" t="s">
        <v>182</v>
      </c>
      <c r="AU403" s="219" t="s">
        <v>87</v>
      </c>
      <c r="AY403" s="20" t="s">
        <v>180</v>
      </c>
      <c r="BE403" s="220">
        <f>IF(N403="základní",J403,0)</f>
        <v>0</v>
      </c>
      <c r="BF403" s="220">
        <f>IF(N403="snížená",J403,0)</f>
        <v>0</v>
      </c>
      <c r="BG403" s="220">
        <f>IF(N403="zákl. přenesená",J403,0)</f>
        <v>0</v>
      </c>
      <c r="BH403" s="220">
        <f>IF(N403="sníž. přenesená",J403,0)</f>
        <v>0</v>
      </c>
      <c r="BI403" s="220">
        <f>IF(N403="nulová",J403,0)</f>
        <v>0</v>
      </c>
      <c r="BJ403" s="20" t="s">
        <v>85</v>
      </c>
      <c r="BK403" s="220">
        <f>ROUND(I403*H403,2)</f>
        <v>0</v>
      </c>
      <c r="BL403" s="20" t="s">
        <v>186</v>
      </c>
      <c r="BM403" s="219" t="s">
        <v>440</v>
      </c>
    </row>
    <row r="404" s="2" customFormat="1">
      <c r="A404" s="41"/>
      <c r="B404" s="42"/>
      <c r="C404" s="43"/>
      <c r="D404" s="221" t="s">
        <v>188</v>
      </c>
      <c r="E404" s="43"/>
      <c r="F404" s="222" t="s">
        <v>441</v>
      </c>
      <c r="G404" s="43"/>
      <c r="H404" s="43"/>
      <c r="I404" s="223"/>
      <c r="J404" s="43"/>
      <c r="K404" s="43"/>
      <c r="L404" s="47"/>
      <c r="M404" s="224"/>
      <c r="N404" s="225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188</v>
      </c>
      <c r="AU404" s="20" t="s">
        <v>87</v>
      </c>
    </row>
    <row r="405" s="13" customFormat="1">
      <c r="A405" s="13"/>
      <c r="B405" s="226"/>
      <c r="C405" s="227"/>
      <c r="D405" s="228" t="s">
        <v>190</v>
      </c>
      <c r="E405" s="229" t="s">
        <v>19</v>
      </c>
      <c r="F405" s="230" t="s">
        <v>221</v>
      </c>
      <c r="G405" s="227"/>
      <c r="H405" s="229" t="s">
        <v>19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190</v>
      </c>
      <c r="AU405" s="236" t="s">
        <v>87</v>
      </c>
      <c r="AV405" s="13" t="s">
        <v>85</v>
      </c>
      <c r="AW405" s="13" t="s">
        <v>36</v>
      </c>
      <c r="AX405" s="13" t="s">
        <v>77</v>
      </c>
      <c r="AY405" s="236" t="s">
        <v>180</v>
      </c>
    </row>
    <row r="406" s="14" customFormat="1">
      <c r="A406" s="14"/>
      <c r="B406" s="237"/>
      <c r="C406" s="238"/>
      <c r="D406" s="228" t="s">
        <v>190</v>
      </c>
      <c r="E406" s="239" t="s">
        <v>19</v>
      </c>
      <c r="F406" s="240" t="s">
        <v>442</v>
      </c>
      <c r="G406" s="238"/>
      <c r="H406" s="241">
        <v>2.8980000000000001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190</v>
      </c>
      <c r="AU406" s="247" t="s">
        <v>87</v>
      </c>
      <c r="AV406" s="14" t="s">
        <v>87</v>
      </c>
      <c r="AW406" s="14" t="s">
        <v>36</v>
      </c>
      <c r="AX406" s="14" t="s">
        <v>77</v>
      </c>
      <c r="AY406" s="247" t="s">
        <v>180</v>
      </c>
    </row>
    <row r="407" s="14" customFormat="1">
      <c r="A407" s="14"/>
      <c r="B407" s="237"/>
      <c r="C407" s="238"/>
      <c r="D407" s="228" t="s">
        <v>190</v>
      </c>
      <c r="E407" s="239" t="s">
        <v>19</v>
      </c>
      <c r="F407" s="240" t="s">
        <v>443</v>
      </c>
      <c r="G407" s="238"/>
      <c r="H407" s="241">
        <v>2.758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7" t="s">
        <v>190</v>
      </c>
      <c r="AU407" s="247" t="s">
        <v>87</v>
      </c>
      <c r="AV407" s="14" t="s">
        <v>87</v>
      </c>
      <c r="AW407" s="14" t="s">
        <v>36</v>
      </c>
      <c r="AX407" s="14" t="s">
        <v>77</v>
      </c>
      <c r="AY407" s="247" t="s">
        <v>180</v>
      </c>
    </row>
    <row r="408" s="16" customFormat="1">
      <c r="A408" s="16"/>
      <c r="B408" s="259"/>
      <c r="C408" s="260"/>
      <c r="D408" s="228" t="s">
        <v>190</v>
      </c>
      <c r="E408" s="261" t="s">
        <v>19</v>
      </c>
      <c r="F408" s="262" t="s">
        <v>212</v>
      </c>
      <c r="G408" s="260"/>
      <c r="H408" s="263">
        <v>5.6559999999999997</v>
      </c>
      <c r="I408" s="264"/>
      <c r="J408" s="260"/>
      <c r="K408" s="260"/>
      <c r="L408" s="265"/>
      <c r="M408" s="266"/>
      <c r="N408" s="267"/>
      <c r="O408" s="267"/>
      <c r="P408" s="267"/>
      <c r="Q408" s="267"/>
      <c r="R408" s="267"/>
      <c r="S408" s="267"/>
      <c r="T408" s="268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69" t="s">
        <v>190</v>
      </c>
      <c r="AU408" s="269" t="s">
        <v>87</v>
      </c>
      <c r="AV408" s="16" t="s">
        <v>200</v>
      </c>
      <c r="AW408" s="16" t="s">
        <v>36</v>
      </c>
      <c r="AX408" s="16" t="s">
        <v>77</v>
      </c>
      <c r="AY408" s="269" t="s">
        <v>180</v>
      </c>
    </row>
    <row r="409" s="13" customFormat="1">
      <c r="A409" s="13"/>
      <c r="B409" s="226"/>
      <c r="C409" s="227"/>
      <c r="D409" s="228" t="s">
        <v>190</v>
      </c>
      <c r="E409" s="229" t="s">
        <v>19</v>
      </c>
      <c r="F409" s="230" t="s">
        <v>238</v>
      </c>
      <c r="G409" s="227"/>
      <c r="H409" s="229" t="s">
        <v>19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190</v>
      </c>
      <c r="AU409" s="236" t="s">
        <v>87</v>
      </c>
      <c r="AV409" s="13" t="s">
        <v>85</v>
      </c>
      <c r="AW409" s="13" t="s">
        <v>36</v>
      </c>
      <c r="AX409" s="13" t="s">
        <v>77</v>
      </c>
      <c r="AY409" s="236" t="s">
        <v>180</v>
      </c>
    </row>
    <row r="410" s="14" customFormat="1">
      <c r="A410" s="14"/>
      <c r="B410" s="237"/>
      <c r="C410" s="238"/>
      <c r="D410" s="228" t="s">
        <v>190</v>
      </c>
      <c r="E410" s="239" t="s">
        <v>19</v>
      </c>
      <c r="F410" s="240" t="s">
        <v>444</v>
      </c>
      <c r="G410" s="238"/>
      <c r="H410" s="241">
        <v>8.4000000000000004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190</v>
      </c>
      <c r="AU410" s="247" t="s">
        <v>87</v>
      </c>
      <c r="AV410" s="14" t="s">
        <v>87</v>
      </c>
      <c r="AW410" s="14" t="s">
        <v>36</v>
      </c>
      <c r="AX410" s="14" t="s">
        <v>77</v>
      </c>
      <c r="AY410" s="247" t="s">
        <v>180</v>
      </c>
    </row>
    <row r="411" s="16" customFormat="1">
      <c r="A411" s="16"/>
      <c r="B411" s="259"/>
      <c r="C411" s="260"/>
      <c r="D411" s="228" t="s">
        <v>190</v>
      </c>
      <c r="E411" s="261" t="s">
        <v>19</v>
      </c>
      <c r="F411" s="262" t="s">
        <v>212</v>
      </c>
      <c r="G411" s="260"/>
      <c r="H411" s="263">
        <v>8.4000000000000004</v>
      </c>
      <c r="I411" s="264"/>
      <c r="J411" s="260"/>
      <c r="K411" s="260"/>
      <c r="L411" s="265"/>
      <c r="M411" s="266"/>
      <c r="N411" s="267"/>
      <c r="O411" s="267"/>
      <c r="P411" s="267"/>
      <c r="Q411" s="267"/>
      <c r="R411" s="267"/>
      <c r="S411" s="267"/>
      <c r="T411" s="268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69" t="s">
        <v>190</v>
      </c>
      <c r="AU411" s="269" t="s">
        <v>87</v>
      </c>
      <c r="AV411" s="16" t="s">
        <v>200</v>
      </c>
      <c r="AW411" s="16" t="s">
        <v>36</v>
      </c>
      <c r="AX411" s="16" t="s">
        <v>77</v>
      </c>
      <c r="AY411" s="269" t="s">
        <v>180</v>
      </c>
    </row>
    <row r="412" s="13" customFormat="1">
      <c r="A412" s="13"/>
      <c r="B412" s="226"/>
      <c r="C412" s="227"/>
      <c r="D412" s="228" t="s">
        <v>190</v>
      </c>
      <c r="E412" s="229" t="s">
        <v>19</v>
      </c>
      <c r="F412" s="230" t="s">
        <v>240</v>
      </c>
      <c r="G412" s="227"/>
      <c r="H412" s="229" t="s">
        <v>19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190</v>
      </c>
      <c r="AU412" s="236" t="s">
        <v>87</v>
      </c>
      <c r="AV412" s="13" t="s">
        <v>85</v>
      </c>
      <c r="AW412" s="13" t="s">
        <v>36</v>
      </c>
      <c r="AX412" s="13" t="s">
        <v>77</v>
      </c>
      <c r="AY412" s="236" t="s">
        <v>180</v>
      </c>
    </row>
    <row r="413" s="14" customFormat="1">
      <c r="A413" s="14"/>
      <c r="B413" s="237"/>
      <c r="C413" s="238"/>
      <c r="D413" s="228" t="s">
        <v>190</v>
      </c>
      <c r="E413" s="239" t="s">
        <v>19</v>
      </c>
      <c r="F413" s="240" t="s">
        <v>445</v>
      </c>
      <c r="G413" s="238"/>
      <c r="H413" s="241">
        <v>22.199999999999999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190</v>
      </c>
      <c r="AU413" s="247" t="s">
        <v>87</v>
      </c>
      <c r="AV413" s="14" t="s">
        <v>87</v>
      </c>
      <c r="AW413" s="14" t="s">
        <v>36</v>
      </c>
      <c r="AX413" s="14" t="s">
        <v>77</v>
      </c>
      <c r="AY413" s="247" t="s">
        <v>180</v>
      </c>
    </row>
    <row r="414" s="16" customFormat="1">
      <c r="A414" s="16"/>
      <c r="B414" s="259"/>
      <c r="C414" s="260"/>
      <c r="D414" s="228" t="s">
        <v>190</v>
      </c>
      <c r="E414" s="261" t="s">
        <v>19</v>
      </c>
      <c r="F414" s="262" t="s">
        <v>212</v>
      </c>
      <c r="G414" s="260"/>
      <c r="H414" s="263">
        <v>22.199999999999999</v>
      </c>
      <c r="I414" s="264"/>
      <c r="J414" s="260"/>
      <c r="K414" s="260"/>
      <c r="L414" s="265"/>
      <c r="M414" s="266"/>
      <c r="N414" s="267"/>
      <c r="O414" s="267"/>
      <c r="P414" s="267"/>
      <c r="Q414" s="267"/>
      <c r="R414" s="267"/>
      <c r="S414" s="267"/>
      <c r="T414" s="268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T414" s="269" t="s">
        <v>190</v>
      </c>
      <c r="AU414" s="269" t="s">
        <v>87</v>
      </c>
      <c r="AV414" s="16" t="s">
        <v>200</v>
      </c>
      <c r="AW414" s="16" t="s">
        <v>36</v>
      </c>
      <c r="AX414" s="16" t="s">
        <v>77</v>
      </c>
      <c r="AY414" s="269" t="s">
        <v>180</v>
      </c>
    </row>
    <row r="415" s="15" customFormat="1">
      <c r="A415" s="15"/>
      <c r="B415" s="248"/>
      <c r="C415" s="249"/>
      <c r="D415" s="228" t="s">
        <v>190</v>
      </c>
      <c r="E415" s="250" t="s">
        <v>141</v>
      </c>
      <c r="F415" s="251" t="s">
        <v>194</v>
      </c>
      <c r="G415" s="249"/>
      <c r="H415" s="252">
        <v>36.256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8" t="s">
        <v>190</v>
      </c>
      <c r="AU415" s="258" t="s">
        <v>87</v>
      </c>
      <c r="AV415" s="15" t="s">
        <v>186</v>
      </c>
      <c r="AW415" s="15" t="s">
        <v>36</v>
      </c>
      <c r="AX415" s="15" t="s">
        <v>85</v>
      </c>
      <c r="AY415" s="258" t="s">
        <v>180</v>
      </c>
    </row>
    <row r="416" s="2" customFormat="1" ht="16.5" customHeight="1">
      <c r="A416" s="41"/>
      <c r="B416" s="42"/>
      <c r="C416" s="208" t="s">
        <v>446</v>
      </c>
      <c r="D416" s="208" t="s">
        <v>182</v>
      </c>
      <c r="E416" s="209" t="s">
        <v>447</v>
      </c>
      <c r="F416" s="210" t="s">
        <v>448</v>
      </c>
      <c r="G416" s="211" t="s">
        <v>105</v>
      </c>
      <c r="H416" s="212">
        <v>36.256</v>
      </c>
      <c r="I416" s="213"/>
      <c r="J416" s="214">
        <f>ROUND(I416*H416,2)</f>
        <v>0</v>
      </c>
      <c r="K416" s="210" t="s">
        <v>185</v>
      </c>
      <c r="L416" s="47"/>
      <c r="M416" s="215" t="s">
        <v>19</v>
      </c>
      <c r="N416" s="216" t="s">
        <v>48</v>
      </c>
      <c r="O416" s="87"/>
      <c r="P416" s="217">
        <f>O416*H416</f>
        <v>0</v>
      </c>
      <c r="Q416" s="217">
        <v>0</v>
      </c>
      <c r="R416" s="217">
        <f>Q416*H416</f>
        <v>0</v>
      </c>
      <c r="S416" s="217">
        <v>0</v>
      </c>
      <c r="T416" s="218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9" t="s">
        <v>186</v>
      </c>
      <c r="AT416" s="219" t="s">
        <v>182</v>
      </c>
      <c r="AU416" s="219" t="s">
        <v>87</v>
      </c>
      <c r="AY416" s="20" t="s">
        <v>180</v>
      </c>
      <c r="BE416" s="220">
        <f>IF(N416="základní",J416,0)</f>
        <v>0</v>
      </c>
      <c r="BF416" s="220">
        <f>IF(N416="snížená",J416,0)</f>
        <v>0</v>
      </c>
      <c r="BG416" s="220">
        <f>IF(N416="zákl. přenesená",J416,0)</f>
        <v>0</v>
      </c>
      <c r="BH416" s="220">
        <f>IF(N416="sníž. přenesená",J416,0)</f>
        <v>0</v>
      </c>
      <c r="BI416" s="220">
        <f>IF(N416="nulová",J416,0)</f>
        <v>0</v>
      </c>
      <c r="BJ416" s="20" t="s">
        <v>85</v>
      </c>
      <c r="BK416" s="220">
        <f>ROUND(I416*H416,2)</f>
        <v>0</v>
      </c>
      <c r="BL416" s="20" t="s">
        <v>186</v>
      </c>
      <c r="BM416" s="219" t="s">
        <v>449</v>
      </c>
    </row>
    <row r="417" s="2" customFormat="1">
      <c r="A417" s="41"/>
      <c r="B417" s="42"/>
      <c r="C417" s="43"/>
      <c r="D417" s="221" t="s">
        <v>188</v>
      </c>
      <c r="E417" s="43"/>
      <c r="F417" s="222" t="s">
        <v>450</v>
      </c>
      <c r="G417" s="43"/>
      <c r="H417" s="43"/>
      <c r="I417" s="223"/>
      <c r="J417" s="43"/>
      <c r="K417" s="43"/>
      <c r="L417" s="47"/>
      <c r="M417" s="224"/>
      <c r="N417" s="225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188</v>
      </c>
      <c r="AU417" s="20" t="s">
        <v>87</v>
      </c>
    </row>
    <row r="418" s="14" customFormat="1">
      <c r="A418" s="14"/>
      <c r="B418" s="237"/>
      <c r="C418" s="238"/>
      <c r="D418" s="228" t="s">
        <v>190</v>
      </c>
      <c r="E418" s="239" t="s">
        <v>19</v>
      </c>
      <c r="F418" s="240" t="s">
        <v>141</v>
      </c>
      <c r="G418" s="238"/>
      <c r="H418" s="241">
        <v>36.256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190</v>
      </c>
      <c r="AU418" s="247" t="s">
        <v>87</v>
      </c>
      <c r="AV418" s="14" t="s">
        <v>87</v>
      </c>
      <c r="AW418" s="14" t="s">
        <v>36</v>
      </c>
      <c r="AX418" s="14" t="s">
        <v>77</v>
      </c>
      <c r="AY418" s="247" t="s">
        <v>180</v>
      </c>
    </row>
    <row r="419" s="15" customFormat="1">
      <c r="A419" s="15"/>
      <c r="B419" s="248"/>
      <c r="C419" s="249"/>
      <c r="D419" s="228" t="s">
        <v>190</v>
      </c>
      <c r="E419" s="250" t="s">
        <v>19</v>
      </c>
      <c r="F419" s="251" t="s">
        <v>194</v>
      </c>
      <c r="G419" s="249"/>
      <c r="H419" s="252">
        <v>36.256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8" t="s">
        <v>190</v>
      </c>
      <c r="AU419" s="258" t="s">
        <v>87</v>
      </c>
      <c r="AV419" s="15" t="s">
        <v>186</v>
      </c>
      <c r="AW419" s="15" t="s">
        <v>36</v>
      </c>
      <c r="AX419" s="15" t="s">
        <v>85</v>
      </c>
      <c r="AY419" s="258" t="s">
        <v>180</v>
      </c>
    </row>
    <row r="420" s="2" customFormat="1" ht="24.15" customHeight="1">
      <c r="A420" s="41"/>
      <c r="B420" s="42"/>
      <c r="C420" s="208" t="s">
        <v>451</v>
      </c>
      <c r="D420" s="208" t="s">
        <v>182</v>
      </c>
      <c r="E420" s="209" t="s">
        <v>452</v>
      </c>
      <c r="F420" s="210" t="s">
        <v>453</v>
      </c>
      <c r="G420" s="211" t="s">
        <v>280</v>
      </c>
      <c r="H420" s="212">
        <v>1.2749999999999999</v>
      </c>
      <c r="I420" s="213"/>
      <c r="J420" s="214">
        <f>ROUND(I420*H420,2)</f>
        <v>0</v>
      </c>
      <c r="K420" s="210" t="s">
        <v>185</v>
      </c>
      <c r="L420" s="47"/>
      <c r="M420" s="215" t="s">
        <v>19</v>
      </c>
      <c r="N420" s="216" t="s">
        <v>48</v>
      </c>
      <c r="O420" s="87"/>
      <c r="P420" s="217">
        <f>O420*H420</f>
        <v>0</v>
      </c>
      <c r="Q420" s="217">
        <v>1.0606199999999999</v>
      </c>
      <c r="R420" s="217">
        <f>Q420*H420</f>
        <v>1.3522904999999998</v>
      </c>
      <c r="S420" s="217">
        <v>0</v>
      </c>
      <c r="T420" s="218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9" t="s">
        <v>186</v>
      </c>
      <c r="AT420" s="219" t="s">
        <v>182</v>
      </c>
      <c r="AU420" s="219" t="s">
        <v>87</v>
      </c>
      <c r="AY420" s="20" t="s">
        <v>180</v>
      </c>
      <c r="BE420" s="220">
        <f>IF(N420="základní",J420,0)</f>
        <v>0</v>
      </c>
      <c r="BF420" s="220">
        <f>IF(N420="snížená",J420,0)</f>
        <v>0</v>
      </c>
      <c r="BG420" s="220">
        <f>IF(N420="zákl. přenesená",J420,0)</f>
        <v>0</v>
      </c>
      <c r="BH420" s="220">
        <f>IF(N420="sníž. přenesená",J420,0)</f>
        <v>0</v>
      </c>
      <c r="BI420" s="220">
        <f>IF(N420="nulová",J420,0)</f>
        <v>0</v>
      </c>
      <c r="BJ420" s="20" t="s">
        <v>85</v>
      </c>
      <c r="BK420" s="220">
        <f>ROUND(I420*H420,2)</f>
        <v>0</v>
      </c>
      <c r="BL420" s="20" t="s">
        <v>186</v>
      </c>
      <c r="BM420" s="219" t="s">
        <v>454</v>
      </c>
    </row>
    <row r="421" s="2" customFormat="1">
      <c r="A421" s="41"/>
      <c r="B421" s="42"/>
      <c r="C421" s="43"/>
      <c r="D421" s="221" t="s">
        <v>188</v>
      </c>
      <c r="E421" s="43"/>
      <c r="F421" s="222" t="s">
        <v>455</v>
      </c>
      <c r="G421" s="43"/>
      <c r="H421" s="43"/>
      <c r="I421" s="223"/>
      <c r="J421" s="43"/>
      <c r="K421" s="43"/>
      <c r="L421" s="47"/>
      <c r="M421" s="224"/>
      <c r="N421" s="225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188</v>
      </c>
      <c r="AU421" s="20" t="s">
        <v>87</v>
      </c>
    </row>
    <row r="422" s="13" customFormat="1">
      <c r="A422" s="13"/>
      <c r="B422" s="226"/>
      <c r="C422" s="227"/>
      <c r="D422" s="228" t="s">
        <v>190</v>
      </c>
      <c r="E422" s="229" t="s">
        <v>19</v>
      </c>
      <c r="F422" s="230" t="s">
        <v>221</v>
      </c>
      <c r="G422" s="227"/>
      <c r="H422" s="229" t="s">
        <v>19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190</v>
      </c>
      <c r="AU422" s="236" t="s">
        <v>87</v>
      </c>
      <c r="AV422" s="13" t="s">
        <v>85</v>
      </c>
      <c r="AW422" s="13" t="s">
        <v>36</v>
      </c>
      <c r="AX422" s="13" t="s">
        <v>77</v>
      </c>
      <c r="AY422" s="236" t="s">
        <v>180</v>
      </c>
    </row>
    <row r="423" s="14" customFormat="1">
      <c r="A423" s="14"/>
      <c r="B423" s="237"/>
      <c r="C423" s="238"/>
      <c r="D423" s="228" t="s">
        <v>190</v>
      </c>
      <c r="E423" s="239" t="s">
        <v>19</v>
      </c>
      <c r="F423" s="240" t="s">
        <v>456</v>
      </c>
      <c r="G423" s="238"/>
      <c r="H423" s="241">
        <v>0.14299999999999999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190</v>
      </c>
      <c r="AU423" s="247" t="s">
        <v>87</v>
      </c>
      <c r="AV423" s="14" t="s">
        <v>87</v>
      </c>
      <c r="AW423" s="14" t="s">
        <v>36</v>
      </c>
      <c r="AX423" s="14" t="s">
        <v>77</v>
      </c>
      <c r="AY423" s="247" t="s">
        <v>180</v>
      </c>
    </row>
    <row r="424" s="14" customFormat="1">
      <c r="A424" s="14"/>
      <c r="B424" s="237"/>
      <c r="C424" s="238"/>
      <c r="D424" s="228" t="s">
        <v>190</v>
      </c>
      <c r="E424" s="239" t="s">
        <v>19</v>
      </c>
      <c r="F424" s="240" t="s">
        <v>457</v>
      </c>
      <c r="G424" s="238"/>
      <c r="H424" s="241">
        <v>0.114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7" t="s">
        <v>190</v>
      </c>
      <c r="AU424" s="247" t="s">
        <v>87</v>
      </c>
      <c r="AV424" s="14" t="s">
        <v>87</v>
      </c>
      <c r="AW424" s="14" t="s">
        <v>36</v>
      </c>
      <c r="AX424" s="14" t="s">
        <v>77</v>
      </c>
      <c r="AY424" s="247" t="s">
        <v>180</v>
      </c>
    </row>
    <row r="425" s="13" customFormat="1">
      <c r="A425" s="13"/>
      <c r="B425" s="226"/>
      <c r="C425" s="227"/>
      <c r="D425" s="228" t="s">
        <v>190</v>
      </c>
      <c r="E425" s="229" t="s">
        <v>19</v>
      </c>
      <c r="F425" s="230" t="s">
        <v>238</v>
      </c>
      <c r="G425" s="227"/>
      <c r="H425" s="229" t="s">
        <v>19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190</v>
      </c>
      <c r="AU425" s="236" t="s">
        <v>87</v>
      </c>
      <c r="AV425" s="13" t="s">
        <v>85</v>
      </c>
      <c r="AW425" s="13" t="s">
        <v>36</v>
      </c>
      <c r="AX425" s="13" t="s">
        <v>77</v>
      </c>
      <c r="AY425" s="236" t="s">
        <v>180</v>
      </c>
    </row>
    <row r="426" s="14" customFormat="1">
      <c r="A426" s="14"/>
      <c r="B426" s="237"/>
      <c r="C426" s="238"/>
      <c r="D426" s="228" t="s">
        <v>190</v>
      </c>
      <c r="E426" s="239" t="s">
        <v>19</v>
      </c>
      <c r="F426" s="240" t="s">
        <v>458</v>
      </c>
      <c r="G426" s="238"/>
      <c r="H426" s="241">
        <v>0.78000000000000003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190</v>
      </c>
      <c r="AU426" s="247" t="s">
        <v>87</v>
      </c>
      <c r="AV426" s="14" t="s">
        <v>87</v>
      </c>
      <c r="AW426" s="14" t="s">
        <v>36</v>
      </c>
      <c r="AX426" s="14" t="s">
        <v>77</v>
      </c>
      <c r="AY426" s="247" t="s">
        <v>180</v>
      </c>
    </row>
    <row r="427" s="16" customFormat="1">
      <c r="A427" s="16"/>
      <c r="B427" s="259"/>
      <c r="C427" s="260"/>
      <c r="D427" s="228" t="s">
        <v>190</v>
      </c>
      <c r="E427" s="261" t="s">
        <v>19</v>
      </c>
      <c r="F427" s="262" t="s">
        <v>212</v>
      </c>
      <c r="G427" s="260"/>
      <c r="H427" s="263">
        <v>1.0369999999999999</v>
      </c>
      <c r="I427" s="264"/>
      <c r="J427" s="260"/>
      <c r="K427" s="260"/>
      <c r="L427" s="265"/>
      <c r="M427" s="266"/>
      <c r="N427" s="267"/>
      <c r="O427" s="267"/>
      <c r="P427" s="267"/>
      <c r="Q427" s="267"/>
      <c r="R427" s="267"/>
      <c r="S427" s="267"/>
      <c r="T427" s="268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69" t="s">
        <v>190</v>
      </c>
      <c r="AU427" s="269" t="s">
        <v>87</v>
      </c>
      <c r="AV427" s="16" t="s">
        <v>200</v>
      </c>
      <c r="AW427" s="16" t="s">
        <v>36</v>
      </c>
      <c r="AX427" s="16" t="s">
        <v>77</v>
      </c>
      <c r="AY427" s="269" t="s">
        <v>180</v>
      </c>
    </row>
    <row r="428" s="13" customFormat="1">
      <c r="A428" s="13"/>
      <c r="B428" s="226"/>
      <c r="C428" s="227"/>
      <c r="D428" s="228" t="s">
        <v>190</v>
      </c>
      <c r="E428" s="229" t="s">
        <v>19</v>
      </c>
      <c r="F428" s="230" t="s">
        <v>240</v>
      </c>
      <c r="G428" s="227"/>
      <c r="H428" s="229" t="s">
        <v>19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190</v>
      </c>
      <c r="AU428" s="236" t="s">
        <v>87</v>
      </c>
      <c r="AV428" s="13" t="s">
        <v>85</v>
      </c>
      <c r="AW428" s="13" t="s">
        <v>36</v>
      </c>
      <c r="AX428" s="13" t="s">
        <v>77</v>
      </c>
      <c r="AY428" s="236" t="s">
        <v>180</v>
      </c>
    </row>
    <row r="429" s="14" customFormat="1">
      <c r="A429" s="14"/>
      <c r="B429" s="237"/>
      <c r="C429" s="238"/>
      <c r="D429" s="228" t="s">
        <v>190</v>
      </c>
      <c r="E429" s="239" t="s">
        <v>19</v>
      </c>
      <c r="F429" s="240" t="s">
        <v>459</v>
      </c>
      <c r="G429" s="238"/>
      <c r="H429" s="241">
        <v>0.23799999999999999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7" t="s">
        <v>190</v>
      </c>
      <c r="AU429" s="247" t="s">
        <v>87</v>
      </c>
      <c r="AV429" s="14" t="s">
        <v>87</v>
      </c>
      <c r="AW429" s="14" t="s">
        <v>36</v>
      </c>
      <c r="AX429" s="14" t="s">
        <v>77</v>
      </c>
      <c r="AY429" s="247" t="s">
        <v>180</v>
      </c>
    </row>
    <row r="430" s="16" customFormat="1">
      <c r="A430" s="16"/>
      <c r="B430" s="259"/>
      <c r="C430" s="260"/>
      <c r="D430" s="228" t="s">
        <v>190</v>
      </c>
      <c r="E430" s="261" t="s">
        <v>19</v>
      </c>
      <c r="F430" s="262" t="s">
        <v>212</v>
      </c>
      <c r="G430" s="260"/>
      <c r="H430" s="263">
        <v>0.23799999999999999</v>
      </c>
      <c r="I430" s="264"/>
      <c r="J430" s="260"/>
      <c r="K430" s="260"/>
      <c r="L430" s="265"/>
      <c r="M430" s="266"/>
      <c r="N430" s="267"/>
      <c r="O430" s="267"/>
      <c r="P430" s="267"/>
      <c r="Q430" s="267"/>
      <c r="R430" s="267"/>
      <c r="S430" s="267"/>
      <c r="T430" s="268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69" t="s">
        <v>190</v>
      </c>
      <c r="AU430" s="269" t="s">
        <v>87</v>
      </c>
      <c r="AV430" s="16" t="s">
        <v>200</v>
      </c>
      <c r="AW430" s="16" t="s">
        <v>36</v>
      </c>
      <c r="AX430" s="16" t="s">
        <v>77</v>
      </c>
      <c r="AY430" s="269" t="s">
        <v>180</v>
      </c>
    </row>
    <row r="431" s="15" customFormat="1">
      <c r="A431" s="15"/>
      <c r="B431" s="248"/>
      <c r="C431" s="249"/>
      <c r="D431" s="228" t="s">
        <v>190</v>
      </c>
      <c r="E431" s="250" t="s">
        <v>19</v>
      </c>
      <c r="F431" s="251" t="s">
        <v>194</v>
      </c>
      <c r="G431" s="249"/>
      <c r="H431" s="252">
        <v>1.2749999999999999</v>
      </c>
      <c r="I431" s="253"/>
      <c r="J431" s="249"/>
      <c r="K431" s="249"/>
      <c r="L431" s="254"/>
      <c r="M431" s="255"/>
      <c r="N431" s="256"/>
      <c r="O431" s="256"/>
      <c r="P431" s="256"/>
      <c r="Q431" s="256"/>
      <c r="R431" s="256"/>
      <c r="S431" s="256"/>
      <c r="T431" s="257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8" t="s">
        <v>190</v>
      </c>
      <c r="AU431" s="258" t="s">
        <v>87</v>
      </c>
      <c r="AV431" s="15" t="s">
        <v>186</v>
      </c>
      <c r="AW431" s="15" t="s">
        <v>36</v>
      </c>
      <c r="AX431" s="15" t="s">
        <v>85</v>
      </c>
      <c r="AY431" s="258" t="s">
        <v>180</v>
      </c>
    </row>
    <row r="432" s="2" customFormat="1" ht="24.15" customHeight="1">
      <c r="A432" s="41"/>
      <c r="B432" s="42"/>
      <c r="C432" s="208" t="s">
        <v>460</v>
      </c>
      <c r="D432" s="208" t="s">
        <v>182</v>
      </c>
      <c r="E432" s="209" t="s">
        <v>461</v>
      </c>
      <c r="F432" s="210" t="s">
        <v>462</v>
      </c>
      <c r="G432" s="211" t="s">
        <v>130</v>
      </c>
      <c r="H432" s="212">
        <v>4.79</v>
      </c>
      <c r="I432" s="213"/>
      <c r="J432" s="214">
        <f>ROUND(I432*H432,2)</f>
        <v>0</v>
      </c>
      <c r="K432" s="210" t="s">
        <v>185</v>
      </c>
      <c r="L432" s="47"/>
      <c r="M432" s="215" t="s">
        <v>19</v>
      </c>
      <c r="N432" s="216" t="s">
        <v>48</v>
      </c>
      <c r="O432" s="87"/>
      <c r="P432" s="217">
        <f>O432*H432</f>
        <v>0</v>
      </c>
      <c r="Q432" s="217">
        <v>2.3010199999999998</v>
      </c>
      <c r="R432" s="217">
        <f>Q432*H432</f>
        <v>11.0218858</v>
      </c>
      <c r="S432" s="217">
        <v>0</v>
      </c>
      <c r="T432" s="218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9" t="s">
        <v>186</v>
      </c>
      <c r="AT432" s="219" t="s">
        <v>182</v>
      </c>
      <c r="AU432" s="219" t="s">
        <v>87</v>
      </c>
      <c r="AY432" s="20" t="s">
        <v>180</v>
      </c>
      <c r="BE432" s="220">
        <f>IF(N432="základní",J432,0)</f>
        <v>0</v>
      </c>
      <c r="BF432" s="220">
        <f>IF(N432="snížená",J432,0)</f>
        <v>0</v>
      </c>
      <c r="BG432" s="220">
        <f>IF(N432="zákl. přenesená",J432,0)</f>
        <v>0</v>
      </c>
      <c r="BH432" s="220">
        <f>IF(N432="sníž. přenesená",J432,0)</f>
        <v>0</v>
      </c>
      <c r="BI432" s="220">
        <f>IF(N432="nulová",J432,0)</f>
        <v>0</v>
      </c>
      <c r="BJ432" s="20" t="s">
        <v>85</v>
      </c>
      <c r="BK432" s="220">
        <f>ROUND(I432*H432,2)</f>
        <v>0</v>
      </c>
      <c r="BL432" s="20" t="s">
        <v>186</v>
      </c>
      <c r="BM432" s="219" t="s">
        <v>463</v>
      </c>
    </row>
    <row r="433" s="2" customFormat="1">
      <c r="A433" s="41"/>
      <c r="B433" s="42"/>
      <c r="C433" s="43"/>
      <c r="D433" s="221" t="s">
        <v>188</v>
      </c>
      <c r="E433" s="43"/>
      <c r="F433" s="222" t="s">
        <v>464</v>
      </c>
      <c r="G433" s="43"/>
      <c r="H433" s="43"/>
      <c r="I433" s="223"/>
      <c r="J433" s="43"/>
      <c r="K433" s="43"/>
      <c r="L433" s="47"/>
      <c r="M433" s="224"/>
      <c r="N433" s="225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188</v>
      </c>
      <c r="AU433" s="20" t="s">
        <v>87</v>
      </c>
    </row>
    <row r="434" s="13" customFormat="1">
      <c r="A434" s="13"/>
      <c r="B434" s="226"/>
      <c r="C434" s="227"/>
      <c r="D434" s="228" t="s">
        <v>190</v>
      </c>
      <c r="E434" s="229" t="s">
        <v>19</v>
      </c>
      <c r="F434" s="230" t="s">
        <v>221</v>
      </c>
      <c r="G434" s="227"/>
      <c r="H434" s="229" t="s">
        <v>19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190</v>
      </c>
      <c r="AU434" s="236" t="s">
        <v>87</v>
      </c>
      <c r="AV434" s="13" t="s">
        <v>85</v>
      </c>
      <c r="AW434" s="13" t="s">
        <v>36</v>
      </c>
      <c r="AX434" s="13" t="s">
        <v>77</v>
      </c>
      <c r="AY434" s="236" t="s">
        <v>180</v>
      </c>
    </row>
    <row r="435" s="14" customFormat="1">
      <c r="A435" s="14"/>
      <c r="B435" s="237"/>
      <c r="C435" s="238"/>
      <c r="D435" s="228" t="s">
        <v>190</v>
      </c>
      <c r="E435" s="239" t="s">
        <v>19</v>
      </c>
      <c r="F435" s="240" t="s">
        <v>465</v>
      </c>
      <c r="G435" s="238"/>
      <c r="H435" s="241">
        <v>0.14399999999999999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190</v>
      </c>
      <c r="AU435" s="247" t="s">
        <v>87</v>
      </c>
      <c r="AV435" s="14" t="s">
        <v>87</v>
      </c>
      <c r="AW435" s="14" t="s">
        <v>36</v>
      </c>
      <c r="AX435" s="14" t="s">
        <v>77</v>
      </c>
      <c r="AY435" s="247" t="s">
        <v>180</v>
      </c>
    </row>
    <row r="436" s="14" customFormat="1">
      <c r="A436" s="14"/>
      <c r="B436" s="237"/>
      <c r="C436" s="238"/>
      <c r="D436" s="228" t="s">
        <v>190</v>
      </c>
      <c r="E436" s="239" t="s">
        <v>19</v>
      </c>
      <c r="F436" s="240" t="s">
        <v>466</v>
      </c>
      <c r="G436" s="238"/>
      <c r="H436" s="241">
        <v>0.096000000000000002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190</v>
      </c>
      <c r="AU436" s="247" t="s">
        <v>87</v>
      </c>
      <c r="AV436" s="14" t="s">
        <v>87</v>
      </c>
      <c r="AW436" s="14" t="s">
        <v>36</v>
      </c>
      <c r="AX436" s="14" t="s">
        <v>77</v>
      </c>
      <c r="AY436" s="247" t="s">
        <v>180</v>
      </c>
    </row>
    <row r="437" s="13" customFormat="1">
      <c r="A437" s="13"/>
      <c r="B437" s="226"/>
      <c r="C437" s="227"/>
      <c r="D437" s="228" t="s">
        <v>190</v>
      </c>
      <c r="E437" s="229" t="s">
        <v>19</v>
      </c>
      <c r="F437" s="230" t="s">
        <v>224</v>
      </c>
      <c r="G437" s="227"/>
      <c r="H437" s="229" t="s">
        <v>19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190</v>
      </c>
      <c r="AU437" s="236" t="s">
        <v>87</v>
      </c>
      <c r="AV437" s="13" t="s">
        <v>85</v>
      </c>
      <c r="AW437" s="13" t="s">
        <v>36</v>
      </c>
      <c r="AX437" s="13" t="s">
        <v>77</v>
      </c>
      <c r="AY437" s="236" t="s">
        <v>180</v>
      </c>
    </row>
    <row r="438" s="13" customFormat="1">
      <c r="A438" s="13"/>
      <c r="B438" s="226"/>
      <c r="C438" s="227"/>
      <c r="D438" s="228" t="s">
        <v>190</v>
      </c>
      <c r="E438" s="229" t="s">
        <v>19</v>
      </c>
      <c r="F438" s="230" t="s">
        <v>467</v>
      </c>
      <c r="G438" s="227"/>
      <c r="H438" s="229" t="s">
        <v>19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190</v>
      </c>
      <c r="AU438" s="236" t="s">
        <v>87</v>
      </c>
      <c r="AV438" s="13" t="s">
        <v>85</v>
      </c>
      <c r="AW438" s="13" t="s">
        <v>36</v>
      </c>
      <c r="AX438" s="13" t="s">
        <v>77</v>
      </c>
      <c r="AY438" s="236" t="s">
        <v>180</v>
      </c>
    </row>
    <row r="439" s="14" customFormat="1">
      <c r="A439" s="14"/>
      <c r="B439" s="237"/>
      <c r="C439" s="238"/>
      <c r="D439" s="228" t="s">
        <v>190</v>
      </c>
      <c r="E439" s="239" t="s">
        <v>19</v>
      </c>
      <c r="F439" s="240" t="s">
        <v>468</v>
      </c>
      <c r="G439" s="238"/>
      <c r="H439" s="241">
        <v>2.1779999999999999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190</v>
      </c>
      <c r="AU439" s="247" t="s">
        <v>87</v>
      </c>
      <c r="AV439" s="14" t="s">
        <v>87</v>
      </c>
      <c r="AW439" s="14" t="s">
        <v>36</v>
      </c>
      <c r="AX439" s="14" t="s">
        <v>77</v>
      </c>
      <c r="AY439" s="247" t="s">
        <v>180</v>
      </c>
    </row>
    <row r="440" s="14" customFormat="1">
      <c r="A440" s="14"/>
      <c r="B440" s="237"/>
      <c r="C440" s="238"/>
      <c r="D440" s="228" t="s">
        <v>190</v>
      </c>
      <c r="E440" s="239" t="s">
        <v>19</v>
      </c>
      <c r="F440" s="240" t="s">
        <v>469</v>
      </c>
      <c r="G440" s="238"/>
      <c r="H440" s="241">
        <v>2.145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190</v>
      </c>
      <c r="AU440" s="247" t="s">
        <v>87</v>
      </c>
      <c r="AV440" s="14" t="s">
        <v>87</v>
      </c>
      <c r="AW440" s="14" t="s">
        <v>36</v>
      </c>
      <c r="AX440" s="14" t="s">
        <v>77</v>
      </c>
      <c r="AY440" s="247" t="s">
        <v>180</v>
      </c>
    </row>
    <row r="441" s="14" customFormat="1">
      <c r="A441" s="14"/>
      <c r="B441" s="237"/>
      <c r="C441" s="238"/>
      <c r="D441" s="228" t="s">
        <v>190</v>
      </c>
      <c r="E441" s="239" t="s">
        <v>19</v>
      </c>
      <c r="F441" s="240" t="s">
        <v>470</v>
      </c>
      <c r="G441" s="238"/>
      <c r="H441" s="241">
        <v>0.11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7" t="s">
        <v>190</v>
      </c>
      <c r="AU441" s="247" t="s">
        <v>87</v>
      </c>
      <c r="AV441" s="14" t="s">
        <v>87</v>
      </c>
      <c r="AW441" s="14" t="s">
        <v>36</v>
      </c>
      <c r="AX441" s="14" t="s">
        <v>77</v>
      </c>
      <c r="AY441" s="247" t="s">
        <v>180</v>
      </c>
    </row>
    <row r="442" s="14" customFormat="1">
      <c r="A442" s="14"/>
      <c r="B442" s="237"/>
      <c r="C442" s="238"/>
      <c r="D442" s="228" t="s">
        <v>190</v>
      </c>
      <c r="E442" s="239" t="s">
        <v>19</v>
      </c>
      <c r="F442" s="240" t="s">
        <v>471</v>
      </c>
      <c r="G442" s="238"/>
      <c r="H442" s="241">
        <v>0.11700000000000001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190</v>
      </c>
      <c r="AU442" s="247" t="s">
        <v>87</v>
      </c>
      <c r="AV442" s="14" t="s">
        <v>87</v>
      </c>
      <c r="AW442" s="14" t="s">
        <v>36</v>
      </c>
      <c r="AX442" s="14" t="s">
        <v>77</v>
      </c>
      <c r="AY442" s="247" t="s">
        <v>180</v>
      </c>
    </row>
    <row r="443" s="16" customFormat="1">
      <c r="A443" s="16"/>
      <c r="B443" s="259"/>
      <c r="C443" s="260"/>
      <c r="D443" s="228" t="s">
        <v>190</v>
      </c>
      <c r="E443" s="261" t="s">
        <v>19</v>
      </c>
      <c r="F443" s="262" t="s">
        <v>212</v>
      </c>
      <c r="G443" s="260"/>
      <c r="H443" s="263">
        <v>4.79</v>
      </c>
      <c r="I443" s="264"/>
      <c r="J443" s="260"/>
      <c r="K443" s="260"/>
      <c r="L443" s="265"/>
      <c r="M443" s="266"/>
      <c r="N443" s="267"/>
      <c r="O443" s="267"/>
      <c r="P443" s="267"/>
      <c r="Q443" s="267"/>
      <c r="R443" s="267"/>
      <c r="S443" s="267"/>
      <c r="T443" s="268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69" t="s">
        <v>190</v>
      </c>
      <c r="AU443" s="269" t="s">
        <v>87</v>
      </c>
      <c r="AV443" s="16" t="s">
        <v>200</v>
      </c>
      <c r="AW443" s="16" t="s">
        <v>36</v>
      </c>
      <c r="AX443" s="16" t="s">
        <v>77</v>
      </c>
      <c r="AY443" s="269" t="s">
        <v>180</v>
      </c>
    </row>
    <row r="444" s="15" customFormat="1">
      <c r="A444" s="15"/>
      <c r="B444" s="248"/>
      <c r="C444" s="249"/>
      <c r="D444" s="228" t="s">
        <v>190</v>
      </c>
      <c r="E444" s="250" t="s">
        <v>19</v>
      </c>
      <c r="F444" s="251" t="s">
        <v>194</v>
      </c>
      <c r="G444" s="249"/>
      <c r="H444" s="252">
        <v>4.79</v>
      </c>
      <c r="I444" s="253"/>
      <c r="J444" s="249"/>
      <c r="K444" s="249"/>
      <c r="L444" s="254"/>
      <c r="M444" s="255"/>
      <c r="N444" s="256"/>
      <c r="O444" s="256"/>
      <c r="P444" s="256"/>
      <c r="Q444" s="256"/>
      <c r="R444" s="256"/>
      <c r="S444" s="256"/>
      <c r="T444" s="257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58" t="s">
        <v>190</v>
      </c>
      <c r="AU444" s="258" t="s">
        <v>87</v>
      </c>
      <c r="AV444" s="15" t="s">
        <v>186</v>
      </c>
      <c r="AW444" s="15" t="s">
        <v>36</v>
      </c>
      <c r="AX444" s="15" t="s">
        <v>85</v>
      </c>
      <c r="AY444" s="258" t="s">
        <v>180</v>
      </c>
    </row>
    <row r="445" s="2" customFormat="1" ht="33" customHeight="1">
      <c r="A445" s="41"/>
      <c r="B445" s="42"/>
      <c r="C445" s="208" t="s">
        <v>472</v>
      </c>
      <c r="D445" s="208" t="s">
        <v>182</v>
      </c>
      <c r="E445" s="209" t="s">
        <v>473</v>
      </c>
      <c r="F445" s="210" t="s">
        <v>474</v>
      </c>
      <c r="G445" s="211" t="s">
        <v>130</v>
      </c>
      <c r="H445" s="212">
        <v>19.367000000000001</v>
      </c>
      <c r="I445" s="213"/>
      <c r="J445" s="214">
        <f>ROUND(I445*H445,2)</f>
        <v>0</v>
      </c>
      <c r="K445" s="210" t="s">
        <v>185</v>
      </c>
      <c r="L445" s="47"/>
      <c r="M445" s="215" t="s">
        <v>19</v>
      </c>
      <c r="N445" s="216" t="s">
        <v>48</v>
      </c>
      <c r="O445" s="87"/>
      <c r="P445" s="217">
        <f>O445*H445</f>
        <v>0</v>
      </c>
      <c r="Q445" s="217">
        <v>2.5018699999999998</v>
      </c>
      <c r="R445" s="217">
        <f>Q445*H445</f>
        <v>48.453716289999996</v>
      </c>
      <c r="S445" s="217">
        <v>0</v>
      </c>
      <c r="T445" s="218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9" t="s">
        <v>186</v>
      </c>
      <c r="AT445" s="219" t="s">
        <v>182</v>
      </c>
      <c r="AU445" s="219" t="s">
        <v>87</v>
      </c>
      <c r="AY445" s="20" t="s">
        <v>180</v>
      </c>
      <c r="BE445" s="220">
        <f>IF(N445="základní",J445,0)</f>
        <v>0</v>
      </c>
      <c r="BF445" s="220">
        <f>IF(N445="snížená",J445,0)</f>
        <v>0</v>
      </c>
      <c r="BG445" s="220">
        <f>IF(N445="zákl. přenesená",J445,0)</f>
        <v>0</v>
      </c>
      <c r="BH445" s="220">
        <f>IF(N445="sníž. přenesená",J445,0)</f>
        <v>0</v>
      </c>
      <c r="BI445" s="220">
        <f>IF(N445="nulová",J445,0)</f>
        <v>0</v>
      </c>
      <c r="BJ445" s="20" t="s">
        <v>85</v>
      </c>
      <c r="BK445" s="220">
        <f>ROUND(I445*H445,2)</f>
        <v>0</v>
      </c>
      <c r="BL445" s="20" t="s">
        <v>186</v>
      </c>
      <c r="BM445" s="219" t="s">
        <v>475</v>
      </c>
    </row>
    <row r="446" s="2" customFormat="1">
      <c r="A446" s="41"/>
      <c r="B446" s="42"/>
      <c r="C446" s="43"/>
      <c r="D446" s="221" t="s">
        <v>188</v>
      </c>
      <c r="E446" s="43"/>
      <c r="F446" s="222" t="s">
        <v>476</v>
      </c>
      <c r="G446" s="43"/>
      <c r="H446" s="43"/>
      <c r="I446" s="223"/>
      <c r="J446" s="43"/>
      <c r="K446" s="43"/>
      <c r="L446" s="47"/>
      <c r="M446" s="224"/>
      <c r="N446" s="225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188</v>
      </c>
      <c r="AU446" s="20" t="s">
        <v>87</v>
      </c>
    </row>
    <row r="447" s="13" customFormat="1">
      <c r="A447" s="13"/>
      <c r="B447" s="226"/>
      <c r="C447" s="227"/>
      <c r="D447" s="228" t="s">
        <v>190</v>
      </c>
      <c r="E447" s="229" t="s">
        <v>19</v>
      </c>
      <c r="F447" s="230" t="s">
        <v>221</v>
      </c>
      <c r="G447" s="227"/>
      <c r="H447" s="229" t="s">
        <v>19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190</v>
      </c>
      <c r="AU447" s="236" t="s">
        <v>87</v>
      </c>
      <c r="AV447" s="13" t="s">
        <v>85</v>
      </c>
      <c r="AW447" s="13" t="s">
        <v>36</v>
      </c>
      <c r="AX447" s="13" t="s">
        <v>77</v>
      </c>
      <c r="AY447" s="236" t="s">
        <v>180</v>
      </c>
    </row>
    <row r="448" s="14" customFormat="1">
      <c r="A448" s="14"/>
      <c r="B448" s="237"/>
      <c r="C448" s="238"/>
      <c r="D448" s="228" t="s">
        <v>190</v>
      </c>
      <c r="E448" s="239" t="s">
        <v>19</v>
      </c>
      <c r="F448" s="240" t="s">
        <v>477</v>
      </c>
      <c r="G448" s="238"/>
      <c r="H448" s="241">
        <v>0.34999999999999998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190</v>
      </c>
      <c r="AU448" s="247" t="s">
        <v>87</v>
      </c>
      <c r="AV448" s="14" t="s">
        <v>87</v>
      </c>
      <c r="AW448" s="14" t="s">
        <v>36</v>
      </c>
      <c r="AX448" s="14" t="s">
        <v>77</v>
      </c>
      <c r="AY448" s="247" t="s">
        <v>180</v>
      </c>
    </row>
    <row r="449" s="14" customFormat="1">
      <c r="A449" s="14"/>
      <c r="B449" s="237"/>
      <c r="C449" s="238"/>
      <c r="D449" s="228" t="s">
        <v>190</v>
      </c>
      <c r="E449" s="239" t="s">
        <v>19</v>
      </c>
      <c r="F449" s="240" t="s">
        <v>478</v>
      </c>
      <c r="G449" s="238"/>
      <c r="H449" s="241">
        <v>0.245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7" t="s">
        <v>190</v>
      </c>
      <c r="AU449" s="247" t="s">
        <v>87</v>
      </c>
      <c r="AV449" s="14" t="s">
        <v>87</v>
      </c>
      <c r="AW449" s="14" t="s">
        <v>36</v>
      </c>
      <c r="AX449" s="14" t="s">
        <v>77</v>
      </c>
      <c r="AY449" s="247" t="s">
        <v>180</v>
      </c>
    </row>
    <row r="450" s="16" customFormat="1">
      <c r="A450" s="16"/>
      <c r="B450" s="259"/>
      <c r="C450" s="260"/>
      <c r="D450" s="228" t="s">
        <v>190</v>
      </c>
      <c r="E450" s="261" t="s">
        <v>19</v>
      </c>
      <c r="F450" s="262" t="s">
        <v>212</v>
      </c>
      <c r="G450" s="260"/>
      <c r="H450" s="263">
        <v>0.59499999999999997</v>
      </c>
      <c r="I450" s="264"/>
      <c r="J450" s="260"/>
      <c r="K450" s="260"/>
      <c r="L450" s="265"/>
      <c r="M450" s="266"/>
      <c r="N450" s="267"/>
      <c r="O450" s="267"/>
      <c r="P450" s="267"/>
      <c r="Q450" s="267"/>
      <c r="R450" s="267"/>
      <c r="S450" s="267"/>
      <c r="T450" s="268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T450" s="269" t="s">
        <v>190</v>
      </c>
      <c r="AU450" s="269" t="s">
        <v>87</v>
      </c>
      <c r="AV450" s="16" t="s">
        <v>200</v>
      </c>
      <c r="AW450" s="16" t="s">
        <v>36</v>
      </c>
      <c r="AX450" s="16" t="s">
        <v>77</v>
      </c>
      <c r="AY450" s="269" t="s">
        <v>180</v>
      </c>
    </row>
    <row r="451" s="13" customFormat="1">
      <c r="A451" s="13"/>
      <c r="B451" s="226"/>
      <c r="C451" s="227"/>
      <c r="D451" s="228" t="s">
        <v>190</v>
      </c>
      <c r="E451" s="229" t="s">
        <v>19</v>
      </c>
      <c r="F451" s="230" t="s">
        <v>238</v>
      </c>
      <c r="G451" s="227"/>
      <c r="H451" s="229" t="s">
        <v>19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190</v>
      </c>
      <c r="AU451" s="236" t="s">
        <v>87</v>
      </c>
      <c r="AV451" s="13" t="s">
        <v>85</v>
      </c>
      <c r="AW451" s="13" t="s">
        <v>36</v>
      </c>
      <c r="AX451" s="13" t="s">
        <v>77</v>
      </c>
      <c r="AY451" s="236" t="s">
        <v>180</v>
      </c>
    </row>
    <row r="452" s="14" customFormat="1">
      <c r="A452" s="14"/>
      <c r="B452" s="237"/>
      <c r="C452" s="238"/>
      <c r="D452" s="228" t="s">
        <v>190</v>
      </c>
      <c r="E452" s="239" t="s">
        <v>19</v>
      </c>
      <c r="F452" s="240" t="s">
        <v>479</v>
      </c>
      <c r="G452" s="238"/>
      <c r="H452" s="241">
        <v>4.2000000000000002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190</v>
      </c>
      <c r="AU452" s="247" t="s">
        <v>87</v>
      </c>
      <c r="AV452" s="14" t="s">
        <v>87</v>
      </c>
      <c r="AW452" s="14" t="s">
        <v>36</v>
      </c>
      <c r="AX452" s="14" t="s">
        <v>77</v>
      </c>
      <c r="AY452" s="247" t="s">
        <v>180</v>
      </c>
    </row>
    <row r="453" s="16" customFormat="1">
      <c r="A453" s="16"/>
      <c r="B453" s="259"/>
      <c r="C453" s="260"/>
      <c r="D453" s="228" t="s">
        <v>190</v>
      </c>
      <c r="E453" s="261" t="s">
        <v>19</v>
      </c>
      <c r="F453" s="262" t="s">
        <v>212</v>
      </c>
      <c r="G453" s="260"/>
      <c r="H453" s="263">
        <v>4.2000000000000002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69" t="s">
        <v>190</v>
      </c>
      <c r="AU453" s="269" t="s">
        <v>87</v>
      </c>
      <c r="AV453" s="16" t="s">
        <v>200</v>
      </c>
      <c r="AW453" s="16" t="s">
        <v>36</v>
      </c>
      <c r="AX453" s="16" t="s">
        <v>77</v>
      </c>
      <c r="AY453" s="269" t="s">
        <v>180</v>
      </c>
    </row>
    <row r="454" s="13" customFormat="1">
      <c r="A454" s="13"/>
      <c r="B454" s="226"/>
      <c r="C454" s="227"/>
      <c r="D454" s="228" t="s">
        <v>190</v>
      </c>
      <c r="E454" s="229" t="s">
        <v>19</v>
      </c>
      <c r="F454" s="230" t="s">
        <v>224</v>
      </c>
      <c r="G454" s="227"/>
      <c r="H454" s="229" t="s">
        <v>19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190</v>
      </c>
      <c r="AU454" s="236" t="s">
        <v>87</v>
      </c>
      <c r="AV454" s="13" t="s">
        <v>85</v>
      </c>
      <c r="AW454" s="13" t="s">
        <v>36</v>
      </c>
      <c r="AX454" s="13" t="s">
        <v>77</v>
      </c>
      <c r="AY454" s="236" t="s">
        <v>180</v>
      </c>
    </row>
    <row r="455" s="14" customFormat="1">
      <c r="A455" s="14"/>
      <c r="B455" s="237"/>
      <c r="C455" s="238"/>
      <c r="D455" s="228" t="s">
        <v>190</v>
      </c>
      <c r="E455" s="239" t="s">
        <v>19</v>
      </c>
      <c r="F455" s="240" t="s">
        <v>480</v>
      </c>
      <c r="G455" s="238"/>
      <c r="H455" s="241">
        <v>6.2999999999999998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190</v>
      </c>
      <c r="AU455" s="247" t="s">
        <v>87</v>
      </c>
      <c r="AV455" s="14" t="s">
        <v>87</v>
      </c>
      <c r="AW455" s="14" t="s">
        <v>36</v>
      </c>
      <c r="AX455" s="14" t="s">
        <v>77</v>
      </c>
      <c r="AY455" s="247" t="s">
        <v>180</v>
      </c>
    </row>
    <row r="456" s="14" customFormat="1">
      <c r="A456" s="14"/>
      <c r="B456" s="237"/>
      <c r="C456" s="238"/>
      <c r="D456" s="228" t="s">
        <v>190</v>
      </c>
      <c r="E456" s="239" t="s">
        <v>19</v>
      </c>
      <c r="F456" s="240" t="s">
        <v>481</v>
      </c>
      <c r="G456" s="238"/>
      <c r="H456" s="241">
        <v>6.468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7" t="s">
        <v>190</v>
      </c>
      <c r="AU456" s="247" t="s">
        <v>87</v>
      </c>
      <c r="AV456" s="14" t="s">
        <v>87</v>
      </c>
      <c r="AW456" s="14" t="s">
        <v>36</v>
      </c>
      <c r="AX456" s="14" t="s">
        <v>77</v>
      </c>
      <c r="AY456" s="247" t="s">
        <v>180</v>
      </c>
    </row>
    <row r="457" s="14" customFormat="1">
      <c r="A457" s="14"/>
      <c r="B457" s="237"/>
      <c r="C457" s="238"/>
      <c r="D457" s="228" t="s">
        <v>190</v>
      </c>
      <c r="E457" s="239" t="s">
        <v>19</v>
      </c>
      <c r="F457" s="240" t="s">
        <v>482</v>
      </c>
      <c r="G457" s="238"/>
      <c r="H457" s="241">
        <v>0.28000000000000003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190</v>
      </c>
      <c r="AU457" s="247" t="s">
        <v>87</v>
      </c>
      <c r="AV457" s="14" t="s">
        <v>87</v>
      </c>
      <c r="AW457" s="14" t="s">
        <v>36</v>
      </c>
      <c r="AX457" s="14" t="s">
        <v>77</v>
      </c>
      <c r="AY457" s="247" t="s">
        <v>180</v>
      </c>
    </row>
    <row r="458" s="14" customFormat="1">
      <c r="A458" s="14"/>
      <c r="B458" s="237"/>
      <c r="C458" s="238"/>
      <c r="D458" s="228" t="s">
        <v>190</v>
      </c>
      <c r="E458" s="239" t="s">
        <v>19</v>
      </c>
      <c r="F458" s="240" t="s">
        <v>483</v>
      </c>
      <c r="G458" s="238"/>
      <c r="H458" s="241">
        <v>0.33600000000000002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190</v>
      </c>
      <c r="AU458" s="247" t="s">
        <v>87</v>
      </c>
      <c r="AV458" s="14" t="s">
        <v>87</v>
      </c>
      <c r="AW458" s="14" t="s">
        <v>36</v>
      </c>
      <c r="AX458" s="14" t="s">
        <v>77</v>
      </c>
      <c r="AY458" s="247" t="s">
        <v>180</v>
      </c>
    </row>
    <row r="459" s="16" customFormat="1">
      <c r="A459" s="16"/>
      <c r="B459" s="259"/>
      <c r="C459" s="260"/>
      <c r="D459" s="228" t="s">
        <v>190</v>
      </c>
      <c r="E459" s="261" t="s">
        <v>19</v>
      </c>
      <c r="F459" s="262" t="s">
        <v>212</v>
      </c>
      <c r="G459" s="260"/>
      <c r="H459" s="263">
        <v>13.384</v>
      </c>
      <c r="I459" s="264"/>
      <c r="J459" s="260"/>
      <c r="K459" s="260"/>
      <c r="L459" s="265"/>
      <c r="M459" s="266"/>
      <c r="N459" s="267"/>
      <c r="O459" s="267"/>
      <c r="P459" s="267"/>
      <c r="Q459" s="267"/>
      <c r="R459" s="267"/>
      <c r="S459" s="267"/>
      <c r="T459" s="268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69" t="s">
        <v>190</v>
      </c>
      <c r="AU459" s="269" t="s">
        <v>87</v>
      </c>
      <c r="AV459" s="16" t="s">
        <v>200</v>
      </c>
      <c r="AW459" s="16" t="s">
        <v>36</v>
      </c>
      <c r="AX459" s="16" t="s">
        <v>77</v>
      </c>
      <c r="AY459" s="269" t="s">
        <v>180</v>
      </c>
    </row>
    <row r="460" s="13" customFormat="1">
      <c r="A460" s="13"/>
      <c r="B460" s="226"/>
      <c r="C460" s="227"/>
      <c r="D460" s="228" t="s">
        <v>190</v>
      </c>
      <c r="E460" s="229" t="s">
        <v>19</v>
      </c>
      <c r="F460" s="230" t="s">
        <v>240</v>
      </c>
      <c r="G460" s="227"/>
      <c r="H460" s="229" t="s">
        <v>19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190</v>
      </c>
      <c r="AU460" s="236" t="s">
        <v>87</v>
      </c>
      <c r="AV460" s="13" t="s">
        <v>85</v>
      </c>
      <c r="AW460" s="13" t="s">
        <v>36</v>
      </c>
      <c r="AX460" s="13" t="s">
        <v>77</v>
      </c>
      <c r="AY460" s="236" t="s">
        <v>180</v>
      </c>
    </row>
    <row r="461" s="14" customFormat="1">
      <c r="A461" s="14"/>
      <c r="B461" s="237"/>
      <c r="C461" s="238"/>
      <c r="D461" s="228" t="s">
        <v>190</v>
      </c>
      <c r="E461" s="239" t="s">
        <v>19</v>
      </c>
      <c r="F461" s="240" t="s">
        <v>436</v>
      </c>
      <c r="G461" s="238"/>
      <c r="H461" s="241">
        <v>1.1879999999999999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7" t="s">
        <v>190</v>
      </c>
      <c r="AU461" s="247" t="s">
        <v>87</v>
      </c>
      <c r="AV461" s="14" t="s">
        <v>87</v>
      </c>
      <c r="AW461" s="14" t="s">
        <v>36</v>
      </c>
      <c r="AX461" s="14" t="s">
        <v>77</v>
      </c>
      <c r="AY461" s="247" t="s">
        <v>180</v>
      </c>
    </row>
    <row r="462" s="16" customFormat="1">
      <c r="A462" s="16"/>
      <c r="B462" s="259"/>
      <c r="C462" s="260"/>
      <c r="D462" s="228" t="s">
        <v>190</v>
      </c>
      <c r="E462" s="261" t="s">
        <v>19</v>
      </c>
      <c r="F462" s="262" t="s">
        <v>212</v>
      </c>
      <c r="G462" s="260"/>
      <c r="H462" s="263">
        <v>1.1879999999999999</v>
      </c>
      <c r="I462" s="264"/>
      <c r="J462" s="260"/>
      <c r="K462" s="260"/>
      <c r="L462" s="265"/>
      <c r="M462" s="266"/>
      <c r="N462" s="267"/>
      <c r="O462" s="267"/>
      <c r="P462" s="267"/>
      <c r="Q462" s="267"/>
      <c r="R462" s="267"/>
      <c r="S462" s="267"/>
      <c r="T462" s="268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T462" s="269" t="s">
        <v>190</v>
      </c>
      <c r="AU462" s="269" t="s">
        <v>87</v>
      </c>
      <c r="AV462" s="16" t="s">
        <v>200</v>
      </c>
      <c r="AW462" s="16" t="s">
        <v>36</v>
      </c>
      <c r="AX462" s="16" t="s">
        <v>77</v>
      </c>
      <c r="AY462" s="269" t="s">
        <v>180</v>
      </c>
    </row>
    <row r="463" s="15" customFormat="1">
      <c r="A463" s="15"/>
      <c r="B463" s="248"/>
      <c r="C463" s="249"/>
      <c r="D463" s="228" t="s">
        <v>190</v>
      </c>
      <c r="E463" s="250" t="s">
        <v>19</v>
      </c>
      <c r="F463" s="251" t="s">
        <v>194</v>
      </c>
      <c r="G463" s="249"/>
      <c r="H463" s="252">
        <v>19.367000000000001</v>
      </c>
      <c r="I463" s="253"/>
      <c r="J463" s="249"/>
      <c r="K463" s="249"/>
      <c r="L463" s="254"/>
      <c r="M463" s="255"/>
      <c r="N463" s="256"/>
      <c r="O463" s="256"/>
      <c r="P463" s="256"/>
      <c r="Q463" s="256"/>
      <c r="R463" s="256"/>
      <c r="S463" s="256"/>
      <c r="T463" s="257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8" t="s">
        <v>190</v>
      </c>
      <c r="AU463" s="258" t="s">
        <v>87</v>
      </c>
      <c r="AV463" s="15" t="s">
        <v>186</v>
      </c>
      <c r="AW463" s="15" t="s">
        <v>36</v>
      </c>
      <c r="AX463" s="15" t="s">
        <v>85</v>
      </c>
      <c r="AY463" s="258" t="s">
        <v>180</v>
      </c>
    </row>
    <row r="464" s="2" customFormat="1" ht="16.5" customHeight="1">
      <c r="A464" s="41"/>
      <c r="B464" s="42"/>
      <c r="C464" s="208" t="s">
        <v>484</v>
      </c>
      <c r="D464" s="208" t="s">
        <v>182</v>
      </c>
      <c r="E464" s="209" t="s">
        <v>485</v>
      </c>
      <c r="F464" s="210" t="s">
        <v>486</v>
      </c>
      <c r="G464" s="211" t="s">
        <v>105</v>
      </c>
      <c r="H464" s="212">
        <v>51.170000000000002</v>
      </c>
      <c r="I464" s="213"/>
      <c r="J464" s="214">
        <f>ROUND(I464*H464,2)</f>
        <v>0</v>
      </c>
      <c r="K464" s="210" t="s">
        <v>185</v>
      </c>
      <c r="L464" s="47"/>
      <c r="M464" s="215" t="s">
        <v>19</v>
      </c>
      <c r="N464" s="216" t="s">
        <v>48</v>
      </c>
      <c r="O464" s="87"/>
      <c r="P464" s="217">
        <f>O464*H464</f>
        <v>0</v>
      </c>
      <c r="Q464" s="217">
        <v>0.00264</v>
      </c>
      <c r="R464" s="217">
        <f>Q464*H464</f>
        <v>0.13508880000000001</v>
      </c>
      <c r="S464" s="217">
        <v>0</v>
      </c>
      <c r="T464" s="218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9" t="s">
        <v>186</v>
      </c>
      <c r="AT464" s="219" t="s">
        <v>182</v>
      </c>
      <c r="AU464" s="219" t="s">
        <v>87</v>
      </c>
      <c r="AY464" s="20" t="s">
        <v>180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85</v>
      </c>
      <c r="BK464" s="220">
        <f>ROUND(I464*H464,2)</f>
        <v>0</v>
      </c>
      <c r="BL464" s="20" t="s">
        <v>186</v>
      </c>
      <c r="BM464" s="219" t="s">
        <v>487</v>
      </c>
    </row>
    <row r="465" s="2" customFormat="1">
      <c r="A465" s="41"/>
      <c r="B465" s="42"/>
      <c r="C465" s="43"/>
      <c r="D465" s="221" t="s">
        <v>188</v>
      </c>
      <c r="E465" s="43"/>
      <c r="F465" s="222" t="s">
        <v>488</v>
      </c>
      <c r="G465" s="43"/>
      <c r="H465" s="43"/>
      <c r="I465" s="223"/>
      <c r="J465" s="43"/>
      <c r="K465" s="43"/>
      <c r="L465" s="47"/>
      <c r="M465" s="224"/>
      <c r="N465" s="225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188</v>
      </c>
      <c r="AU465" s="20" t="s">
        <v>87</v>
      </c>
    </row>
    <row r="466" s="13" customFormat="1">
      <c r="A466" s="13"/>
      <c r="B466" s="226"/>
      <c r="C466" s="227"/>
      <c r="D466" s="228" t="s">
        <v>190</v>
      </c>
      <c r="E466" s="229" t="s">
        <v>19</v>
      </c>
      <c r="F466" s="230" t="s">
        <v>221</v>
      </c>
      <c r="G466" s="227"/>
      <c r="H466" s="229" t="s">
        <v>19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190</v>
      </c>
      <c r="AU466" s="236" t="s">
        <v>87</v>
      </c>
      <c r="AV466" s="13" t="s">
        <v>85</v>
      </c>
      <c r="AW466" s="13" t="s">
        <v>36</v>
      </c>
      <c r="AX466" s="13" t="s">
        <v>77</v>
      </c>
      <c r="AY466" s="236" t="s">
        <v>180</v>
      </c>
    </row>
    <row r="467" s="14" customFormat="1">
      <c r="A467" s="14"/>
      <c r="B467" s="237"/>
      <c r="C467" s="238"/>
      <c r="D467" s="228" t="s">
        <v>190</v>
      </c>
      <c r="E467" s="239" t="s">
        <v>19</v>
      </c>
      <c r="F467" s="240" t="s">
        <v>489</v>
      </c>
      <c r="G467" s="238"/>
      <c r="H467" s="241">
        <v>1.3999999999999999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190</v>
      </c>
      <c r="AU467" s="247" t="s">
        <v>87</v>
      </c>
      <c r="AV467" s="14" t="s">
        <v>87</v>
      </c>
      <c r="AW467" s="14" t="s">
        <v>36</v>
      </c>
      <c r="AX467" s="14" t="s">
        <v>77</v>
      </c>
      <c r="AY467" s="247" t="s">
        <v>180</v>
      </c>
    </row>
    <row r="468" s="14" customFormat="1">
      <c r="A468" s="14"/>
      <c r="B468" s="237"/>
      <c r="C468" s="238"/>
      <c r="D468" s="228" t="s">
        <v>190</v>
      </c>
      <c r="E468" s="239" t="s">
        <v>19</v>
      </c>
      <c r="F468" s="240" t="s">
        <v>490</v>
      </c>
      <c r="G468" s="238"/>
      <c r="H468" s="241">
        <v>1.19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190</v>
      </c>
      <c r="AU468" s="247" t="s">
        <v>87</v>
      </c>
      <c r="AV468" s="14" t="s">
        <v>87</v>
      </c>
      <c r="AW468" s="14" t="s">
        <v>36</v>
      </c>
      <c r="AX468" s="14" t="s">
        <v>77</v>
      </c>
      <c r="AY468" s="247" t="s">
        <v>180</v>
      </c>
    </row>
    <row r="469" s="16" customFormat="1">
      <c r="A469" s="16"/>
      <c r="B469" s="259"/>
      <c r="C469" s="260"/>
      <c r="D469" s="228" t="s">
        <v>190</v>
      </c>
      <c r="E469" s="261" t="s">
        <v>19</v>
      </c>
      <c r="F469" s="262" t="s">
        <v>212</v>
      </c>
      <c r="G469" s="260"/>
      <c r="H469" s="263">
        <v>2.5899999999999999</v>
      </c>
      <c r="I469" s="264"/>
      <c r="J469" s="260"/>
      <c r="K469" s="260"/>
      <c r="L469" s="265"/>
      <c r="M469" s="266"/>
      <c r="N469" s="267"/>
      <c r="O469" s="267"/>
      <c r="P469" s="267"/>
      <c r="Q469" s="267"/>
      <c r="R469" s="267"/>
      <c r="S469" s="267"/>
      <c r="T469" s="268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69" t="s">
        <v>190</v>
      </c>
      <c r="AU469" s="269" t="s">
        <v>87</v>
      </c>
      <c r="AV469" s="16" t="s">
        <v>200</v>
      </c>
      <c r="AW469" s="16" t="s">
        <v>36</v>
      </c>
      <c r="AX469" s="16" t="s">
        <v>77</v>
      </c>
      <c r="AY469" s="269" t="s">
        <v>180</v>
      </c>
    </row>
    <row r="470" s="13" customFormat="1">
      <c r="A470" s="13"/>
      <c r="B470" s="226"/>
      <c r="C470" s="227"/>
      <c r="D470" s="228" t="s">
        <v>190</v>
      </c>
      <c r="E470" s="229" t="s">
        <v>19</v>
      </c>
      <c r="F470" s="230" t="s">
        <v>224</v>
      </c>
      <c r="G470" s="227"/>
      <c r="H470" s="229" t="s">
        <v>19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190</v>
      </c>
      <c r="AU470" s="236" t="s">
        <v>87</v>
      </c>
      <c r="AV470" s="13" t="s">
        <v>85</v>
      </c>
      <c r="AW470" s="13" t="s">
        <v>36</v>
      </c>
      <c r="AX470" s="13" t="s">
        <v>77</v>
      </c>
      <c r="AY470" s="236" t="s">
        <v>180</v>
      </c>
    </row>
    <row r="471" s="14" customFormat="1">
      <c r="A471" s="14"/>
      <c r="B471" s="237"/>
      <c r="C471" s="238"/>
      <c r="D471" s="228" t="s">
        <v>190</v>
      </c>
      <c r="E471" s="239" t="s">
        <v>19</v>
      </c>
      <c r="F471" s="240" t="s">
        <v>491</v>
      </c>
      <c r="G471" s="238"/>
      <c r="H471" s="241">
        <v>25.199999999999999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190</v>
      </c>
      <c r="AU471" s="247" t="s">
        <v>87</v>
      </c>
      <c r="AV471" s="14" t="s">
        <v>87</v>
      </c>
      <c r="AW471" s="14" t="s">
        <v>36</v>
      </c>
      <c r="AX471" s="14" t="s">
        <v>77</v>
      </c>
      <c r="AY471" s="247" t="s">
        <v>180</v>
      </c>
    </row>
    <row r="472" s="14" customFormat="1">
      <c r="A472" s="14"/>
      <c r="B472" s="237"/>
      <c r="C472" s="238"/>
      <c r="D472" s="228" t="s">
        <v>190</v>
      </c>
      <c r="E472" s="239" t="s">
        <v>19</v>
      </c>
      <c r="F472" s="240" t="s">
        <v>492</v>
      </c>
      <c r="G472" s="238"/>
      <c r="H472" s="241">
        <v>20.02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190</v>
      </c>
      <c r="AU472" s="247" t="s">
        <v>87</v>
      </c>
      <c r="AV472" s="14" t="s">
        <v>87</v>
      </c>
      <c r="AW472" s="14" t="s">
        <v>36</v>
      </c>
      <c r="AX472" s="14" t="s">
        <v>77</v>
      </c>
      <c r="AY472" s="247" t="s">
        <v>180</v>
      </c>
    </row>
    <row r="473" s="14" customFormat="1">
      <c r="A473" s="14"/>
      <c r="B473" s="237"/>
      <c r="C473" s="238"/>
      <c r="D473" s="228" t="s">
        <v>190</v>
      </c>
      <c r="E473" s="239" t="s">
        <v>19</v>
      </c>
      <c r="F473" s="240" t="s">
        <v>493</v>
      </c>
      <c r="G473" s="238"/>
      <c r="H473" s="241">
        <v>1.96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7" t="s">
        <v>190</v>
      </c>
      <c r="AU473" s="247" t="s">
        <v>87</v>
      </c>
      <c r="AV473" s="14" t="s">
        <v>87</v>
      </c>
      <c r="AW473" s="14" t="s">
        <v>36</v>
      </c>
      <c r="AX473" s="14" t="s">
        <v>77</v>
      </c>
      <c r="AY473" s="247" t="s">
        <v>180</v>
      </c>
    </row>
    <row r="474" s="14" customFormat="1">
      <c r="A474" s="14"/>
      <c r="B474" s="237"/>
      <c r="C474" s="238"/>
      <c r="D474" s="228" t="s">
        <v>190</v>
      </c>
      <c r="E474" s="239" t="s">
        <v>19</v>
      </c>
      <c r="F474" s="240" t="s">
        <v>494</v>
      </c>
      <c r="G474" s="238"/>
      <c r="H474" s="241">
        <v>1.3999999999999999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190</v>
      </c>
      <c r="AU474" s="247" t="s">
        <v>87</v>
      </c>
      <c r="AV474" s="14" t="s">
        <v>87</v>
      </c>
      <c r="AW474" s="14" t="s">
        <v>36</v>
      </c>
      <c r="AX474" s="14" t="s">
        <v>77</v>
      </c>
      <c r="AY474" s="247" t="s">
        <v>180</v>
      </c>
    </row>
    <row r="475" s="16" customFormat="1">
      <c r="A475" s="16"/>
      <c r="B475" s="259"/>
      <c r="C475" s="260"/>
      <c r="D475" s="228" t="s">
        <v>190</v>
      </c>
      <c r="E475" s="261" t="s">
        <v>19</v>
      </c>
      <c r="F475" s="262" t="s">
        <v>212</v>
      </c>
      <c r="G475" s="260"/>
      <c r="H475" s="263">
        <v>48.579999999999998</v>
      </c>
      <c r="I475" s="264"/>
      <c r="J475" s="260"/>
      <c r="K475" s="260"/>
      <c r="L475" s="265"/>
      <c r="M475" s="266"/>
      <c r="N475" s="267"/>
      <c r="O475" s="267"/>
      <c r="P475" s="267"/>
      <c r="Q475" s="267"/>
      <c r="R475" s="267"/>
      <c r="S475" s="267"/>
      <c r="T475" s="268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69" t="s">
        <v>190</v>
      </c>
      <c r="AU475" s="269" t="s">
        <v>87</v>
      </c>
      <c r="AV475" s="16" t="s">
        <v>200</v>
      </c>
      <c r="AW475" s="16" t="s">
        <v>36</v>
      </c>
      <c r="AX475" s="16" t="s">
        <v>77</v>
      </c>
      <c r="AY475" s="269" t="s">
        <v>180</v>
      </c>
    </row>
    <row r="476" s="15" customFormat="1">
      <c r="A476" s="15"/>
      <c r="B476" s="248"/>
      <c r="C476" s="249"/>
      <c r="D476" s="228" t="s">
        <v>190</v>
      </c>
      <c r="E476" s="250" t="s">
        <v>103</v>
      </c>
      <c r="F476" s="251" t="s">
        <v>194</v>
      </c>
      <c r="G476" s="249"/>
      <c r="H476" s="252">
        <v>51.170000000000002</v>
      </c>
      <c r="I476" s="253"/>
      <c r="J476" s="249"/>
      <c r="K476" s="249"/>
      <c r="L476" s="254"/>
      <c r="M476" s="255"/>
      <c r="N476" s="256"/>
      <c r="O476" s="256"/>
      <c r="P476" s="256"/>
      <c r="Q476" s="256"/>
      <c r="R476" s="256"/>
      <c r="S476" s="256"/>
      <c r="T476" s="257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8" t="s">
        <v>190</v>
      </c>
      <c r="AU476" s="258" t="s">
        <v>87</v>
      </c>
      <c r="AV476" s="15" t="s">
        <v>186</v>
      </c>
      <c r="AW476" s="15" t="s">
        <v>36</v>
      </c>
      <c r="AX476" s="15" t="s">
        <v>85</v>
      </c>
      <c r="AY476" s="258" t="s">
        <v>180</v>
      </c>
    </row>
    <row r="477" s="2" customFormat="1" ht="16.5" customHeight="1">
      <c r="A477" s="41"/>
      <c r="B477" s="42"/>
      <c r="C477" s="208" t="s">
        <v>495</v>
      </c>
      <c r="D477" s="208" t="s">
        <v>182</v>
      </c>
      <c r="E477" s="209" t="s">
        <v>496</v>
      </c>
      <c r="F477" s="210" t="s">
        <v>497</v>
      </c>
      <c r="G477" s="211" t="s">
        <v>105</v>
      </c>
      <c r="H477" s="212">
        <v>51.170000000000002</v>
      </c>
      <c r="I477" s="213"/>
      <c r="J477" s="214">
        <f>ROUND(I477*H477,2)</f>
        <v>0</v>
      </c>
      <c r="K477" s="210" t="s">
        <v>185</v>
      </c>
      <c r="L477" s="47"/>
      <c r="M477" s="215" t="s">
        <v>19</v>
      </c>
      <c r="N477" s="216" t="s">
        <v>48</v>
      </c>
      <c r="O477" s="87"/>
      <c r="P477" s="217">
        <f>O477*H477</f>
        <v>0</v>
      </c>
      <c r="Q477" s="217">
        <v>0</v>
      </c>
      <c r="R477" s="217">
        <f>Q477*H477</f>
        <v>0</v>
      </c>
      <c r="S477" s="217">
        <v>0</v>
      </c>
      <c r="T477" s="218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9" t="s">
        <v>186</v>
      </c>
      <c r="AT477" s="219" t="s">
        <v>182</v>
      </c>
      <c r="AU477" s="219" t="s">
        <v>87</v>
      </c>
      <c r="AY477" s="20" t="s">
        <v>180</v>
      </c>
      <c r="BE477" s="220">
        <f>IF(N477="základní",J477,0)</f>
        <v>0</v>
      </c>
      <c r="BF477" s="220">
        <f>IF(N477="snížená",J477,0)</f>
        <v>0</v>
      </c>
      <c r="BG477" s="220">
        <f>IF(N477="zákl. přenesená",J477,0)</f>
        <v>0</v>
      </c>
      <c r="BH477" s="220">
        <f>IF(N477="sníž. přenesená",J477,0)</f>
        <v>0</v>
      </c>
      <c r="BI477" s="220">
        <f>IF(N477="nulová",J477,0)</f>
        <v>0</v>
      </c>
      <c r="BJ477" s="20" t="s">
        <v>85</v>
      </c>
      <c r="BK477" s="220">
        <f>ROUND(I477*H477,2)</f>
        <v>0</v>
      </c>
      <c r="BL477" s="20" t="s">
        <v>186</v>
      </c>
      <c r="BM477" s="219" t="s">
        <v>498</v>
      </c>
    </row>
    <row r="478" s="2" customFormat="1">
      <c r="A478" s="41"/>
      <c r="B478" s="42"/>
      <c r="C478" s="43"/>
      <c r="D478" s="221" t="s">
        <v>188</v>
      </c>
      <c r="E478" s="43"/>
      <c r="F478" s="222" t="s">
        <v>499</v>
      </c>
      <c r="G478" s="43"/>
      <c r="H478" s="43"/>
      <c r="I478" s="223"/>
      <c r="J478" s="43"/>
      <c r="K478" s="43"/>
      <c r="L478" s="47"/>
      <c r="M478" s="224"/>
      <c r="N478" s="225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188</v>
      </c>
      <c r="AU478" s="20" t="s">
        <v>87</v>
      </c>
    </row>
    <row r="479" s="14" customFormat="1">
      <c r="A479" s="14"/>
      <c r="B479" s="237"/>
      <c r="C479" s="238"/>
      <c r="D479" s="228" t="s">
        <v>190</v>
      </c>
      <c r="E479" s="239" t="s">
        <v>19</v>
      </c>
      <c r="F479" s="240" t="s">
        <v>103</v>
      </c>
      <c r="G479" s="238"/>
      <c r="H479" s="241">
        <v>51.170000000000002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190</v>
      </c>
      <c r="AU479" s="247" t="s">
        <v>87</v>
      </c>
      <c r="AV479" s="14" t="s">
        <v>87</v>
      </c>
      <c r="AW479" s="14" t="s">
        <v>36</v>
      </c>
      <c r="AX479" s="14" t="s">
        <v>77</v>
      </c>
      <c r="AY479" s="247" t="s">
        <v>180</v>
      </c>
    </row>
    <row r="480" s="15" customFormat="1">
      <c r="A480" s="15"/>
      <c r="B480" s="248"/>
      <c r="C480" s="249"/>
      <c r="D480" s="228" t="s">
        <v>190</v>
      </c>
      <c r="E480" s="250" t="s">
        <v>19</v>
      </c>
      <c r="F480" s="251" t="s">
        <v>194</v>
      </c>
      <c r="G480" s="249"/>
      <c r="H480" s="252">
        <v>51.170000000000002</v>
      </c>
      <c r="I480" s="253"/>
      <c r="J480" s="249"/>
      <c r="K480" s="249"/>
      <c r="L480" s="254"/>
      <c r="M480" s="255"/>
      <c r="N480" s="256"/>
      <c r="O480" s="256"/>
      <c r="P480" s="256"/>
      <c r="Q480" s="256"/>
      <c r="R480" s="256"/>
      <c r="S480" s="256"/>
      <c r="T480" s="257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8" t="s">
        <v>190</v>
      </c>
      <c r="AU480" s="258" t="s">
        <v>87</v>
      </c>
      <c r="AV480" s="15" t="s">
        <v>186</v>
      </c>
      <c r="AW480" s="15" t="s">
        <v>36</v>
      </c>
      <c r="AX480" s="15" t="s">
        <v>85</v>
      </c>
      <c r="AY480" s="258" t="s">
        <v>180</v>
      </c>
    </row>
    <row r="481" s="2" customFormat="1" ht="21.75" customHeight="1">
      <c r="A481" s="41"/>
      <c r="B481" s="42"/>
      <c r="C481" s="208" t="s">
        <v>500</v>
      </c>
      <c r="D481" s="208" t="s">
        <v>182</v>
      </c>
      <c r="E481" s="209" t="s">
        <v>501</v>
      </c>
      <c r="F481" s="210" t="s">
        <v>502</v>
      </c>
      <c r="G481" s="211" t="s">
        <v>280</v>
      </c>
      <c r="H481" s="212">
        <v>1.8180000000000001</v>
      </c>
      <c r="I481" s="213"/>
      <c r="J481" s="214">
        <f>ROUND(I481*H481,2)</f>
        <v>0</v>
      </c>
      <c r="K481" s="210" t="s">
        <v>185</v>
      </c>
      <c r="L481" s="47"/>
      <c r="M481" s="215" t="s">
        <v>19</v>
      </c>
      <c r="N481" s="216" t="s">
        <v>48</v>
      </c>
      <c r="O481" s="87"/>
      <c r="P481" s="217">
        <f>O481*H481</f>
        <v>0</v>
      </c>
      <c r="Q481" s="217">
        <v>1.0606199999999999</v>
      </c>
      <c r="R481" s="217">
        <f>Q481*H481</f>
        <v>1.9282071599999999</v>
      </c>
      <c r="S481" s="217">
        <v>0</v>
      </c>
      <c r="T481" s="218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9" t="s">
        <v>186</v>
      </c>
      <c r="AT481" s="219" t="s">
        <v>182</v>
      </c>
      <c r="AU481" s="219" t="s">
        <v>87</v>
      </c>
      <c r="AY481" s="20" t="s">
        <v>180</v>
      </c>
      <c r="BE481" s="220">
        <f>IF(N481="základní",J481,0)</f>
        <v>0</v>
      </c>
      <c r="BF481" s="220">
        <f>IF(N481="snížená",J481,0)</f>
        <v>0</v>
      </c>
      <c r="BG481" s="220">
        <f>IF(N481="zákl. přenesená",J481,0)</f>
        <v>0</v>
      </c>
      <c r="BH481" s="220">
        <f>IF(N481="sníž. přenesená",J481,0)</f>
        <v>0</v>
      </c>
      <c r="BI481" s="220">
        <f>IF(N481="nulová",J481,0)</f>
        <v>0</v>
      </c>
      <c r="BJ481" s="20" t="s">
        <v>85</v>
      </c>
      <c r="BK481" s="220">
        <f>ROUND(I481*H481,2)</f>
        <v>0</v>
      </c>
      <c r="BL481" s="20" t="s">
        <v>186</v>
      </c>
      <c r="BM481" s="219" t="s">
        <v>503</v>
      </c>
    </row>
    <row r="482" s="2" customFormat="1">
      <c r="A482" s="41"/>
      <c r="B482" s="42"/>
      <c r="C482" s="43"/>
      <c r="D482" s="221" t="s">
        <v>188</v>
      </c>
      <c r="E482" s="43"/>
      <c r="F482" s="222" t="s">
        <v>504</v>
      </c>
      <c r="G482" s="43"/>
      <c r="H482" s="43"/>
      <c r="I482" s="223"/>
      <c r="J482" s="43"/>
      <c r="K482" s="43"/>
      <c r="L482" s="47"/>
      <c r="M482" s="224"/>
      <c r="N482" s="225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188</v>
      </c>
      <c r="AU482" s="20" t="s">
        <v>87</v>
      </c>
    </row>
    <row r="483" s="13" customFormat="1">
      <c r="A483" s="13"/>
      <c r="B483" s="226"/>
      <c r="C483" s="227"/>
      <c r="D483" s="228" t="s">
        <v>190</v>
      </c>
      <c r="E483" s="229" t="s">
        <v>19</v>
      </c>
      <c r="F483" s="230" t="s">
        <v>221</v>
      </c>
      <c r="G483" s="227"/>
      <c r="H483" s="229" t="s">
        <v>19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190</v>
      </c>
      <c r="AU483" s="236" t="s">
        <v>87</v>
      </c>
      <c r="AV483" s="13" t="s">
        <v>85</v>
      </c>
      <c r="AW483" s="13" t="s">
        <v>36</v>
      </c>
      <c r="AX483" s="13" t="s">
        <v>77</v>
      </c>
      <c r="AY483" s="236" t="s">
        <v>180</v>
      </c>
    </row>
    <row r="484" s="14" customFormat="1">
      <c r="A484" s="14"/>
      <c r="B484" s="237"/>
      <c r="C484" s="238"/>
      <c r="D484" s="228" t="s">
        <v>190</v>
      </c>
      <c r="E484" s="239" t="s">
        <v>19</v>
      </c>
      <c r="F484" s="240" t="s">
        <v>505</v>
      </c>
      <c r="G484" s="238"/>
      <c r="H484" s="241">
        <v>0.045999999999999999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190</v>
      </c>
      <c r="AU484" s="247" t="s">
        <v>87</v>
      </c>
      <c r="AV484" s="14" t="s">
        <v>87</v>
      </c>
      <c r="AW484" s="14" t="s">
        <v>36</v>
      </c>
      <c r="AX484" s="14" t="s">
        <v>77</v>
      </c>
      <c r="AY484" s="247" t="s">
        <v>180</v>
      </c>
    </row>
    <row r="485" s="14" customFormat="1">
      <c r="A485" s="14"/>
      <c r="B485" s="237"/>
      <c r="C485" s="238"/>
      <c r="D485" s="228" t="s">
        <v>190</v>
      </c>
      <c r="E485" s="239" t="s">
        <v>19</v>
      </c>
      <c r="F485" s="240" t="s">
        <v>506</v>
      </c>
      <c r="G485" s="238"/>
      <c r="H485" s="241">
        <v>0.032000000000000001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7" t="s">
        <v>190</v>
      </c>
      <c r="AU485" s="247" t="s">
        <v>87</v>
      </c>
      <c r="AV485" s="14" t="s">
        <v>87</v>
      </c>
      <c r="AW485" s="14" t="s">
        <v>36</v>
      </c>
      <c r="AX485" s="14" t="s">
        <v>77</v>
      </c>
      <c r="AY485" s="247" t="s">
        <v>180</v>
      </c>
    </row>
    <row r="486" s="16" customFormat="1">
      <c r="A486" s="16"/>
      <c r="B486" s="259"/>
      <c r="C486" s="260"/>
      <c r="D486" s="228" t="s">
        <v>190</v>
      </c>
      <c r="E486" s="261" t="s">
        <v>19</v>
      </c>
      <c r="F486" s="262" t="s">
        <v>212</v>
      </c>
      <c r="G486" s="260"/>
      <c r="H486" s="263">
        <v>0.078</v>
      </c>
      <c r="I486" s="264"/>
      <c r="J486" s="260"/>
      <c r="K486" s="260"/>
      <c r="L486" s="265"/>
      <c r="M486" s="266"/>
      <c r="N486" s="267"/>
      <c r="O486" s="267"/>
      <c r="P486" s="267"/>
      <c r="Q486" s="267"/>
      <c r="R486" s="267"/>
      <c r="S486" s="267"/>
      <c r="T486" s="268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69" t="s">
        <v>190</v>
      </c>
      <c r="AU486" s="269" t="s">
        <v>87</v>
      </c>
      <c r="AV486" s="16" t="s">
        <v>200</v>
      </c>
      <c r="AW486" s="16" t="s">
        <v>36</v>
      </c>
      <c r="AX486" s="16" t="s">
        <v>77</v>
      </c>
      <c r="AY486" s="269" t="s">
        <v>180</v>
      </c>
    </row>
    <row r="487" s="13" customFormat="1">
      <c r="A487" s="13"/>
      <c r="B487" s="226"/>
      <c r="C487" s="227"/>
      <c r="D487" s="228" t="s">
        <v>190</v>
      </c>
      <c r="E487" s="229" t="s">
        <v>19</v>
      </c>
      <c r="F487" s="230" t="s">
        <v>224</v>
      </c>
      <c r="G487" s="227"/>
      <c r="H487" s="229" t="s">
        <v>19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190</v>
      </c>
      <c r="AU487" s="236" t="s">
        <v>87</v>
      </c>
      <c r="AV487" s="13" t="s">
        <v>85</v>
      </c>
      <c r="AW487" s="13" t="s">
        <v>36</v>
      </c>
      <c r="AX487" s="13" t="s">
        <v>77</v>
      </c>
      <c r="AY487" s="236" t="s">
        <v>180</v>
      </c>
    </row>
    <row r="488" s="14" customFormat="1">
      <c r="A488" s="14"/>
      <c r="B488" s="237"/>
      <c r="C488" s="238"/>
      <c r="D488" s="228" t="s">
        <v>190</v>
      </c>
      <c r="E488" s="239" t="s">
        <v>19</v>
      </c>
      <c r="F488" s="240" t="s">
        <v>507</v>
      </c>
      <c r="G488" s="238"/>
      <c r="H488" s="241">
        <v>0.81899999999999995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190</v>
      </c>
      <c r="AU488" s="247" t="s">
        <v>87</v>
      </c>
      <c r="AV488" s="14" t="s">
        <v>87</v>
      </c>
      <c r="AW488" s="14" t="s">
        <v>36</v>
      </c>
      <c r="AX488" s="14" t="s">
        <v>77</v>
      </c>
      <c r="AY488" s="247" t="s">
        <v>180</v>
      </c>
    </row>
    <row r="489" s="14" customFormat="1">
      <c r="A489" s="14"/>
      <c r="B489" s="237"/>
      <c r="C489" s="238"/>
      <c r="D489" s="228" t="s">
        <v>190</v>
      </c>
      <c r="E489" s="239" t="s">
        <v>19</v>
      </c>
      <c r="F489" s="240" t="s">
        <v>508</v>
      </c>
      <c r="G489" s="238"/>
      <c r="H489" s="241">
        <v>0.84099999999999997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190</v>
      </c>
      <c r="AU489" s="247" t="s">
        <v>87</v>
      </c>
      <c r="AV489" s="14" t="s">
        <v>87</v>
      </c>
      <c r="AW489" s="14" t="s">
        <v>36</v>
      </c>
      <c r="AX489" s="14" t="s">
        <v>77</v>
      </c>
      <c r="AY489" s="247" t="s">
        <v>180</v>
      </c>
    </row>
    <row r="490" s="14" customFormat="1">
      <c r="A490" s="14"/>
      <c r="B490" s="237"/>
      <c r="C490" s="238"/>
      <c r="D490" s="228" t="s">
        <v>190</v>
      </c>
      <c r="E490" s="239" t="s">
        <v>19</v>
      </c>
      <c r="F490" s="240" t="s">
        <v>509</v>
      </c>
      <c r="G490" s="238"/>
      <c r="H490" s="241">
        <v>0.035999999999999997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7" t="s">
        <v>190</v>
      </c>
      <c r="AU490" s="247" t="s">
        <v>87</v>
      </c>
      <c r="AV490" s="14" t="s">
        <v>87</v>
      </c>
      <c r="AW490" s="14" t="s">
        <v>36</v>
      </c>
      <c r="AX490" s="14" t="s">
        <v>77</v>
      </c>
      <c r="AY490" s="247" t="s">
        <v>180</v>
      </c>
    </row>
    <row r="491" s="14" customFormat="1">
      <c r="A491" s="14"/>
      <c r="B491" s="237"/>
      <c r="C491" s="238"/>
      <c r="D491" s="228" t="s">
        <v>190</v>
      </c>
      <c r="E491" s="239" t="s">
        <v>19</v>
      </c>
      <c r="F491" s="240" t="s">
        <v>510</v>
      </c>
      <c r="G491" s="238"/>
      <c r="H491" s="241">
        <v>0.043999999999999997</v>
      </c>
      <c r="I491" s="242"/>
      <c r="J491" s="238"/>
      <c r="K491" s="238"/>
      <c r="L491" s="243"/>
      <c r="M491" s="244"/>
      <c r="N491" s="245"/>
      <c r="O491" s="245"/>
      <c r="P491" s="245"/>
      <c r="Q491" s="245"/>
      <c r="R491" s="245"/>
      <c r="S491" s="245"/>
      <c r="T491" s="24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7" t="s">
        <v>190</v>
      </c>
      <c r="AU491" s="247" t="s">
        <v>87</v>
      </c>
      <c r="AV491" s="14" t="s">
        <v>87</v>
      </c>
      <c r="AW491" s="14" t="s">
        <v>36</v>
      </c>
      <c r="AX491" s="14" t="s">
        <v>77</v>
      </c>
      <c r="AY491" s="247" t="s">
        <v>180</v>
      </c>
    </row>
    <row r="492" s="16" customFormat="1">
      <c r="A492" s="16"/>
      <c r="B492" s="259"/>
      <c r="C492" s="260"/>
      <c r="D492" s="228" t="s">
        <v>190</v>
      </c>
      <c r="E492" s="261" t="s">
        <v>19</v>
      </c>
      <c r="F492" s="262" t="s">
        <v>212</v>
      </c>
      <c r="G492" s="260"/>
      <c r="H492" s="263">
        <v>1.74</v>
      </c>
      <c r="I492" s="264"/>
      <c r="J492" s="260"/>
      <c r="K492" s="260"/>
      <c r="L492" s="265"/>
      <c r="M492" s="266"/>
      <c r="N492" s="267"/>
      <c r="O492" s="267"/>
      <c r="P492" s="267"/>
      <c r="Q492" s="267"/>
      <c r="R492" s="267"/>
      <c r="S492" s="267"/>
      <c r="T492" s="268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69" t="s">
        <v>190</v>
      </c>
      <c r="AU492" s="269" t="s">
        <v>87</v>
      </c>
      <c r="AV492" s="16" t="s">
        <v>200</v>
      </c>
      <c r="AW492" s="16" t="s">
        <v>36</v>
      </c>
      <c r="AX492" s="16" t="s">
        <v>77</v>
      </c>
      <c r="AY492" s="269" t="s">
        <v>180</v>
      </c>
    </row>
    <row r="493" s="15" customFormat="1">
      <c r="A493" s="15"/>
      <c r="B493" s="248"/>
      <c r="C493" s="249"/>
      <c r="D493" s="228" t="s">
        <v>190</v>
      </c>
      <c r="E493" s="250" t="s">
        <v>19</v>
      </c>
      <c r="F493" s="251" t="s">
        <v>194</v>
      </c>
      <c r="G493" s="249"/>
      <c r="H493" s="252">
        <v>1.8180000000000001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8" t="s">
        <v>190</v>
      </c>
      <c r="AU493" s="258" t="s">
        <v>87</v>
      </c>
      <c r="AV493" s="15" t="s">
        <v>186</v>
      </c>
      <c r="AW493" s="15" t="s">
        <v>36</v>
      </c>
      <c r="AX493" s="15" t="s">
        <v>85</v>
      </c>
      <c r="AY493" s="258" t="s">
        <v>180</v>
      </c>
    </row>
    <row r="494" s="2" customFormat="1" ht="44.25" customHeight="1">
      <c r="A494" s="41"/>
      <c r="B494" s="42"/>
      <c r="C494" s="208" t="s">
        <v>116</v>
      </c>
      <c r="D494" s="208" t="s">
        <v>182</v>
      </c>
      <c r="E494" s="209" t="s">
        <v>511</v>
      </c>
      <c r="F494" s="210" t="s">
        <v>512</v>
      </c>
      <c r="G494" s="211" t="s">
        <v>105</v>
      </c>
      <c r="H494" s="212">
        <v>67.525000000000006</v>
      </c>
      <c r="I494" s="213"/>
      <c r="J494" s="214">
        <f>ROUND(I494*H494,2)</f>
        <v>0</v>
      </c>
      <c r="K494" s="210" t="s">
        <v>185</v>
      </c>
      <c r="L494" s="47"/>
      <c r="M494" s="215" t="s">
        <v>19</v>
      </c>
      <c r="N494" s="216" t="s">
        <v>48</v>
      </c>
      <c r="O494" s="87"/>
      <c r="P494" s="217">
        <f>O494*H494</f>
        <v>0</v>
      </c>
      <c r="Q494" s="217">
        <v>0.99007999999999996</v>
      </c>
      <c r="R494" s="217">
        <f>Q494*H494</f>
        <v>66.855152000000004</v>
      </c>
      <c r="S494" s="217">
        <v>0</v>
      </c>
      <c r="T494" s="218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9" t="s">
        <v>186</v>
      </c>
      <c r="AT494" s="219" t="s">
        <v>182</v>
      </c>
      <c r="AU494" s="219" t="s">
        <v>87</v>
      </c>
      <c r="AY494" s="20" t="s">
        <v>180</v>
      </c>
      <c r="BE494" s="220">
        <f>IF(N494="základní",J494,0)</f>
        <v>0</v>
      </c>
      <c r="BF494" s="220">
        <f>IF(N494="snížená",J494,0)</f>
        <v>0</v>
      </c>
      <c r="BG494" s="220">
        <f>IF(N494="zákl. přenesená",J494,0)</f>
        <v>0</v>
      </c>
      <c r="BH494" s="220">
        <f>IF(N494="sníž. přenesená",J494,0)</f>
        <v>0</v>
      </c>
      <c r="BI494" s="220">
        <f>IF(N494="nulová",J494,0)</f>
        <v>0</v>
      </c>
      <c r="BJ494" s="20" t="s">
        <v>85</v>
      </c>
      <c r="BK494" s="220">
        <f>ROUND(I494*H494,2)</f>
        <v>0</v>
      </c>
      <c r="BL494" s="20" t="s">
        <v>186</v>
      </c>
      <c r="BM494" s="219" t="s">
        <v>513</v>
      </c>
    </row>
    <row r="495" s="2" customFormat="1">
      <c r="A495" s="41"/>
      <c r="B495" s="42"/>
      <c r="C495" s="43"/>
      <c r="D495" s="221" t="s">
        <v>188</v>
      </c>
      <c r="E495" s="43"/>
      <c r="F495" s="222" t="s">
        <v>514</v>
      </c>
      <c r="G495" s="43"/>
      <c r="H495" s="43"/>
      <c r="I495" s="223"/>
      <c r="J495" s="43"/>
      <c r="K495" s="43"/>
      <c r="L495" s="47"/>
      <c r="M495" s="224"/>
      <c r="N495" s="225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188</v>
      </c>
      <c r="AU495" s="20" t="s">
        <v>87</v>
      </c>
    </row>
    <row r="496" s="13" customFormat="1">
      <c r="A496" s="13"/>
      <c r="B496" s="226"/>
      <c r="C496" s="227"/>
      <c r="D496" s="228" t="s">
        <v>190</v>
      </c>
      <c r="E496" s="229" t="s">
        <v>19</v>
      </c>
      <c r="F496" s="230" t="s">
        <v>221</v>
      </c>
      <c r="G496" s="227"/>
      <c r="H496" s="229" t="s">
        <v>19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190</v>
      </c>
      <c r="AU496" s="236" t="s">
        <v>87</v>
      </c>
      <c r="AV496" s="13" t="s">
        <v>85</v>
      </c>
      <c r="AW496" s="13" t="s">
        <v>36</v>
      </c>
      <c r="AX496" s="13" t="s">
        <v>77</v>
      </c>
      <c r="AY496" s="236" t="s">
        <v>180</v>
      </c>
    </row>
    <row r="497" s="14" customFormat="1">
      <c r="A497" s="14"/>
      <c r="B497" s="237"/>
      <c r="C497" s="238"/>
      <c r="D497" s="228" t="s">
        <v>190</v>
      </c>
      <c r="E497" s="239" t="s">
        <v>19</v>
      </c>
      <c r="F497" s="240" t="s">
        <v>515</v>
      </c>
      <c r="G497" s="238"/>
      <c r="H497" s="241">
        <v>0.29999999999999999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190</v>
      </c>
      <c r="AU497" s="247" t="s">
        <v>87</v>
      </c>
      <c r="AV497" s="14" t="s">
        <v>87</v>
      </c>
      <c r="AW497" s="14" t="s">
        <v>36</v>
      </c>
      <c r="AX497" s="14" t="s">
        <v>77</v>
      </c>
      <c r="AY497" s="247" t="s">
        <v>180</v>
      </c>
    </row>
    <row r="498" s="14" customFormat="1">
      <c r="A498" s="14"/>
      <c r="B498" s="237"/>
      <c r="C498" s="238"/>
      <c r="D498" s="228" t="s">
        <v>190</v>
      </c>
      <c r="E498" s="239" t="s">
        <v>19</v>
      </c>
      <c r="F498" s="240" t="s">
        <v>516</v>
      </c>
      <c r="G498" s="238"/>
      <c r="H498" s="241">
        <v>0.29999999999999999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190</v>
      </c>
      <c r="AU498" s="247" t="s">
        <v>87</v>
      </c>
      <c r="AV498" s="14" t="s">
        <v>87</v>
      </c>
      <c r="AW498" s="14" t="s">
        <v>36</v>
      </c>
      <c r="AX498" s="14" t="s">
        <v>77</v>
      </c>
      <c r="AY498" s="247" t="s">
        <v>180</v>
      </c>
    </row>
    <row r="499" s="14" customFormat="1">
      <c r="A499" s="14"/>
      <c r="B499" s="237"/>
      <c r="C499" s="238"/>
      <c r="D499" s="228" t="s">
        <v>190</v>
      </c>
      <c r="E499" s="239" t="s">
        <v>19</v>
      </c>
      <c r="F499" s="240" t="s">
        <v>517</v>
      </c>
      <c r="G499" s="238"/>
      <c r="H499" s="241">
        <v>4.6500000000000004</v>
      </c>
      <c r="I499" s="242"/>
      <c r="J499" s="238"/>
      <c r="K499" s="238"/>
      <c r="L499" s="243"/>
      <c r="M499" s="244"/>
      <c r="N499" s="245"/>
      <c r="O499" s="245"/>
      <c r="P499" s="245"/>
      <c r="Q499" s="245"/>
      <c r="R499" s="245"/>
      <c r="S499" s="245"/>
      <c r="T499" s="24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7" t="s">
        <v>190</v>
      </c>
      <c r="AU499" s="247" t="s">
        <v>87</v>
      </c>
      <c r="AV499" s="14" t="s">
        <v>87</v>
      </c>
      <c r="AW499" s="14" t="s">
        <v>36</v>
      </c>
      <c r="AX499" s="14" t="s">
        <v>77</v>
      </c>
      <c r="AY499" s="247" t="s">
        <v>180</v>
      </c>
    </row>
    <row r="500" s="14" customFormat="1">
      <c r="A500" s="14"/>
      <c r="B500" s="237"/>
      <c r="C500" s="238"/>
      <c r="D500" s="228" t="s">
        <v>190</v>
      </c>
      <c r="E500" s="239" t="s">
        <v>19</v>
      </c>
      <c r="F500" s="240" t="s">
        <v>518</v>
      </c>
      <c r="G500" s="238"/>
      <c r="H500" s="241">
        <v>6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190</v>
      </c>
      <c r="AU500" s="247" t="s">
        <v>87</v>
      </c>
      <c r="AV500" s="14" t="s">
        <v>87</v>
      </c>
      <c r="AW500" s="14" t="s">
        <v>36</v>
      </c>
      <c r="AX500" s="14" t="s">
        <v>77</v>
      </c>
      <c r="AY500" s="247" t="s">
        <v>180</v>
      </c>
    </row>
    <row r="501" s="14" customFormat="1">
      <c r="A501" s="14"/>
      <c r="B501" s="237"/>
      <c r="C501" s="238"/>
      <c r="D501" s="228" t="s">
        <v>190</v>
      </c>
      <c r="E501" s="239" t="s">
        <v>19</v>
      </c>
      <c r="F501" s="240" t="s">
        <v>519</v>
      </c>
      <c r="G501" s="238"/>
      <c r="H501" s="241">
        <v>4.25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7" t="s">
        <v>190</v>
      </c>
      <c r="AU501" s="247" t="s">
        <v>87</v>
      </c>
      <c r="AV501" s="14" t="s">
        <v>87</v>
      </c>
      <c r="AW501" s="14" t="s">
        <v>36</v>
      </c>
      <c r="AX501" s="14" t="s">
        <v>77</v>
      </c>
      <c r="AY501" s="247" t="s">
        <v>180</v>
      </c>
    </row>
    <row r="502" s="14" customFormat="1">
      <c r="A502" s="14"/>
      <c r="B502" s="237"/>
      <c r="C502" s="238"/>
      <c r="D502" s="228" t="s">
        <v>190</v>
      </c>
      <c r="E502" s="239" t="s">
        <v>19</v>
      </c>
      <c r="F502" s="240" t="s">
        <v>520</v>
      </c>
      <c r="G502" s="238"/>
      <c r="H502" s="241">
        <v>7.625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190</v>
      </c>
      <c r="AU502" s="247" t="s">
        <v>87</v>
      </c>
      <c r="AV502" s="14" t="s">
        <v>87</v>
      </c>
      <c r="AW502" s="14" t="s">
        <v>36</v>
      </c>
      <c r="AX502" s="14" t="s">
        <v>77</v>
      </c>
      <c r="AY502" s="247" t="s">
        <v>180</v>
      </c>
    </row>
    <row r="503" s="14" customFormat="1">
      <c r="A503" s="14"/>
      <c r="B503" s="237"/>
      <c r="C503" s="238"/>
      <c r="D503" s="228" t="s">
        <v>190</v>
      </c>
      <c r="E503" s="239" t="s">
        <v>19</v>
      </c>
      <c r="F503" s="240" t="s">
        <v>521</v>
      </c>
      <c r="G503" s="238"/>
      <c r="H503" s="241">
        <v>4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7" t="s">
        <v>190</v>
      </c>
      <c r="AU503" s="247" t="s">
        <v>87</v>
      </c>
      <c r="AV503" s="14" t="s">
        <v>87</v>
      </c>
      <c r="AW503" s="14" t="s">
        <v>36</v>
      </c>
      <c r="AX503" s="14" t="s">
        <v>77</v>
      </c>
      <c r="AY503" s="247" t="s">
        <v>180</v>
      </c>
    </row>
    <row r="504" s="16" customFormat="1">
      <c r="A504" s="16"/>
      <c r="B504" s="259"/>
      <c r="C504" s="260"/>
      <c r="D504" s="228" t="s">
        <v>190</v>
      </c>
      <c r="E504" s="261" t="s">
        <v>19</v>
      </c>
      <c r="F504" s="262" t="s">
        <v>212</v>
      </c>
      <c r="G504" s="260"/>
      <c r="H504" s="263">
        <v>27.125</v>
      </c>
      <c r="I504" s="264"/>
      <c r="J504" s="260"/>
      <c r="K504" s="260"/>
      <c r="L504" s="265"/>
      <c r="M504" s="266"/>
      <c r="N504" s="267"/>
      <c r="O504" s="267"/>
      <c r="P504" s="267"/>
      <c r="Q504" s="267"/>
      <c r="R504" s="267"/>
      <c r="S504" s="267"/>
      <c r="T504" s="268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T504" s="269" t="s">
        <v>190</v>
      </c>
      <c r="AU504" s="269" t="s">
        <v>87</v>
      </c>
      <c r="AV504" s="16" t="s">
        <v>200</v>
      </c>
      <c r="AW504" s="16" t="s">
        <v>36</v>
      </c>
      <c r="AX504" s="16" t="s">
        <v>77</v>
      </c>
      <c r="AY504" s="269" t="s">
        <v>180</v>
      </c>
    </row>
    <row r="505" s="13" customFormat="1">
      <c r="A505" s="13"/>
      <c r="B505" s="226"/>
      <c r="C505" s="227"/>
      <c r="D505" s="228" t="s">
        <v>190</v>
      </c>
      <c r="E505" s="229" t="s">
        <v>19</v>
      </c>
      <c r="F505" s="230" t="s">
        <v>238</v>
      </c>
      <c r="G505" s="227"/>
      <c r="H505" s="229" t="s">
        <v>19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190</v>
      </c>
      <c r="AU505" s="236" t="s">
        <v>87</v>
      </c>
      <c r="AV505" s="13" t="s">
        <v>85</v>
      </c>
      <c r="AW505" s="13" t="s">
        <v>36</v>
      </c>
      <c r="AX505" s="13" t="s">
        <v>77</v>
      </c>
      <c r="AY505" s="236" t="s">
        <v>180</v>
      </c>
    </row>
    <row r="506" s="14" customFormat="1">
      <c r="A506" s="14"/>
      <c r="B506" s="237"/>
      <c r="C506" s="238"/>
      <c r="D506" s="228" t="s">
        <v>190</v>
      </c>
      <c r="E506" s="239" t="s">
        <v>19</v>
      </c>
      <c r="F506" s="240" t="s">
        <v>522</v>
      </c>
      <c r="G506" s="238"/>
      <c r="H506" s="241">
        <v>7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190</v>
      </c>
      <c r="AU506" s="247" t="s">
        <v>87</v>
      </c>
      <c r="AV506" s="14" t="s">
        <v>87</v>
      </c>
      <c r="AW506" s="14" t="s">
        <v>36</v>
      </c>
      <c r="AX506" s="14" t="s">
        <v>77</v>
      </c>
      <c r="AY506" s="247" t="s">
        <v>180</v>
      </c>
    </row>
    <row r="507" s="14" customFormat="1">
      <c r="A507" s="14"/>
      <c r="B507" s="237"/>
      <c r="C507" s="238"/>
      <c r="D507" s="228" t="s">
        <v>190</v>
      </c>
      <c r="E507" s="239" t="s">
        <v>19</v>
      </c>
      <c r="F507" s="240" t="s">
        <v>523</v>
      </c>
      <c r="G507" s="238"/>
      <c r="H507" s="241">
        <v>7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190</v>
      </c>
      <c r="AU507" s="247" t="s">
        <v>87</v>
      </c>
      <c r="AV507" s="14" t="s">
        <v>87</v>
      </c>
      <c r="AW507" s="14" t="s">
        <v>36</v>
      </c>
      <c r="AX507" s="14" t="s">
        <v>77</v>
      </c>
      <c r="AY507" s="247" t="s">
        <v>180</v>
      </c>
    </row>
    <row r="508" s="16" customFormat="1">
      <c r="A508" s="16"/>
      <c r="B508" s="259"/>
      <c r="C508" s="260"/>
      <c r="D508" s="228" t="s">
        <v>190</v>
      </c>
      <c r="E508" s="261" t="s">
        <v>19</v>
      </c>
      <c r="F508" s="262" t="s">
        <v>212</v>
      </c>
      <c r="G508" s="260"/>
      <c r="H508" s="263">
        <v>14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269" t="s">
        <v>190</v>
      </c>
      <c r="AU508" s="269" t="s">
        <v>87</v>
      </c>
      <c r="AV508" s="16" t="s">
        <v>200</v>
      </c>
      <c r="AW508" s="16" t="s">
        <v>36</v>
      </c>
      <c r="AX508" s="16" t="s">
        <v>77</v>
      </c>
      <c r="AY508" s="269" t="s">
        <v>180</v>
      </c>
    </row>
    <row r="509" s="13" customFormat="1">
      <c r="A509" s="13"/>
      <c r="B509" s="226"/>
      <c r="C509" s="227"/>
      <c r="D509" s="228" t="s">
        <v>190</v>
      </c>
      <c r="E509" s="229" t="s">
        <v>19</v>
      </c>
      <c r="F509" s="230" t="s">
        <v>224</v>
      </c>
      <c r="G509" s="227"/>
      <c r="H509" s="229" t="s">
        <v>19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190</v>
      </c>
      <c r="AU509" s="236" t="s">
        <v>87</v>
      </c>
      <c r="AV509" s="13" t="s">
        <v>85</v>
      </c>
      <c r="AW509" s="13" t="s">
        <v>36</v>
      </c>
      <c r="AX509" s="13" t="s">
        <v>77</v>
      </c>
      <c r="AY509" s="236" t="s">
        <v>180</v>
      </c>
    </row>
    <row r="510" s="14" customFormat="1">
      <c r="A510" s="14"/>
      <c r="B510" s="237"/>
      <c r="C510" s="238"/>
      <c r="D510" s="228" t="s">
        <v>190</v>
      </c>
      <c r="E510" s="239" t="s">
        <v>19</v>
      </c>
      <c r="F510" s="240" t="s">
        <v>524</v>
      </c>
      <c r="G510" s="238"/>
      <c r="H510" s="241">
        <v>5.4000000000000004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190</v>
      </c>
      <c r="AU510" s="247" t="s">
        <v>87</v>
      </c>
      <c r="AV510" s="14" t="s">
        <v>87</v>
      </c>
      <c r="AW510" s="14" t="s">
        <v>36</v>
      </c>
      <c r="AX510" s="14" t="s">
        <v>77</v>
      </c>
      <c r="AY510" s="247" t="s">
        <v>180</v>
      </c>
    </row>
    <row r="511" s="14" customFormat="1">
      <c r="A511" s="14"/>
      <c r="B511" s="237"/>
      <c r="C511" s="238"/>
      <c r="D511" s="228" t="s">
        <v>190</v>
      </c>
      <c r="E511" s="239" t="s">
        <v>19</v>
      </c>
      <c r="F511" s="240" t="s">
        <v>525</v>
      </c>
      <c r="G511" s="238"/>
      <c r="H511" s="241">
        <v>3.2999999999999998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7" t="s">
        <v>190</v>
      </c>
      <c r="AU511" s="247" t="s">
        <v>87</v>
      </c>
      <c r="AV511" s="14" t="s">
        <v>87</v>
      </c>
      <c r="AW511" s="14" t="s">
        <v>36</v>
      </c>
      <c r="AX511" s="14" t="s">
        <v>77</v>
      </c>
      <c r="AY511" s="247" t="s">
        <v>180</v>
      </c>
    </row>
    <row r="512" s="14" customFormat="1">
      <c r="A512" s="14"/>
      <c r="B512" s="237"/>
      <c r="C512" s="238"/>
      <c r="D512" s="228" t="s">
        <v>190</v>
      </c>
      <c r="E512" s="239" t="s">
        <v>19</v>
      </c>
      <c r="F512" s="240" t="s">
        <v>526</v>
      </c>
      <c r="G512" s="238"/>
      <c r="H512" s="241">
        <v>0.59999999999999998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190</v>
      </c>
      <c r="AU512" s="247" t="s">
        <v>87</v>
      </c>
      <c r="AV512" s="14" t="s">
        <v>87</v>
      </c>
      <c r="AW512" s="14" t="s">
        <v>36</v>
      </c>
      <c r="AX512" s="14" t="s">
        <v>77</v>
      </c>
      <c r="AY512" s="247" t="s">
        <v>180</v>
      </c>
    </row>
    <row r="513" s="14" customFormat="1">
      <c r="A513" s="14"/>
      <c r="B513" s="237"/>
      <c r="C513" s="238"/>
      <c r="D513" s="228" t="s">
        <v>190</v>
      </c>
      <c r="E513" s="239" t="s">
        <v>19</v>
      </c>
      <c r="F513" s="240" t="s">
        <v>527</v>
      </c>
      <c r="G513" s="238"/>
      <c r="H513" s="241">
        <v>0.29999999999999999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190</v>
      </c>
      <c r="AU513" s="247" t="s">
        <v>87</v>
      </c>
      <c r="AV513" s="14" t="s">
        <v>87</v>
      </c>
      <c r="AW513" s="14" t="s">
        <v>36</v>
      </c>
      <c r="AX513" s="14" t="s">
        <v>77</v>
      </c>
      <c r="AY513" s="247" t="s">
        <v>180</v>
      </c>
    </row>
    <row r="514" s="16" customFormat="1">
      <c r="A514" s="16"/>
      <c r="B514" s="259"/>
      <c r="C514" s="260"/>
      <c r="D514" s="228" t="s">
        <v>190</v>
      </c>
      <c r="E514" s="261" t="s">
        <v>19</v>
      </c>
      <c r="F514" s="262" t="s">
        <v>212</v>
      </c>
      <c r="G514" s="260"/>
      <c r="H514" s="263">
        <v>9.5999999999999996</v>
      </c>
      <c r="I514" s="264"/>
      <c r="J514" s="260"/>
      <c r="K514" s="260"/>
      <c r="L514" s="265"/>
      <c r="M514" s="266"/>
      <c r="N514" s="267"/>
      <c r="O514" s="267"/>
      <c r="P514" s="267"/>
      <c r="Q514" s="267"/>
      <c r="R514" s="267"/>
      <c r="S514" s="267"/>
      <c r="T514" s="268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69" t="s">
        <v>190</v>
      </c>
      <c r="AU514" s="269" t="s">
        <v>87</v>
      </c>
      <c r="AV514" s="16" t="s">
        <v>200</v>
      </c>
      <c r="AW514" s="16" t="s">
        <v>36</v>
      </c>
      <c r="AX514" s="16" t="s">
        <v>77</v>
      </c>
      <c r="AY514" s="269" t="s">
        <v>180</v>
      </c>
    </row>
    <row r="515" s="14" customFormat="1">
      <c r="A515" s="14"/>
      <c r="B515" s="237"/>
      <c r="C515" s="238"/>
      <c r="D515" s="228" t="s">
        <v>190</v>
      </c>
      <c r="E515" s="239" t="s">
        <v>19</v>
      </c>
      <c r="F515" s="240" t="s">
        <v>528</v>
      </c>
      <c r="G515" s="238"/>
      <c r="H515" s="241">
        <v>8.8000000000000007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7" t="s">
        <v>190</v>
      </c>
      <c r="AU515" s="247" t="s">
        <v>87</v>
      </c>
      <c r="AV515" s="14" t="s">
        <v>87</v>
      </c>
      <c r="AW515" s="14" t="s">
        <v>36</v>
      </c>
      <c r="AX515" s="14" t="s">
        <v>77</v>
      </c>
      <c r="AY515" s="247" t="s">
        <v>180</v>
      </c>
    </row>
    <row r="516" s="16" customFormat="1">
      <c r="A516" s="16"/>
      <c r="B516" s="259"/>
      <c r="C516" s="260"/>
      <c r="D516" s="228" t="s">
        <v>190</v>
      </c>
      <c r="E516" s="261" t="s">
        <v>19</v>
      </c>
      <c r="F516" s="262" t="s">
        <v>212</v>
      </c>
      <c r="G516" s="260"/>
      <c r="H516" s="263">
        <v>8.8000000000000007</v>
      </c>
      <c r="I516" s="264"/>
      <c r="J516" s="260"/>
      <c r="K516" s="260"/>
      <c r="L516" s="265"/>
      <c r="M516" s="266"/>
      <c r="N516" s="267"/>
      <c r="O516" s="267"/>
      <c r="P516" s="267"/>
      <c r="Q516" s="267"/>
      <c r="R516" s="267"/>
      <c r="S516" s="267"/>
      <c r="T516" s="268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69" t="s">
        <v>190</v>
      </c>
      <c r="AU516" s="269" t="s">
        <v>87</v>
      </c>
      <c r="AV516" s="16" t="s">
        <v>200</v>
      </c>
      <c r="AW516" s="16" t="s">
        <v>36</v>
      </c>
      <c r="AX516" s="16" t="s">
        <v>77</v>
      </c>
      <c r="AY516" s="269" t="s">
        <v>180</v>
      </c>
    </row>
    <row r="517" s="13" customFormat="1">
      <c r="A517" s="13"/>
      <c r="B517" s="226"/>
      <c r="C517" s="227"/>
      <c r="D517" s="228" t="s">
        <v>190</v>
      </c>
      <c r="E517" s="229" t="s">
        <v>19</v>
      </c>
      <c r="F517" s="230" t="s">
        <v>240</v>
      </c>
      <c r="G517" s="227"/>
      <c r="H517" s="229" t="s">
        <v>19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190</v>
      </c>
      <c r="AU517" s="236" t="s">
        <v>87</v>
      </c>
      <c r="AV517" s="13" t="s">
        <v>85</v>
      </c>
      <c r="AW517" s="13" t="s">
        <v>36</v>
      </c>
      <c r="AX517" s="13" t="s">
        <v>77</v>
      </c>
      <c r="AY517" s="236" t="s">
        <v>180</v>
      </c>
    </row>
    <row r="518" s="14" customFormat="1">
      <c r="A518" s="14"/>
      <c r="B518" s="237"/>
      <c r="C518" s="238"/>
      <c r="D518" s="228" t="s">
        <v>190</v>
      </c>
      <c r="E518" s="239" t="s">
        <v>19</v>
      </c>
      <c r="F518" s="240" t="s">
        <v>529</v>
      </c>
      <c r="G518" s="238"/>
      <c r="H518" s="241">
        <v>8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190</v>
      </c>
      <c r="AU518" s="247" t="s">
        <v>87</v>
      </c>
      <c r="AV518" s="14" t="s">
        <v>87</v>
      </c>
      <c r="AW518" s="14" t="s">
        <v>36</v>
      </c>
      <c r="AX518" s="14" t="s">
        <v>77</v>
      </c>
      <c r="AY518" s="247" t="s">
        <v>180</v>
      </c>
    </row>
    <row r="519" s="16" customFormat="1">
      <c r="A519" s="16"/>
      <c r="B519" s="259"/>
      <c r="C519" s="260"/>
      <c r="D519" s="228" t="s">
        <v>190</v>
      </c>
      <c r="E519" s="261" t="s">
        <v>19</v>
      </c>
      <c r="F519" s="262" t="s">
        <v>212</v>
      </c>
      <c r="G519" s="260"/>
      <c r="H519" s="263">
        <v>8</v>
      </c>
      <c r="I519" s="264"/>
      <c r="J519" s="260"/>
      <c r="K519" s="260"/>
      <c r="L519" s="265"/>
      <c r="M519" s="266"/>
      <c r="N519" s="267"/>
      <c r="O519" s="267"/>
      <c r="P519" s="267"/>
      <c r="Q519" s="267"/>
      <c r="R519" s="267"/>
      <c r="S519" s="267"/>
      <c r="T519" s="268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69" t="s">
        <v>190</v>
      </c>
      <c r="AU519" s="269" t="s">
        <v>87</v>
      </c>
      <c r="AV519" s="16" t="s">
        <v>200</v>
      </c>
      <c r="AW519" s="16" t="s">
        <v>36</v>
      </c>
      <c r="AX519" s="16" t="s">
        <v>77</v>
      </c>
      <c r="AY519" s="269" t="s">
        <v>180</v>
      </c>
    </row>
    <row r="520" s="15" customFormat="1">
      <c r="A520" s="15"/>
      <c r="B520" s="248"/>
      <c r="C520" s="249"/>
      <c r="D520" s="228" t="s">
        <v>190</v>
      </c>
      <c r="E520" s="250" t="s">
        <v>19</v>
      </c>
      <c r="F520" s="251" t="s">
        <v>194</v>
      </c>
      <c r="G520" s="249"/>
      <c r="H520" s="252">
        <v>67.524999999999991</v>
      </c>
      <c r="I520" s="253"/>
      <c r="J520" s="249"/>
      <c r="K520" s="249"/>
      <c r="L520" s="254"/>
      <c r="M520" s="255"/>
      <c r="N520" s="256"/>
      <c r="O520" s="256"/>
      <c r="P520" s="256"/>
      <c r="Q520" s="256"/>
      <c r="R520" s="256"/>
      <c r="S520" s="256"/>
      <c r="T520" s="257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58" t="s">
        <v>190</v>
      </c>
      <c r="AU520" s="258" t="s">
        <v>87</v>
      </c>
      <c r="AV520" s="15" t="s">
        <v>186</v>
      </c>
      <c r="AW520" s="15" t="s">
        <v>36</v>
      </c>
      <c r="AX520" s="15" t="s">
        <v>85</v>
      </c>
      <c r="AY520" s="258" t="s">
        <v>180</v>
      </c>
    </row>
    <row r="521" s="2" customFormat="1" ht="55.5" customHeight="1">
      <c r="A521" s="41"/>
      <c r="B521" s="42"/>
      <c r="C521" s="208" t="s">
        <v>530</v>
      </c>
      <c r="D521" s="208" t="s">
        <v>182</v>
      </c>
      <c r="E521" s="209" t="s">
        <v>531</v>
      </c>
      <c r="F521" s="210" t="s">
        <v>532</v>
      </c>
      <c r="G521" s="211" t="s">
        <v>280</v>
      </c>
      <c r="H521" s="212">
        <v>1.0129999999999999</v>
      </c>
      <c r="I521" s="213"/>
      <c r="J521" s="214">
        <f>ROUND(I521*H521,2)</f>
        <v>0</v>
      </c>
      <c r="K521" s="210" t="s">
        <v>185</v>
      </c>
      <c r="L521" s="47"/>
      <c r="M521" s="215" t="s">
        <v>19</v>
      </c>
      <c r="N521" s="216" t="s">
        <v>48</v>
      </c>
      <c r="O521" s="87"/>
      <c r="P521" s="217">
        <f>O521*H521</f>
        <v>0</v>
      </c>
      <c r="Q521" s="217">
        <v>1.0593999999999999</v>
      </c>
      <c r="R521" s="217">
        <f>Q521*H521</f>
        <v>1.0731721999999997</v>
      </c>
      <c r="S521" s="217">
        <v>0</v>
      </c>
      <c r="T521" s="218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19" t="s">
        <v>186</v>
      </c>
      <c r="AT521" s="219" t="s">
        <v>182</v>
      </c>
      <c r="AU521" s="219" t="s">
        <v>87</v>
      </c>
      <c r="AY521" s="20" t="s">
        <v>180</v>
      </c>
      <c r="BE521" s="220">
        <f>IF(N521="základní",J521,0)</f>
        <v>0</v>
      </c>
      <c r="BF521" s="220">
        <f>IF(N521="snížená",J521,0)</f>
        <v>0</v>
      </c>
      <c r="BG521" s="220">
        <f>IF(N521="zákl. přenesená",J521,0)</f>
        <v>0</v>
      </c>
      <c r="BH521" s="220">
        <f>IF(N521="sníž. přenesená",J521,0)</f>
        <v>0</v>
      </c>
      <c r="BI521" s="220">
        <f>IF(N521="nulová",J521,0)</f>
        <v>0</v>
      </c>
      <c r="BJ521" s="20" t="s">
        <v>85</v>
      </c>
      <c r="BK521" s="220">
        <f>ROUND(I521*H521,2)</f>
        <v>0</v>
      </c>
      <c r="BL521" s="20" t="s">
        <v>186</v>
      </c>
      <c r="BM521" s="219" t="s">
        <v>533</v>
      </c>
    </row>
    <row r="522" s="2" customFormat="1">
      <c r="A522" s="41"/>
      <c r="B522" s="42"/>
      <c r="C522" s="43"/>
      <c r="D522" s="221" t="s">
        <v>188</v>
      </c>
      <c r="E522" s="43"/>
      <c r="F522" s="222" t="s">
        <v>534</v>
      </c>
      <c r="G522" s="43"/>
      <c r="H522" s="43"/>
      <c r="I522" s="223"/>
      <c r="J522" s="43"/>
      <c r="K522" s="43"/>
      <c r="L522" s="47"/>
      <c r="M522" s="224"/>
      <c r="N522" s="225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188</v>
      </c>
      <c r="AU522" s="20" t="s">
        <v>87</v>
      </c>
    </row>
    <row r="523" s="13" customFormat="1">
      <c r="A523" s="13"/>
      <c r="B523" s="226"/>
      <c r="C523" s="227"/>
      <c r="D523" s="228" t="s">
        <v>190</v>
      </c>
      <c r="E523" s="229" t="s">
        <v>19</v>
      </c>
      <c r="F523" s="230" t="s">
        <v>221</v>
      </c>
      <c r="G523" s="227"/>
      <c r="H523" s="229" t="s">
        <v>19</v>
      </c>
      <c r="I523" s="231"/>
      <c r="J523" s="227"/>
      <c r="K523" s="227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190</v>
      </c>
      <c r="AU523" s="236" t="s">
        <v>87</v>
      </c>
      <c r="AV523" s="13" t="s">
        <v>85</v>
      </c>
      <c r="AW523" s="13" t="s">
        <v>36</v>
      </c>
      <c r="AX523" s="13" t="s">
        <v>77</v>
      </c>
      <c r="AY523" s="236" t="s">
        <v>180</v>
      </c>
    </row>
    <row r="524" s="14" customFormat="1">
      <c r="A524" s="14"/>
      <c r="B524" s="237"/>
      <c r="C524" s="238"/>
      <c r="D524" s="228" t="s">
        <v>190</v>
      </c>
      <c r="E524" s="239" t="s">
        <v>19</v>
      </c>
      <c r="F524" s="240" t="s">
        <v>515</v>
      </c>
      <c r="G524" s="238"/>
      <c r="H524" s="241">
        <v>0.29999999999999999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7" t="s">
        <v>190</v>
      </c>
      <c r="AU524" s="247" t="s">
        <v>87</v>
      </c>
      <c r="AV524" s="14" t="s">
        <v>87</v>
      </c>
      <c r="AW524" s="14" t="s">
        <v>36</v>
      </c>
      <c r="AX524" s="14" t="s">
        <v>77</v>
      </c>
      <c r="AY524" s="247" t="s">
        <v>180</v>
      </c>
    </row>
    <row r="525" s="14" customFormat="1">
      <c r="A525" s="14"/>
      <c r="B525" s="237"/>
      <c r="C525" s="238"/>
      <c r="D525" s="228" t="s">
        <v>190</v>
      </c>
      <c r="E525" s="239" t="s">
        <v>19</v>
      </c>
      <c r="F525" s="240" t="s">
        <v>516</v>
      </c>
      <c r="G525" s="238"/>
      <c r="H525" s="241">
        <v>0.29999999999999999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7" t="s">
        <v>190</v>
      </c>
      <c r="AU525" s="247" t="s">
        <v>87</v>
      </c>
      <c r="AV525" s="14" t="s">
        <v>87</v>
      </c>
      <c r="AW525" s="14" t="s">
        <v>36</v>
      </c>
      <c r="AX525" s="14" t="s">
        <v>77</v>
      </c>
      <c r="AY525" s="247" t="s">
        <v>180</v>
      </c>
    </row>
    <row r="526" s="14" customFormat="1">
      <c r="A526" s="14"/>
      <c r="B526" s="237"/>
      <c r="C526" s="238"/>
      <c r="D526" s="228" t="s">
        <v>190</v>
      </c>
      <c r="E526" s="239" t="s">
        <v>19</v>
      </c>
      <c r="F526" s="240" t="s">
        <v>517</v>
      </c>
      <c r="G526" s="238"/>
      <c r="H526" s="241">
        <v>4.6500000000000004</v>
      </c>
      <c r="I526" s="242"/>
      <c r="J526" s="238"/>
      <c r="K526" s="238"/>
      <c r="L526" s="243"/>
      <c r="M526" s="244"/>
      <c r="N526" s="245"/>
      <c r="O526" s="245"/>
      <c r="P526" s="245"/>
      <c r="Q526" s="245"/>
      <c r="R526" s="245"/>
      <c r="S526" s="245"/>
      <c r="T526" s="24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7" t="s">
        <v>190</v>
      </c>
      <c r="AU526" s="247" t="s">
        <v>87</v>
      </c>
      <c r="AV526" s="14" t="s">
        <v>87</v>
      </c>
      <c r="AW526" s="14" t="s">
        <v>36</v>
      </c>
      <c r="AX526" s="14" t="s">
        <v>77</v>
      </c>
      <c r="AY526" s="247" t="s">
        <v>180</v>
      </c>
    </row>
    <row r="527" s="14" customFormat="1">
      <c r="A527" s="14"/>
      <c r="B527" s="237"/>
      <c r="C527" s="238"/>
      <c r="D527" s="228" t="s">
        <v>190</v>
      </c>
      <c r="E527" s="239" t="s">
        <v>19</v>
      </c>
      <c r="F527" s="240" t="s">
        <v>518</v>
      </c>
      <c r="G527" s="238"/>
      <c r="H527" s="241">
        <v>6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190</v>
      </c>
      <c r="AU527" s="247" t="s">
        <v>87</v>
      </c>
      <c r="AV527" s="14" t="s">
        <v>87</v>
      </c>
      <c r="AW527" s="14" t="s">
        <v>36</v>
      </c>
      <c r="AX527" s="14" t="s">
        <v>77</v>
      </c>
      <c r="AY527" s="247" t="s">
        <v>180</v>
      </c>
    </row>
    <row r="528" s="14" customFormat="1">
      <c r="A528" s="14"/>
      <c r="B528" s="237"/>
      <c r="C528" s="238"/>
      <c r="D528" s="228" t="s">
        <v>190</v>
      </c>
      <c r="E528" s="239" t="s">
        <v>19</v>
      </c>
      <c r="F528" s="240" t="s">
        <v>519</v>
      </c>
      <c r="G528" s="238"/>
      <c r="H528" s="241">
        <v>4.25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7" t="s">
        <v>190</v>
      </c>
      <c r="AU528" s="247" t="s">
        <v>87</v>
      </c>
      <c r="AV528" s="14" t="s">
        <v>87</v>
      </c>
      <c r="AW528" s="14" t="s">
        <v>36</v>
      </c>
      <c r="AX528" s="14" t="s">
        <v>77</v>
      </c>
      <c r="AY528" s="247" t="s">
        <v>180</v>
      </c>
    </row>
    <row r="529" s="14" customFormat="1">
      <c r="A529" s="14"/>
      <c r="B529" s="237"/>
      <c r="C529" s="238"/>
      <c r="D529" s="228" t="s">
        <v>190</v>
      </c>
      <c r="E529" s="239" t="s">
        <v>19</v>
      </c>
      <c r="F529" s="240" t="s">
        <v>520</v>
      </c>
      <c r="G529" s="238"/>
      <c r="H529" s="241">
        <v>7.625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190</v>
      </c>
      <c r="AU529" s="247" t="s">
        <v>87</v>
      </c>
      <c r="AV529" s="14" t="s">
        <v>87</v>
      </c>
      <c r="AW529" s="14" t="s">
        <v>36</v>
      </c>
      <c r="AX529" s="14" t="s">
        <v>77</v>
      </c>
      <c r="AY529" s="247" t="s">
        <v>180</v>
      </c>
    </row>
    <row r="530" s="14" customFormat="1">
      <c r="A530" s="14"/>
      <c r="B530" s="237"/>
      <c r="C530" s="238"/>
      <c r="D530" s="228" t="s">
        <v>190</v>
      </c>
      <c r="E530" s="239" t="s">
        <v>19</v>
      </c>
      <c r="F530" s="240" t="s">
        <v>521</v>
      </c>
      <c r="G530" s="238"/>
      <c r="H530" s="241">
        <v>4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190</v>
      </c>
      <c r="AU530" s="247" t="s">
        <v>87</v>
      </c>
      <c r="AV530" s="14" t="s">
        <v>87</v>
      </c>
      <c r="AW530" s="14" t="s">
        <v>36</v>
      </c>
      <c r="AX530" s="14" t="s">
        <v>77</v>
      </c>
      <c r="AY530" s="247" t="s">
        <v>180</v>
      </c>
    </row>
    <row r="531" s="16" customFormat="1">
      <c r="A531" s="16"/>
      <c r="B531" s="259"/>
      <c r="C531" s="260"/>
      <c r="D531" s="228" t="s">
        <v>190</v>
      </c>
      <c r="E531" s="261" t="s">
        <v>19</v>
      </c>
      <c r="F531" s="262" t="s">
        <v>212</v>
      </c>
      <c r="G531" s="260"/>
      <c r="H531" s="263">
        <v>27.125</v>
      </c>
      <c r="I531" s="264"/>
      <c r="J531" s="260"/>
      <c r="K531" s="260"/>
      <c r="L531" s="265"/>
      <c r="M531" s="266"/>
      <c r="N531" s="267"/>
      <c r="O531" s="267"/>
      <c r="P531" s="267"/>
      <c r="Q531" s="267"/>
      <c r="R531" s="267"/>
      <c r="S531" s="267"/>
      <c r="T531" s="268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69" t="s">
        <v>190</v>
      </c>
      <c r="AU531" s="269" t="s">
        <v>87</v>
      </c>
      <c r="AV531" s="16" t="s">
        <v>200</v>
      </c>
      <c r="AW531" s="16" t="s">
        <v>36</v>
      </c>
      <c r="AX531" s="16" t="s">
        <v>77</v>
      </c>
      <c r="AY531" s="269" t="s">
        <v>180</v>
      </c>
    </row>
    <row r="532" s="13" customFormat="1">
      <c r="A532" s="13"/>
      <c r="B532" s="226"/>
      <c r="C532" s="227"/>
      <c r="D532" s="228" t="s">
        <v>190</v>
      </c>
      <c r="E532" s="229" t="s">
        <v>19</v>
      </c>
      <c r="F532" s="230" t="s">
        <v>224</v>
      </c>
      <c r="G532" s="227"/>
      <c r="H532" s="229" t="s">
        <v>19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190</v>
      </c>
      <c r="AU532" s="236" t="s">
        <v>87</v>
      </c>
      <c r="AV532" s="13" t="s">
        <v>85</v>
      </c>
      <c r="AW532" s="13" t="s">
        <v>36</v>
      </c>
      <c r="AX532" s="13" t="s">
        <v>77</v>
      </c>
      <c r="AY532" s="236" t="s">
        <v>180</v>
      </c>
    </row>
    <row r="533" s="14" customFormat="1">
      <c r="A533" s="14"/>
      <c r="B533" s="237"/>
      <c r="C533" s="238"/>
      <c r="D533" s="228" t="s">
        <v>190</v>
      </c>
      <c r="E533" s="239" t="s">
        <v>19</v>
      </c>
      <c r="F533" s="240" t="s">
        <v>524</v>
      </c>
      <c r="G533" s="238"/>
      <c r="H533" s="241">
        <v>5.4000000000000004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190</v>
      </c>
      <c r="AU533" s="247" t="s">
        <v>87</v>
      </c>
      <c r="AV533" s="14" t="s">
        <v>87</v>
      </c>
      <c r="AW533" s="14" t="s">
        <v>36</v>
      </c>
      <c r="AX533" s="14" t="s">
        <v>77</v>
      </c>
      <c r="AY533" s="247" t="s">
        <v>180</v>
      </c>
    </row>
    <row r="534" s="14" customFormat="1">
      <c r="A534" s="14"/>
      <c r="B534" s="237"/>
      <c r="C534" s="238"/>
      <c r="D534" s="228" t="s">
        <v>190</v>
      </c>
      <c r="E534" s="239" t="s">
        <v>19</v>
      </c>
      <c r="F534" s="240" t="s">
        <v>525</v>
      </c>
      <c r="G534" s="238"/>
      <c r="H534" s="241">
        <v>3.2999999999999998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190</v>
      </c>
      <c r="AU534" s="247" t="s">
        <v>87</v>
      </c>
      <c r="AV534" s="14" t="s">
        <v>87</v>
      </c>
      <c r="AW534" s="14" t="s">
        <v>36</v>
      </c>
      <c r="AX534" s="14" t="s">
        <v>77</v>
      </c>
      <c r="AY534" s="247" t="s">
        <v>180</v>
      </c>
    </row>
    <row r="535" s="14" customFormat="1">
      <c r="A535" s="14"/>
      <c r="B535" s="237"/>
      <c r="C535" s="238"/>
      <c r="D535" s="228" t="s">
        <v>190</v>
      </c>
      <c r="E535" s="239" t="s">
        <v>19</v>
      </c>
      <c r="F535" s="240" t="s">
        <v>526</v>
      </c>
      <c r="G535" s="238"/>
      <c r="H535" s="241">
        <v>0.59999999999999998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190</v>
      </c>
      <c r="AU535" s="247" t="s">
        <v>87</v>
      </c>
      <c r="AV535" s="14" t="s">
        <v>87</v>
      </c>
      <c r="AW535" s="14" t="s">
        <v>36</v>
      </c>
      <c r="AX535" s="14" t="s">
        <v>77</v>
      </c>
      <c r="AY535" s="247" t="s">
        <v>180</v>
      </c>
    </row>
    <row r="536" s="14" customFormat="1">
      <c r="A536" s="14"/>
      <c r="B536" s="237"/>
      <c r="C536" s="238"/>
      <c r="D536" s="228" t="s">
        <v>190</v>
      </c>
      <c r="E536" s="239" t="s">
        <v>19</v>
      </c>
      <c r="F536" s="240" t="s">
        <v>527</v>
      </c>
      <c r="G536" s="238"/>
      <c r="H536" s="241">
        <v>0.29999999999999999</v>
      </c>
      <c r="I536" s="242"/>
      <c r="J536" s="238"/>
      <c r="K536" s="238"/>
      <c r="L536" s="243"/>
      <c r="M536" s="244"/>
      <c r="N536" s="245"/>
      <c r="O536" s="245"/>
      <c r="P536" s="245"/>
      <c r="Q536" s="245"/>
      <c r="R536" s="245"/>
      <c r="S536" s="245"/>
      <c r="T536" s="24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7" t="s">
        <v>190</v>
      </c>
      <c r="AU536" s="247" t="s">
        <v>87</v>
      </c>
      <c r="AV536" s="14" t="s">
        <v>87</v>
      </c>
      <c r="AW536" s="14" t="s">
        <v>36</v>
      </c>
      <c r="AX536" s="14" t="s">
        <v>77</v>
      </c>
      <c r="AY536" s="247" t="s">
        <v>180</v>
      </c>
    </row>
    <row r="537" s="16" customFormat="1">
      <c r="A537" s="16"/>
      <c r="B537" s="259"/>
      <c r="C537" s="260"/>
      <c r="D537" s="228" t="s">
        <v>190</v>
      </c>
      <c r="E537" s="261" t="s">
        <v>19</v>
      </c>
      <c r="F537" s="262" t="s">
        <v>212</v>
      </c>
      <c r="G537" s="260"/>
      <c r="H537" s="263">
        <v>9.5999999999999996</v>
      </c>
      <c r="I537" s="264"/>
      <c r="J537" s="260"/>
      <c r="K537" s="260"/>
      <c r="L537" s="265"/>
      <c r="M537" s="266"/>
      <c r="N537" s="267"/>
      <c r="O537" s="267"/>
      <c r="P537" s="267"/>
      <c r="Q537" s="267"/>
      <c r="R537" s="267"/>
      <c r="S537" s="267"/>
      <c r="T537" s="268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269" t="s">
        <v>190</v>
      </c>
      <c r="AU537" s="269" t="s">
        <v>87</v>
      </c>
      <c r="AV537" s="16" t="s">
        <v>200</v>
      </c>
      <c r="AW537" s="16" t="s">
        <v>36</v>
      </c>
      <c r="AX537" s="16" t="s">
        <v>77</v>
      </c>
      <c r="AY537" s="269" t="s">
        <v>180</v>
      </c>
    </row>
    <row r="538" s="14" customFormat="1">
      <c r="A538" s="14"/>
      <c r="B538" s="237"/>
      <c r="C538" s="238"/>
      <c r="D538" s="228" t="s">
        <v>190</v>
      </c>
      <c r="E538" s="239" t="s">
        <v>19</v>
      </c>
      <c r="F538" s="240" t="s">
        <v>528</v>
      </c>
      <c r="G538" s="238"/>
      <c r="H538" s="241">
        <v>8.8000000000000007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7" t="s">
        <v>190</v>
      </c>
      <c r="AU538" s="247" t="s">
        <v>87</v>
      </c>
      <c r="AV538" s="14" t="s">
        <v>87</v>
      </c>
      <c r="AW538" s="14" t="s">
        <v>36</v>
      </c>
      <c r="AX538" s="14" t="s">
        <v>77</v>
      </c>
      <c r="AY538" s="247" t="s">
        <v>180</v>
      </c>
    </row>
    <row r="539" s="16" customFormat="1">
      <c r="A539" s="16"/>
      <c r="B539" s="259"/>
      <c r="C539" s="260"/>
      <c r="D539" s="228" t="s">
        <v>190</v>
      </c>
      <c r="E539" s="261" t="s">
        <v>19</v>
      </c>
      <c r="F539" s="262" t="s">
        <v>212</v>
      </c>
      <c r="G539" s="260"/>
      <c r="H539" s="263">
        <v>8.8000000000000007</v>
      </c>
      <c r="I539" s="264"/>
      <c r="J539" s="260"/>
      <c r="K539" s="260"/>
      <c r="L539" s="265"/>
      <c r="M539" s="266"/>
      <c r="N539" s="267"/>
      <c r="O539" s="267"/>
      <c r="P539" s="267"/>
      <c r="Q539" s="267"/>
      <c r="R539" s="267"/>
      <c r="S539" s="267"/>
      <c r="T539" s="268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T539" s="269" t="s">
        <v>190</v>
      </c>
      <c r="AU539" s="269" t="s">
        <v>87</v>
      </c>
      <c r="AV539" s="16" t="s">
        <v>200</v>
      </c>
      <c r="AW539" s="16" t="s">
        <v>36</v>
      </c>
      <c r="AX539" s="16" t="s">
        <v>77</v>
      </c>
      <c r="AY539" s="269" t="s">
        <v>180</v>
      </c>
    </row>
    <row r="540" s="13" customFormat="1">
      <c r="A540" s="13"/>
      <c r="B540" s="226"/>
      <c r="C540" s="227"/>
      <c r="D540" s="228" t="s">
        <v>190</v>
      </c>
      <c r="E540" s="229" t="s">
        <v>19</v>
      </c>
      <c r="F540" s="230" t="s">
        <v>238</v>
      </c>
      <c r="G540" s="227"/>
      <c r="H540" s="229" t="s">
        <v>19</v>
      </c>
      <c r="I540" s="231"/>
      <c r="J540" s="227"/>
      <c r="K540" s="227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190</v>
      </c>
      <c r="AU540" s="236" t="s">
        <v>87</v>
      </c>
      <c r="AV540" s="13" t="s">
        <v>85</v>
      </c>
      <c r="AW540" s="13" t="s">
        <v>36</v>
      </c>
      <c r="AX540" s="13" t="s">
        <v>77</v>
      </c>
      <c r="AY540" s="236" t="s">
        <v>180</v>
      </c>
    </row>
    <row r="541" s="14" customFormat="1">
      <c r="A541" s="14"/>
      <c r="B541" s="237"/>
      <c r="C541" s="238"/>
      <c r="D541" s="228" t="s">
        <v>190</v>
      </c>
      <c r="E541" s="239" t="s">
        <v>19</v>
      </c>
      <c r="F541" s="240" t="s">
        <v>522</v>
      </c>
      <c r="G541" s="238"/>
      <c r="H541" s="241">
        <v>7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7" t="s">
        <v>190</v>
      </c>
      <c r="AU541" s="247" t="s">
        <v>87</v>
      </c>
      <c r="AV541" s="14" t="s">
        <v>87</v>
      </c>
      <c r="AW541" s="14" t="s">
        <v>36</v>
      </c>
      <c r="AX541" s="14" t="s">
        <v>77</v>
      </c>
      <c r="AY541" s="247" t="s">
        <v>180</v>
      </c>
    </row>
    <row r="542" s="14" customFormat="1">
      <c r="A542" s="14"/>
      <c r="B542" s="237"/>
      <c r="C542" s="238"/>
      <c r="D542" s="228" t="s">
        <v>190</v>
      </c>
      <c r="E542" s="239" t="s">
        <v>19</v>
      </c>
      <c r="F542" s="240" t="s">
        <v>523</v>
      </c>
      <c r="G542" s="238"/>
      <c r="H542" s="241">
        <v>7</v>
      </c>
      <c r="I542" s="242"/>
      <c r="J542" s="238"/>
      <c r="K542" s="238"/>
      <c r="L542" s="243"/>
      <c r="M542" s="244"/>
      <c r="N542" s="245"/>
      <c r="O542" s="245"/>
      <c r="P542" s="245"/>
      <c r="Q542" s="245"/>
      <c r="R542" s="245"/>
      <c r="S542" s="245"/>
      <c r="T542" s="246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7" t="s">
        <v>190</v>
      </c>
      <c r="AU542" s="247" t="s">
        <v>87</v>
      </c>
      <c r="AV542" s="14" t="s">
        <v>87</v>
      </c>
      <c r="AW542" s="14" t="s">
        <v>36</v>
      </c>
      <c r="AX542" s="14" t="s">
        <v>77</v>
      </c>
      <c r="AY542" s="247" t="s">
        <v>180</v>
      </c>
    </row>
    <row r="543" s="16" customFormat="1">
      <c r="A543" s="16"/>
      <c r="B543" s="259"/>
      <c r="C543" s="260"/>
      <c r="D543" s="228" t="s">
        <v>190</v>
      </c>
      <c r="E543" s="261" t="s">
        <v>19</v>
      </c>
      <c r="F543" s="262" t="s">
        <v>212</v>
      </c>
      <c r="G543" s="260"/>
      <c r="H543" s="263">
        <v>14</v>
      </c>
      <c r="I543" s="264"/>
      <c r="J543" s="260"/>
      <c r="K543" s="260"/>
      <c r="L543" s="265"/>
      <c r="M543" s="266"/>
      <c r="N543" s="267"/>
      <c r="O543" s="267"/>
      <c r="P543" s="267"/>
      <c r="Q543" s="267"/>
      <c r="R543" s="267"/>
      <c r="S543" s="267"/>
      <c r="T543" s="268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T543" s="269" t="s">
        <v>190</v>
      </c>
      <c r="AU543" s="269" t="s">
        <v>87</v>
      </c>
      <c r="AV543" s="16" t="s">
        <v>200</v>
      </c>
      <c r="AW543" s="16" t="s">
        <v>36</v>
      </c>
      <c r="AX543" s="16" t="s">
        <v>77</v>
      </c>
      <c r="AY543" s="269" t="s">
        <v>180</v>
      </c>
    </row>
    <row r="544" s="13" customFormat="1">
      <c r="A544" s="13"/>
      <c r="B544" s="226"/>
      <c r="C544" s="227"/>
      <c r="D544" s="228" t="s">
        <v>190</v>
      </c>
      <c r="E544" s="229" t="s">
        <v>19</v>
      </c>
      <c r="F544" s="230" t="s">
        <v>240</v>
      </c>
      <c r="G544" s="227"/>
      <c r="H544" s="229" t="s">
        <v>19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190</v>
      </c>
      <c r="AU544" s="236" t="s">
        <v>87</v>
      </c>
      <c r="AV544" s="13" t="s">
        <v>85</v>
      </c>
      <c r="AW544" s="13" t="s">
        <v>36</v>
      </c>
      <c r="AX544" s="13" t="s">
        <v>77</v>
      </c>
      <c r="AY544" s="236" t="s">
        <v>180</v>
      </c>
    </row>
    <row r="545" s="14" customFormat="1">
      <c r="A545" s="14"/>
      <c r="B545" s="237"/>
      <c r="C545" s="238"/>
      <c r="D545" s="228" t="s">
        <v>190</v>
      </c>
      <c r="E545" s="239" t="s">
        <v>19</v>
      </c>
      <c r="F545" s="240" t="s">
        <v>529</v>
      </c>
      <c r="G545" s="238"/>
      <c r="H545" s="241">
        <v>8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190</v>
      </c>
      <c r="AU545" s="247" t="s">
        <v>87</v>
      </c>
      <c r="AV545" s="14" t="s">
        <v>87</v>
      </c>
      <c r="AW545" s="14" t="s">
        <v>36</v>
      </c>
      <c r="AX545" s="14" t="s">
        <v>77</v>
      </c>
      <c r="AY545" s="247" t="s">
        <v>180</v>
      </c>
    </row>
    <row r="546" s="16" customFormat="1">
      <c r="A546" s="16"/>
      <c r="B546" s="259"/>
      <c r="C546" s="260"/>
      <c r="D546" s="228" t="s">
        <v>190</v>
      </c>
      <c r="E546" s="261" t="s">
        <v>19</v>
      </c>
      <c r="F546" s="262" t="s">
        <v>212</v>
      </c>
      <c r="G546" s="260"/>
      <c r="H546" s="263">
        <v>8</v>
      </c>
      <c r="I546" s="264"/>
      <c r="J546" s="260"/>
      <c r="K546" s="260"/>
      <c r="L546" s="265"/>
      <c r="M546" s="266"/>
      <c r="N546" s="267"/>
      <c r="O546" s="267"/>
      <c r="P546" s="267"/>
      <c r="Q546" s="267"/>
      <c r="R546" s="267"/>
      <c r="S546" s="267"/>
      <c r="T546" s="268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T546" s="269" t="s">
        <v>190</v>
      </c>
      <c r="AU546" s="269" t="s">
        <v>87</v>
      </c>
      <c r="AV546" s="16" t="s">
        <v>200</v>
      </c>
      <c r="AW546" s="16" t="s">
        <v>36</v>
      </c>
      <c r="AX546" s="16" t="s">
        <v>77</v>
      </c>
      <c r="AY546" s="269" t="s">
        <v>180</v>
      </c>
    </row>
    <row r="547" s="15" customFormat="1">
      <c r="A547" s="15"/>
      <c r="B547" s="248"/>
      <c r="C547" s="249"/>
      <c r="D547" s="228" t="s">
        <v>190</v>
      </c>
      <c r="E547" s="250" t="s">
        <v>19</v>
      </c>
      <c r="F547" s="251" t="s">
        <v>194</v>
      </c>
      <c r="G547" s="249"/>
      <c r="H547" s="252">
        <v>67.524999999999991</v>
      </c>
      <c r="I547" s="253"/>
      <c r="J547" s="249"/>
      <c r="K547" s="249"/>
      <c r="L547" s="254"/>
      <c r="M547" s="255"/>
      <c r="N547" s="256"/>
      <c r="O547" s="256"/>
      <c r="P547" s="256"/>
      <c r="Q547" s="256"/>
      <c r="R547" s="256"/>
      <c r="S547" s="256"/>
      <c r="T547" s="257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8" t="s">
        <v>190</v>
      </c>
      <c r="AU547" s="258" t="s">
        <v>87</v>
      </c>
      <c r="AV547" s="15" t="s">
        <v>186</v>
      </c>
      <c r="AW547" s="15" t="s">
        <v>36</v>
      </c>
      <c r="AX547" s="15" t="s">
        <v>77</v>
      </c>
      <c r="AY547" s="258" t="s">
        <v>180</v>
      </c>
    </row>
    <row r="548" s="13" customFormat="1">
      <c r="A548" s="13"/>
      <c r="B548" s="226"/>
      <c r="C548" s="227"/>
      <c r="D548" s="228" t="s">
        <v>190</v>
      </c>
      <c r="E548" s="229" t="s">
        <v>19</v>
      </c>
      <c r="F548" s="230" t="s">
        <v>535</v>
      </c>
      <c r="G548" s="227"/>
      <c r="H548" s="229" t="s">
        <v>19</v>
      </c>
      <c r="I548" s="231"/>
      <c r="J548" s="227"/>
      <c r="K548" s="227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190</v>
      </c>
      <c r="AU548" s="236" t="s">
        <v>87</v>
      </c>
      <c r="AV548" s="13" t="s">
        <v>85</v>
      </c>
      <c r="AW548" s="13" t="s">
        <v>36</v>
      </c>
      <c r="AX548" s="13" t="s">
        <v>77</v>
      </c>
      <c r="AY548" s="236" t="s">
        <v>180</v>
      </c>
    </row>
    <row r="549" s="14" customFormat="1">
      <c r="A549" s="14"/>
      <c r="B549" s="237"/>
      <c r="C549" s="238"/>
      <c r="D549" s="228" t="s">
        <v>190</v>
      </c>
      <c r="E549" s="239" t="s">
        <v>19</v>
      </c>
      <c r="F549" s="240" t="s">
        <v>536</v>
      </c>
      <c r="G549" s="238"/>
      <c r="H549" s="241">
        <v>1.0129999999999999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190</v>
      </c>
      <c r="AU549" s="247" t="s">
        <v>87</v>
      </c>
      <c r="AV549" s="14" t="s">
        <v>87</v>
      </c>
      <c r="AW549" s="14" t="s">
        <v>36</v>
      </c>
      <c r="AX549" s="14" t="s">
        <v>77</v>
      </c>
      <c r="AY549" s="247" t="s">
        <v>180</v>
      </c>
    </row>
    <row r="550" s="15" customFormat="1">
      <c r="A550" s="15"/>
      <c r="B550" s="248"/>
      <c r="C550" s="249"/>
      <c r="D550" s="228" t="s">
        <v>190</v>
      </c>
      <c r="E550" s="250" t="s">
        <v>19</v>
      </c>
      <c r="F550" s="251" t="s">
        <v>194</v>
      </c>
      <c r="G550" s="249"/>
      <c r="H550" s="252">
        <v>1.0129999999999999</v>
      </c>
      <c r="I550" s="253"/>
      <c r="J550" s="249"/>
      <c r="K550" s="249"/>
      <c r="L550" s="254"/>
      <c r="M550" s="255"/>
      <c r="N550" s="256"/>
      <c r="O550" s="256"/>
      <c r="P550" s="256"/>
      <c r="Q550" s="256"/>
      <c r="R550" s="256"/>
      <c r="S550" s="256"/>
      <c r="T550" s="257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58" t="s">
        <v>190</v>
      </c>
      <c r="AU550" s="258" t="s">
        <v>87</v>
      </c>
      <c r="AV550" s="15" t="s">
        <v>186</v>
      </c>
      <c r="AW550" s="15" t="s">
        <v>36</v>
      </c>
      <c r="AX550" s="15" t="s">
        <v>85</v>
      </c>
      <c r="AY550" s="258" t="s">
        <v>180</v>
      </c>
    </row>
    <row r="551" s="12" customFormat="1" ht="22.8" customHeight="1">
      <c r="A551" s="12"/>
      <c r="B551" s="192"/>
      <c r="C551" s="193"/>
      <c r="D551" s="194" t="s">
        <v>76</v>
      </c>
      <c r="E551" s="206" t="s">
        <v>200</v>
      </c>
      <c r="F551" s="206" t="s">
        <v>537</v>
      </c>
      <c r="G551" s="193"/>
      <c r="H551" s="193"/>
      <c r="I551" s="196"/>
      <c r="J551" s="207">
        <f>BK551</f>
        <v>0</v>
      </c>
      <c r="K551" s="193"/>
      <c r="L551" s="198"/>
      <c r="M551" s="199"/>
      <c r="N551" s="200"/>
      <c r="O551" s="200"/>
      <c r="P551" s="201">
        <f>SUM(P552:P619)</f>
        <v>0</v>
      </c>
      <c r="Q551" s="200"/>
      <c r="R551" s="201">
        <f>SUM(R552:R619)</f>
        <v>71.575966779999987</v>
      </c>
      <c r="S551" s="200"/>
      <c r="T551" s="202">
        <f>SUM(T552:T619)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03" t="s">
        <v>85</v>
      </c>
      <c r="AT551" s="204" t="s">
        <v>76</v>
      </c>
      <c r="AU551" s="204" t="s">
        <v>85</v>
      </c>
      <c r="AY551" s="203" t="s">
        <v>180</v>
      </c>
      <c r="BK551" s="205">
        <f>SUM(BK552:BK619)</f>
        <v>0</v>
      </c>
    </row>
    <row r="552" s="2" customFormat="1" ht="37.8" customHeight="1">
      <c r="A552" s="41"/>
      <c r="B552" s="42"/>
      <c r="C552" s="208" t="s">
        <v>538</v>
      </c>
      <c r="D552" s="208" t="s">
        <v>182</v>
      </c>
      <c r="E552" s="209" t="s">
        <v>539</v>
      </c>
      <c r="F552" s="210" t="s">
        <v>540</v>
      </c>
      <c r="G552" s="211" t="s">
        <v>130</v>
      </c>
      <c r="H552" s="212">
        <v>25.219999999999999</v>
      </c>
      <c r="I552" s="213"/>
      <c r="J552" s="214">
        <f>ROUND(I552*H552,2)</f>
        <v>0</v>
      </c>
      <c r="K552" s="210" t="s">
        <v>185</v>
      </c>
      <c r="L552" s="47"/>
      <c r="M552" s="215" t="s">
        <v>19</v>
      </c>
      <c r="N552" s="216" t="s">
        <v>48</v>
      </c>
      <c r="O552" s="87"/>
      <c r="P552" s="217">
        <f>O552*H552</f>
        <v>0</v>
      </c>
      <c r="Q552" s="217">
        <v>2.5018699999999998</v>
      </c>
      <c r="R552" s="217">
        <f>Q552*H552</f>
        <v>63.09716139999999</v>
      </c>
      <c r="S552" s="217">
        <v>0</v>
      </c>
      <c r="T552" s="218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9" t="s">
        <v>186</v>
      </c>
      <c r="AT552" s="219" t="s">
        <v>182</v>
      </c>
      <c r="AU552" s="219" t="s">
        <v>87</v>
      </c>
      <c r="AY552" s="20" t="s">
        <v>180</v>
      </c>
      <c r="BE552" s="220">
        <f>IF(N552="základní",J552,0)</f>
        <v>0</v>
      </c>
      <c r="BF552" s="220">
        <f>IF(N552="snížená",J552,0)</f>
        <v>0</v>
      </c>
      <c r="BG552" s="220">
        <f>IF(N552="zákl. přenesená",J552,0)</f>
        <v>0</v>
      </c>
      <c r="BH552" s="220">
        <f>IF(N552="sníž. přenesená",J552,0)</f>
        <v>0</v>
      </c>
      <c r="BI552" s="220">
        <f>IF(N552="nulová",J552,0)</f>
        <v>0</v>
      </c>
      <c r="BJ552" s="20" t="s">
        <v>85</v>
      </c>
      <c r="BK552" s="220">
        <f>ROUND(I552*H552,2)</f>
        <v>0</v>
      </c>
      <c r="BL552" s="20" t="s">
        <v>186</v>
      </c>
      <c r="BM552" s="219" t="s">
        <v>541</v>
      </c>
    </row>
    <row r="553" s="2" customFormat="1">
      <c r="A553" s="41"/>
      <c r="B553" s="42"/>
      <c r="C553" s="43"/>
      <c r="D553" s="221" t="s">
        <v>188</v>
      </c>
      <c r="E553" s="43"/>
      <c r="F553" s="222" t="s">
        <v>542</v>
      </c>
      <c r="G553" s="43"/>
      <c r="H553" s="43"/>
      <c r="I553" s="223"/>
      <c r="J553" s="43"/>
      <c r="K553" s="43"/>
      <c r="L553" s="47"/>
      <c r="M553" s="224"/>
      <c r="N553" s="225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188</v>
      </c>
      <c r="AU553" s="20" t="s">
        <v>87</v>
      </c>
    </row>
    <row r="554" s="13" customFormat="1">
      <c r="A554" s="13"/>
      <c r="B554" s="226"/>
      <c r="C554" s="227"/>
      <c r="D554" s="228" t="s">
        <v>190</v>
      </c>
      <c r="E554" s="229" t="s">
        <v>19</v>
      </c>
      <c r="F554" s="230" t="s">
        <v>238</v>
      </c>
      <c r="G554" s="227"/>
      <c r="H554" s="229" t="s">
        <v>19</v>
      </c>
      <c r="I554" s="231"/>
      <c r="J554" s="227"/>
      <c r="K554" s="227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190</v>
      </c>
      <c r="AU554" s="236" t="s">
        <v>87</v>
      </c>
      <c r="AV554" s="13" t="s">
        <v>85</v>
      </c>
      <c r="AW554" s="13" t="s">
        <v>36</v>
      </c>
      <c r="AX554" s="13" t="s">
        <v>77</v>
      </c>
      <c r="AY554" s="236" t="s">
        <v>180</v>
      </c>
    </row>
    <row r="555" s="14" customFormat="1">
      <c r="A555" s="14"/>
      <c r="B555" s="237"/>
      <c r="C555" s="238"/>
      <c r="D555" s="228" t="s">
        <v>190</v>
      </c>
      <c r="E555" s="239" t="s">
        <v>19</v>
      </c>
      <c r="F555" s="240" t="s">
        <v>543</v>
      </c>
      <c r="G555" s="238"/>
      <c r="H555" s="241">
        <v>11.699999999999999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190</v>
      </c>
      <c r="AU555" s="247" t="s">
        <v>87</v>
      </c>
      <c r="AV555" s="14" t="s">
        <v>87</v>
      </c>
      <c r="AW555" s="14" t="s">
        <v>36</v>
      </c>
      <c r="AX555" s="14" t="s">
        <v>77</v>
      </c>
      <c r="AY555" s="247" t="s">
        <v>180</v>
      </c>
    </row>
    <row r="556" s="13" customFormat="1">
      <c r="A556" s="13"/>
      <c r="B556" s="226"/>
      <c r="C556" s="227"/>
      <c r="D556" s="228" t="s">
        <v>190</v>
      </c>
      <c r="E556" s="229" t="s">
        <v>19</v>
      </c>
      <c r="F556" s="230" t="s">
        <v>240</v>
      </c>
      <c r="G556" s="227"/>
      <c r="H556" s="229" t="s">
        <v>19</v>
      </c>
      <c r="I556" s="231"/>
      <c r="J556" s="227"/>
      <c r="K556" s="227"/>
      <c r="L556" s="232"/>
      <c r="M556" s="233"/>
      <c r="N556" s="234"/>
      <c r="O556" s="234"/>
      <c r="P556" s="234"/>
      <c r="Q556" s="234"/>
      <c r="R556" s="234"/>
      <c r="S556" s="234"/>
      <c r="T556" s="23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6" t="s">
        <v>190</v>
      </c>
      <c r="AU556" s="236" t="s">
        <v>87</v>
      </c>
      <c r="AV556" s="13" t="s">
        <v>85</v>
      </c>
      <c r="AW556" s="13" t="s">
        <v>36</v>
      </c>
      <c r="AX556" s="13" t="s">
        <v>77</v>
      </c>
      <c r="AY556" s="236" t="s">
        <v>180</v>
      </c>
    </row>
    <row r="557" s="14" customFormat="1">
      <c r="A557" s="14"/>
      <c r="B557" s="237"/>
      <c r="C557" s="238"/>
      <c r="D557" s="228" t="s">
        <v>190</v>
      </c>
      <c r="E557" s="239" t="s">
        <v>19</v>
      </c>
      <c r="F557" s="240" t="s">
        <v>544</v>
      </c>
      <c r="G557" s="238"/>
      <c r="H557" s="241">
        <v>4.3200000000000003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7" t="s">
        <v>190</v>
      </c>
      <c r="AU557" s="247" t="s">
        <v>87</v>
      </c>
      <c r="AV557" s="14" t="s">
        <v>87</v>
      </c>
      <c r="AW557" s="14" t="s">
        <v>36</v>
      </c>
      <c r="AX557" s="14" t="s">
        <v>77</v>
      </c>
      <c r="AY557" s="247" t="s">
        <v>180</v>
      </c>
    </row>
    <row r="558" s="14" customFormat="1">
      <c r="A558" s="14"/>
      <c r="B558" s="237"/>
      <c r="C558" s="238"/>
      <c r="D558" s="228" t="s">
        <v>190</v>
      </c>
      <c r="E558" s="239" t="s">
        <v>19</v>
      </c>
      <c r="F558" s="240" t="s">
        <v>545</v>
      </c>
      <c r="G558" s="238"/>
      <c r="H558" s="241">
        <v>9.1999999999999993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7" t="s">
        <v>190</v>
      </c>
      <c r="AU558" s="247" t="s">
        <v>87</v>
      </c>
      <c r="AV558" s="14" t="s">
        <v>87</v>
      </c>
      <c r="AW558" s="14" t="s">
        <v>36</v>
      </c>
      <c r="AX558" s="14" t="s">
        <v>77</v>
      </c>
      <c r="AY558" s="247" t="s">
        <v>180</v>
      </c>
    </row>
    <row r="559" s="15" customFormat="1">
      <c r="A559" s="15"/>
      <c r="B559" s="248"/>
      <c r="C559" s="249"/>
      <c r="D559" s="228" t="s">
        <v>190</v>
      </c>
      <c r="E559" s="250" t="s">
        <v>19</v>
      </c>
      <c r="F559" s="251" t="s">
        <v>194</v>
      </c>
      <c r="G559" s="249"/>
      <c r="H559" s="252">
        <v>25.219999999999999</v>
      </c>
      <c r="I559" s="253"/>
      <c r="J559" s="249"/>
      <c r="K559" s="249"/>
      <c r="L559" s="254"/>
      <c r="M559" s="255"/>
      <c r="N559" s="256"/>
      <c r="O559" s="256"/>
      <c r="P559" s="256"/>
      <c r="Q559" s="256"/>
      <c r="R559" s="256"/>
      <c r="S559" s="256"/>
      <c r="T559" s="257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8" t="s">
        <v>190</v>
      </c>
      <c r="AU559" s="258" t="s">
        <v>87</v>
      </c>
      <c r="AV559" s="15" t="s">
        <v>186</v>
      </c>
      <c r="AW559" s="15" t="s">
        <v>36</v>
      </c>
      <c r="AX559" s="15" t="s">
        <v>85</v>
      </c>
      <c r="AY559" s="258" t="s">
        <v>180</v>
      </c>
    </row>
    <row r="560" s="2" customFormat="1" ht="24.15" customHeight="1">
      <c r="A560" s="41"/>
      <c r="B560" s="42"/>
      <c r="C560" s="208" t="s">
        <v>546</v>
      </c>
      <c r="D560" s="208" t="s">
        <v>182</v>
      </c>
      <c r="E560" s="209" t="s">
        <v>547</v>
      </c>
      <c r="F560" s="210" t="s">
        <v>548</v>
      </c>
      <c r="G560" s="211" t="s">
        <v>105</v>
      </c>
      <c r="H560" s="212">
        <v>151.572</v>
      </c>
      <c r="I560" s="213"/>
      <c r="J560" s="214">
        <f>ROUND(I560*H560,2)</f>
        <v>0</v>
      </c>
      <c r="K560" s="210" t="s">
        <v>185</v>
      </c>
      <c r="L560" s="47"/>
      <c r="M560" s="215" t="s">
        <v>19</v>
      </c>
      <c r="N560" s="216" t="s">
        <v>48</v>
      </c>
      <c r="O560" s="87"/>
      <c r="P560" s="217">
        <f>O560*H560</f>
        <v>0</v>
      </c>
      <c r="Q560" s="217">
        <v>0.0027499999999999998</v>
      </c>
      <c r="R560" s="217">
        <f>Q560*H560</f>
        <v>0.416823</v>
      </c>
      <c r="S560" s="217">
        <v>0</v>
      </c>
      <c r="T560" s="218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9" t="s">
        <v>186</v>
      </c>
      <c r="AT560" s="219" t="s">
        <v>182</v>
      </c>
      <c r="AU560" s="219" t="s">
        <v>87</v>
      </c>
      <c r="AY560" s="20" t="s">
        <v>180</v>
      </c>
      <c r="BE560" s="220">
        <f>IF(N560="základní",J560,0)</f>
        <v>0</v>
      </c>
      <c r="BF560" s="220">
        <f>IF(N560="snížená",J560,0)</f>
        <v>0</v>
      </c>
      <c r="BG560" s="220">
        <f>IF(N560="zákl. přenesená",J560,0)</f>
        <v>0</v>
      </c>
      <c r="BH560" s="220">
        <f>IF(N560="sníž. přenesená",J560,0)</f>
        <v>0</v>
      </c>
      <c r="BI560" s="220">
        <f>IF(N560="nulová",J560,0)</f>
        <v>0</v>
      </c>
      <c r="BJ560" s="20" t="s">
        <v>85</v>
      </c>
      <c r="BK560" s="220">
        <f>ROUND(I560*H560,2)</f>
        <v>0</v>
      </c>
      <c r="BL560" s="20" t="s">
        <v>186</v>
      </c>
      <c r="BM560" s="219" t="s">
        <v>549</v>
      </c>
    </row>
    <row r="561" s="2" customFormat="1">
      <c r="A561" s="41"/>
      <c r="B561" s="42"/>
      <c r="C561" s="43"/>
      <c r="D561" s="221" t="s">
        <v>188</v>
      </c>
      <c r="E561" s="43"/>
      <c r="F561" s="222" t="s">
        <v>550</v>
      </c>
      <c r="G561" s="43"/>
      <c r="H561" s="43"/>
      <c r="I561" s="223"/>
      <c r="J561" s="43"/>
      <c r="K561" s="43"/>
      <c r="L561" s="47"/>
      <c r="M561" s="224"/>
      <c r="N561" s="225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188</v>
      </c>
      <c r="AU561" s="20" t="s">
        <v>87</v>
      </c>
    </row>
    <row r="562" s="13" customFormat="1">
      <c r="A562" s="13"/>
      <c r="B562" s="226"/>
      <c r="C562" s="227"/>
      <c r="D562" s="228" t="s">
        <v>190</v>
      </c>
      <c r="E562" s="229" t="s">
        <v>19</v>
      </c>
      <c r="F562" s="230" t="s">
        <v>238</v>
      </c>
      <c r="G562" s="227"/>
      <c r="H562" s="229" t="s">
        <v>19</v>
      </c>
      <c r="I562" s="231"/>
      <c r="J562" s="227"/>
      <c r="K562" s="227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190</v>
      </c>
      <c r="AU562" s="236" t="s">
        <v>87</v>
      </c>
      <c r="AV562" s="13" t="s">
        <v>85</v>
      </c>
      <c r="AW562" s="13" t="s">
        <v>36</v>
      </c>
      <c r="AX562" s="13" t="s">
        <v>77</v>
      </c>
      <c r="AY562" s="236" t="s">
        <v>180</v>
      </c>
    </row>
    <row r="563" s="14" customFormat="1">
      <c r="A563" s="14"/>
      <c r="B563" s="237"/>
      <c r="C563" s="238"/>
      <c r="D563" s="228" t="s">
        <v>190</v>
      </c>
      <c r="E563" s="239" t="s">
        <v>19</v>
      </c>
      <c r="F563" s="240" t="s">
        <v>551</v>
      </c>
      <c r="G563" s="238"/>
      <c r="H563" s="241">
        <v>60.299999999999997</v>
      </c>
      <c r="I563" s="242"/>
      <c r="J563" s="238"/>
      <c r="K563" s="238"/>
      <c r="L563" s="243"/>
      <c r="M563" s="244"/>
      <c r="N563" s="245"/>
      <c r="O563" s="245"/>
      <c r="P563" s="245"/>
      <c r="Q563" s="245"/>
      <c r="R563" s="245"/>
      <c r="S563" s="245"/>
      <c r="T563" s="24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7" t="s">
        <v>190</v>
      </c>
      <c r="AU563" s="247" t="s">
        <v>87</v>
      </c>
      <c r="AV563" s="14" t="s">
        <v>87</v>
      </c>
      <c r="AW563" s="14" t="s">
        <v>36</v>
      </c>
      <c r="AX563" s="14" t="s">
        <v>77</v>
      </c>
      <c r="AY563" s="247" t="s">
        <v>180</v>
      </c>
    </row>
    <row r="564" s="13" customFormat="1">
      <c r="A564" s="13"/>
      <c r="B564" s="226"/>
      <c r="C564" s="227"/>
      <c r="D564" s="228" t="s">
        <v>190</v>
      </c>
      <c r="E564" s="229" t="s">
        <v>19</v>
      </c>
      <c r="F564" s="230" t="s">
        <v>240</v>
      </c>
      <c r="G564" s="227"/>
      <c r="H564" s="229" t="s">
        <v>19</v>
      </c>
      <c r="I564" s="231"/>
      <c r="J564" s="227"/>
      <c r="K564" s="227"/>
      <c r="L564" s="232"/>
      <c r="M564" s="233"/>
      <c r="N564" s="234"/>
      <c r="O564" s="234"/>
      <c r="P564" s="234"/>
      <c r="Q564" s="234"/>
      <c r="R564" s="234"/>
      <c r="S564" s="234"/>
      <c r="T564" s="23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6" t="s">
        <v>190</v>
      </c>
      <c r="AU564" s="236" t="s">
        <v>87</v>
      </c>
      <c r="AV564" s="13" t="s">
        <v>85</v>
      </c>
      <c r="AW564" s="13" t="s">
        <v>36</v>
      </c>
      <c r="AX564" s="13" t="s">
        <v>77</v>
      </c>
      <c r="AY564" s="236" t="s">
        <v>180</v>
      </c>
    </row>
    <row r="565" s="14" customFormat="1">
      <c r="A565" s="14"/>
      <c r="B565" s="237"/>
      <c r="C565" s="238"/>
      <c r="D565" s="228" t="s">
        <v>190</v>
      </c>
      <c r="E565" s="239" t="s">
        <v>19</v>
      </c>
      <c r="F565" s="240" t="s">
        <v>552</v>
      </c>
      <c r="G565" s="238"/>
      <c r="H565" s="241">
        <v>43.909999999999997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190</v>
      </c>
      <c r="AU565" s="247" t="s">
        <v>87</v>
      </c>
      <c r="AV565" s="14" t="s">
        <v>87</v>
      </c>
      <c r="AW565" s="14" t="s">
        <v>36</v>
      </c>
      <c r="AX565" s="14" t="s">
        <v>77</v>
      </c>
      <c r="AY565" s="247" t="s">
        <v>180</v>
      </c>
    </row>
    <row r="566" s="14" customFormat="1">
      <c r="A566" s="14"/>
      <c r="B566" s="237"/>
      <c r="C566" s="238"/>
      <c r="D566" s="228" t="s">
        <v>190</v>
      </c>
      <c r="E566" s="239" t="s">
        <v>19</v>
      </c>
      <c r="F566" s="240" t="s">
        <v>553</v>
      </c>
      <c r="G566" s="238"/>
      <c r="H566" s="241">
        <v>47.362000000000002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7" t="s">
        <v>190</v>
      </c>
      <c r="AU566" s="247" t="s">
        <v>87</v>
      </c>
      <c r="AV566" s="14" t="s">
        <v>87</v>
      </c>
      <c r="AW566" s="14" t="s">
        <v>36</v>
      </c>
      <c r="AX566" s="14" t="s">
        <v>77</v>
      </c>
      <c r="AY566" s="247" t="s">
        <v>180</v>
      </c>
    </row>
    <row r="567" s="15" customFormat="1">
      <c r="A567" s="15"/>
      <c r="B567" s="248"/>
      <c r="C567" s="249"/>
      <c r="D567" s="228" t="s">
        <v>190</v>
      </c>
      <c r="E567" s="250" t="s">
        <v>144</v>
      </c>
      <c r="F567" s="251" t="s">
        <v>194</v>
      </c>
      <c r="G567" s="249"/>
      <c r="H567" s="252">
        <v>151.572</v>
      </c>
      <c r="I567" s="253"/>
      <c r="J567" s="249"/>
      <c r="K567" s="249"/>
      <c r="L567" s="254"/>
      <c r="M567" s="255"/>
      <c r="N567" s="256"/>
      <c r="O567" s="256"/>
      <c r="P567" s="256"/>
      <c r="Q567" s="256"/>
      <c r="R567" s="256"/>
      <c r="S567" s="256"/>
      <c r="T567" s="257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58" t="s">
        <v>190</v>
      </c>
      <c r="AU567" s="258" t="s">
        <v>87</v>
      </c>
      <c r="AV567" s="15" t="s">
        <v>186</v>
      </c>
      <c r="AW567" s="15" t="s">
        <v>36</v>
      </c>
      <c r="AX567" s="15" t="s">
        <v>85</v>
      </c>
      <c r="AY567" s="258" t="s">
        <v>180</v>
      </c>
    </row>
    <row r="568" s="2" customFormat="1" ht="24.15" customHeight="1">
      <c r="A568" s="41"/>
      <c r="B568" s="42"/>
      <c r="C568" s="208" t="s">
        <v>554</v>
      </c>
      <c r="D568" s="208" t="s">
        <v>182</v>
      </c>
      <c r="E568" s="209" t="s">
        <v>555</v>
      </c>
      <c r="F568" s="210" t="s">
        <v>556</v>
      </c>
      <c r="G568" s="211" t="s">
        <v>105</v>
      </c>
      <c r="H568" s="212">
        <v>151.572</v>
      </c>
      <c r="I568" s="213"/>
      <c r="J568" s="214">
        <f>ROUND(I568*H568,2)</f>
        <v>0</v>
      </c>
      <c r="K568" s="210" t="s">
        <v>185</v>
      </c>
      <c r="L568" s="47"/>
      <c r="M568" s="215" t="s">
        <v>19</v>
      </c>
      <c r="N568" s="216" t="s">
        <v>48</v>
      </c>
      <c r="O568" s="87"/>
      <c r="P568" s="217">
        <f>O568*H568</f>
        <v>0</v>
      </c>
      <c r="Q568" s="217">
        <v>0</v>
      </c>
      <c r="R568" s="217">
        <f>Q568*H568</f>
        <v>0</v>
      </c>
      <c r="S568" s="217">
        <v>0</v>
      </c>
      <c r="T568" s="218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19" t="s">
        <v>186</v>
      </c>
      <c r="AT568" s="219" t="s">
        <v>182</v>
      </c>
      <c r="AU568" s="219" t="s">
        <v>87</v>
      </c>
      <c r="AY568" s="20" t="s">
        <v>180</v>
      </c>
      <c r="BE568" s="220">
        <f>IF(N568="základní",J568,0)</f>
        <v>0</v>
      </c>
      <c r="BF568" s="220">
        <f>IF(N568="snížená",J568,0)</f>
        <v>0</v>
      </c>
      <c r="BG568" s="220">
        <f>IF(N568="zákl. přenesená",J568,0)</f>
        <v>0</v>
      </c>
      <c r="BH568" s="220">
        <f>IF(N568="sníž. přenesená",J568,0)</f>
        <v>0</v>
      </c>
      <c r="BI568" s="220">
        <f>IF(N568="nulová",J568,0)</f>
        <v>0</v>
      </c>
      <c r="BJ568" s="20" t="s">
        <v>85</v>
      </c>
      <c r="BK568" s="220">
        <f>ROUND(I568*H568,2)</f>
        <v>0</v>
      </c>
      <c r="BL568" s="20" t="s">
        <v>186</v>
      </c>
      <c r="BM568" s="219" t="s">
        <v>557</v>
      </c>
    </row>
    <row r="569" s="2" customFormat="1">
      <c r="A569" s="41"/>
      <c r="B569" s="42"/>
      <c r="C569" s="43"/>
      <c r="D569" s="221" t="s">
        <v>188</v>
      </c>
      <c r="E569" s="43"/>
      <c r="F569" s="222" t="s">
        <v>558</v>
      </c>
      <c r="G569" s="43"/>
      <c r="H569" s="43"/>
      <c r="I569" s="223"/>
      <c r="J569" s="43"/>
      <c r="K569" s="43"/>
      <c r="L569" s="47"/>
      <c r="M569" s="224"/>
      <c r="N569" s="225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188</v>
      </c>
      <c r="AU569" s="20" t="s">
        <v>87</v>
      </c>
    </row>
    <row r="570" s="14" customFormat="1">
      <c r="A570" s="14"/>
      <c r="B570" s="237"/>
      <c r="C570" s="238"/>
      <c r="D570" s="228" t="s">
        <v>190</v>
      </c>
      <c r="E570" s="239" t="s">
        <v>19</v>
      </c>
      <c r="F570" s="240" t="s">
        <v>144</v>
      </c>
      <c r="G570" s="238"/>
      <c r="H570" s="241">
        <v>151.572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190</v>
      </c>
      <c r="AU570" s="247" t="s">
        <v>87</v>
      </c>
      <c r="AV570" s="14" t="s">
        <v>87</v>
      </c>
      <c r="AW570" s="14" t="s">
        <v>36</v>
      </c>
      <c r="AX570" s="14" t="s">
        <v>77</v>
      </c>
      <c r="AY570" s="247" t="s">
        <v>180</v>
      </c>
    </row>
    <row r="571" s="15" customFormat="1">
      <c r="A571" s="15"/>
      <c r="B571" s="248"/>
      <c r="C571" s="249"/>
      <c r="D571" s="228" t="s">
        <v>190</v>
      </c>
      <c r="E571" s="250" t="s">
        <v>19</v>
      </c>
      <c r="F571" s="251" t="s">
        <v>194</v>
      </c>
      <c r="G571" s="249"/>
      <c r="H571" s="252">
        <v>151.572</v>
      </c>
      <c r="I571" s="253"/>
      <c r="J571" s="249"/>
      <c r="K571" s="249"/>
      <c r="L571" s="254"/>
      <c r="M571" s="255"/>
      <c r="N571" s="256"/>
      <c r="O571" s="256"/>
      <c r="P571" s="256"/>
      <c r="Q571" s="256"/>
      <c r="R571" s="256"/>
      <c r="S571" s="256"/>
      <c r="T571" s="257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58" t="s">
        <v>190</v>
      </c>
      <c r="AU571" s="258" t="s">
        <v>87</v>
      </c>
      <c r="AV571" s="15" t="s">
        <v>186</v>
      </c>
      <c r="AW571" s="15" t="s">
        <v>36</v>
      </c>
      <c r="AX571" s="15" t="s">
        <v>85</v>
      </c>
      <c r="AY571" s="258" t="s">
        <v>180</v>
      </c>
    </row>
    <row r="572" s="2" customFormat="1" ht="24.15" customHeight="1">
      <c r="A572" s="41"/>
      <c r="B572" s="42"/>
      <c r="C572" s="208" t="s">
        <v>559</v>
      </c>
      <c r="D572" s="208" t="s">
        <v>182</v>
      </c>
      <c r="E572" s="209" t="s">
        <v>560</v>
      </c>
      <c r="F572" s="210" t="s">
        <v>561</v>
      </c>
      <c r="G572" s="211" t="s">
        <v>105</v>
      </c>
      <c r="H572" s="212">
        <v>151.572</v>
      </c>
      <c r="I572" s="213"/>
      <c r="J572" s="214">
        <f>ROUND(I572*H572,2)</f>
        <v>0</v>
      </c>
      <c r="K572" s="210" t="s">
        <v>185</v>
      </c>
      <c r="L572" s="47"/>
      <c r="M572" s="215" t="s">
        <v>19</v>
      </c>
      <c r="N572" s="216" t="s">
        <v>48</v>
      </c>
      <c r="O572" s="87"/>
      <c r="P572" s="217">
        <f>O572*H572</f>
        <v>0</v>
      </c>
      <c r="Q572" s="217">
        <v>0.0025000000000000001</v>
      </c>
      <c r="R572" s="217">
        <f>Q572*H572</f>
        <v>0.37892999999999999</v>
      </c>
      <c r="S572" s="217">
        <v>0</v>
      </c>
      <c r="T572" s="218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19" t="s">
        <v>186</v>
      </c>
      <c r="AT572" s="219" t="s">
        <v>182</v>
      </c>
      <c r="AU572" s="219" t="s">
        <v>87</v>
      </c>
      <c r="AY572" s="20" t="s">
        <v>180</v>
      </c>
      <c r="BE572" s="220">
        <f>IF(N572="základní",J572,0)</f>
        <v>0</v>
      </c>
      <c r="BF572" s="220">
        <f>IF(N572="snížená",J572,0)</f>
        <v>0</v>
      </c>
      <c r="BG572" s="220">
        <f>IF(N572="zákl. přenesená",J572,0)</f>
        <v>0</v>
      </c>
      <c r="BH572" s="220">
        <f>IF(N572="sníž. přenesená",J572,0)</f>
        <v>0</v>
      </c>
      <c r="BI572" s="220">
        <f>IF(N572="nulová",J572,0)</f>
        <v>0</v>
      </c>
      <c r="BJ572" s="20" t="s">
        <v>85</v>
      </c>
      <c r="BK572" s="220">
        <f>ROUND(I572*H572,2)</f>
        <v>0</v>
      </c>
      <c r="BL572" s="20" t="s">
        <v>186</v>
      </c>
      <c r="BM572" s="219" t="s">
        <v>562</v>
      </c>
    </row>
    <row r="573" s="2" customFormat="1">
      <c r="A573" s="41"/>
      <c r="B573" s="42"/>
      <c r="C573" s="43"/>
      <c r="D573" s="221" t="s">
        <v>188</v>
      </c>
      <c r="E573" s="43"/>
      <c r="F573" s="222" t="s">
        <v>563</v>
      </c>
      <c r="G573" s="43"/>
      <c r="H573" s="43"/>
      <c r="I573" s="223"/>
      <c r="J573" s="43"/>
      <c r="K573" s="43"/>
      <c r="L573" s="47"/>
      <c r="M573" s="224"/>
      <c r="N573" s="225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188</v>
      </c>
      <c r="AU573" s="20" t="s">
        <v>87</v>
      </c>
    </row>
    <row r="574" s="14" customFormat="1">
      <c r="A574" s="14"/>
      <c r="B574" s="237"/>
      <c r="C574" s="238"/>
      <c r="D574" s="228" t="s">
        <v>190</v>
      </c>
      <c r="E574" s="239" t="s">
        <v>19</v>
      </c>
      <c r="F574" s="240" t="s">
        <v>144</v>
      </c>
      <c r="G574" s="238"/>
      <c r="H574" s="241">
        <v>151.572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7" t="s">
        <v>190</v>
      </c>
      <c r="AU574" s="247" t="s">
        <v>87</v>
      </c>
      <c r="AV574" s="14" t="s">
        <v>87</v>
      </c>
      <c r="AW574" s="14" t="s">
        <v>36</v>
      </c>
      <c r="AX574" s="14" t="s">
        <v>77</v>
      </c>
      <c r="AY574" s="247" t="s">
        <v>180</v>
      </c>
    </row>
    <row r="575" s="15" customFormat="1">
      <c r="A575" s="15"/>
      <c r="B575" s="248"/>
      <c r="C575" s="249"/>
      <c r="D575" s="228" t="s">
        <v>190</v>
      </c>
      <c r="E575" s="250" t="s">
        <v>19</v>
      </c>
      <c r="F575" s="251" t="s">
        <v>194</v>
      </c>
      <c r="G575" s="249"/>
      <c r="H575" s="252">
        <v>151.572</v>
      </c>
      <c r="I575" s="253"/>
      <c r="J575" s="249"/>
      <c r="K575" s="249"/>
      <c r="L575" s="254"/>
      <c r="M575" s="255"/>
      <c r="N575" s="256"/>
      <c r="O575" s="256"/>
      <c r="P575" s="256"/>
      <c r="Q575" s="256"/>
      <c r="R575" s="256"/>
      <c r="S575" s="256"/>
      <c r="T575" s="257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58" t="s">
        <v>190</v>
      </c>
      <c r="AU575" s="258" t="s">
        <v>87</v>
      </c>
      <c r="AV575" s="15" t="s">
        <v>186</v>
      </c>
      <c r="AW575" s="15" t="s">
        <v>36</v>
      </c>
      <c r="AX575" s="15" t="s">
        <v>85</v>
      </c>
      <c r="AY575" s="258" t="s">
        <v>180</v>
      </c>
    </row>
    <row r="576" s="2" customFormat="1" ht="37.8" customHeight="1">
      <c r="A576" s="41"/>
      <c r="B576" s="42"/>
      <c r="C576" s="208" t="s">
        <v>564</v>
      </c>
      <c r="D576" s="208" t="s">
        <v>182</v>
      </c>
      <c r="E576" s="209" t="s">
        <v>565</v>
      </c>
      <c r="F576" s="210" t="s">
        <v>566</v>
      </c>
      <c r="G576" s="211" t="s">
        <v>280</v>
      </c>
      <c r="H576" s="212">
        <v>3.2789999999999999</v>
      </c>
      <c r="I576" s="213"/>
      <c r="J576" s="214">
        <f>ROUND(I576*H576,2)</f>
        <v>0</v>
      </c>
      <c r="K576" s="210" t="s">
        <v>185</v>
      </c>
      <c r="L576" s="47"/>
      <c r="M576" s="215" t="s">
        <v>19</v>
      </c>
      <c r="N576" s="216" t="s">
        <v>48</v>
      </c>
      <c r="O576" s="87"/>
      <c r="P576" s="217">
        <f>O576*H576</f>
        <v>0</v>
      </c>
      <c r="Q576" s="217">
        <v>1.04922</v>
      </c>
      <c r="R576" s="217">
        <f>Q576*H576</f>
        <v>3.44039238</v>
      </c>
      <c r="S576" s="217">
        <v>0</v>
      </c>
      <c r="T576" s="218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19" t="s">
        <v>186</v>
      </c>
      <c r="AT576" s="219" t="s">
        <v>182</v>
      </c>
      <c r="AU576" s="219" t="s">
        <v>87</v>
      </c>
      <c r="AY576" s="20" t="s">
        <v>180</v>
      </c>
      <c r="BE576" s="220">
        <f>IF(N576="základní",J576,0)</f>
        <v>0</v>
      </c>
      <c r="BF576" s="220">
        <f>IF(N576="snížená",J576,0)</f>
        <v>0</v>
      </c>
      <c r="BG576" s="220">
        <f>IF(N576="zákl. přenesená",J576,0)</f>
        <v>0</v>
      </c>
      <c r="BH576" s="220">
        <f>IF(N576="sníž. přenesená",J576,0)</f>
        <v>0</v>
      </c>
      <c r="BI576" s="220">
        <f>IF(N576="nulová",J576,0)</f>
        <v>0</v>
      </c>
      <c r="BJ576" s="20" t="s">
        <v>85</v>
      </c>
      <c r="BK576" s="220">
        <f>ROUND(I576*H576,2)</f>
        <v>0</v>
      </c>
      <c r="BL576" s="20" t="s">
        <v>186</v>
      </c>
      <c r="BM576" s="219" t="s">
        <v>567</v>
      </c>
    </row>
    <row r="577" s="2" customFormat="1">
      <c r="A577" s="41"/>
      <c r="B577" s="42"/>
      <c r="C577" s="43"/>
      <c r="D577" s="221" t="s">
        <v>188</v>
      </c>
      <c r="E577" s="43"/>
      <c r="F577" s="222" t="s">
        <v>568</v>
      </c>
      <c r="G577" s="43"/>
      <c r="H577" s="43"/>
      <c r="I577" s="223"/>
      <c r="J577" s="43"/>
      <c r="K577" s="43"/>
      <c r="L577" s="47"/>
      <c r="M577" s="224"/>
      <c r="N577" s="225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20" t="s">
        <v>188</v>
      </c>
      <c r="AU577" s="20" t="s">
        <v>87</v>
      </c>
    </row>
    <row r="578" s="13" customFormat="1">
      <c r="A578" s="13"/>
      <c r="B578" s="226"/>
      <c r="C578" s="227"/>
      <c r="D578" s="228" t="s">
        <v>190</v>
      </c>
      <c r="E578" s="229" t="s">
        <v>19</v>
      </c>
      <c r="F578" s="230" t="s">
        <v>238</v>
      </c>
      <c r="G578" s="227"/>
      <c r="H578" s="229" t="s">
        <v>19</v>
      </c>
      <c r="I578" s="231"/>
      <c r="J578" s="227"/>
      <c r="K578" s="227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190</v>
      </c>
      <c r="AU578" s="236" t="s">
        <v>87</v>
      </c>
      <c r="AV578" s="13" t="s">
        <v>85</v>
      </c>
      <c r="AW578" s="13" t="s">
        <v>36</v>
      </c>
      <c r="AX578" s="13" t="s">
        <v>77</v>
      </c>
      <c r="AY578" s="236" t="s">
        <v>180</v>
      </c>
    </row>
    <row r="579" s="14" customFormat="1">
      <c r="A579" s="14"/>
      <c r="B579" s="237"/>
      <c r="C579" s="238"/>
      <c r="D579" s="228" t="s">
        <v>190</v>
      </c>
      <c r="E579" s="239" t="s">
        <v>19</v>
      </c>
      <c r="F579" s="240" t="s">
        <v>543</v>
      </c>
      <c r="G579" s="238"/>
      <c r="H579" s="241">
        <v>11.699999999999999</v>
      </c>
      <c r="I579" s="242"/>
      <c r="J579" s="238"/>
      <c r="K579" s="238"/>
      <c r="L579" s="243"/>
      <c r="M579" s="244"/>
      <c r="N579" s="245"/>
      <c r="O579" s="245"/>
      <c r="P579" s="245"/>
      <c r="Q579" s="245"/>
      <c r="R579" s="245"/>
      <c r="S579" s="245"/>
      <c r="T579" s="24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7" t="s">
        <v>190</v>
      </c>
      <c r="AU579" s="247" t="s">
        <v>87</v>
      </c>
      <c r="AV579" s="14" t="s">
        <v>87</v>
      </c>
      <c r="AW579" s="14" t="s">
        <v>36</v>
      </c>
      <c r="AX579" s="14" t="s">
        <v>77</v>
      </c>
      <c r="AY579" s="247" t="s">
        <v>180</v>
      </c>
    </row>
    <row r="580" s="13" customFormat="1">
      <c r="A580" s="13"/>
      <c r="B580" s="226"/>
      <c r="C580" s="227"/>
      <c r="D580" s="228" t="s">
        <v>190</v>
      </c>
      <c r="E580" s="229" t="s">
        <v>19</v>
      </c>
      <c r="F580" s="230" t="s">
        <v>240</v>
      </c>
      <c r="G580" s="227"/>
      <c r="H580" s="229" t="s">
        <v>19</v>
      </c>
      <c r="I580" s="231"/>
      <c r="J580" s="227"/>
      <c r="K580" s="227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190</v>
      </c>
      <c r="AU580" s="236" t="s">
        <v>87</v>
      </c>
      <c r="AV580" s="13" t="s">
        <v>85</v>
      </c>
      <c r="AW580" s="13" t="s">
        <v>36</v>
      </c>
      <c r="AX580" s="13" t="s">
        <v>77</v>
      </c>
      <c r="AY580" s="236" t="s">
        <v>180</v>
      </c>
    </row>
    <row r="581" s="14" customFormat="1">
      <c r="A581" s="14"/>
      <c r="B581" s="237"/>
      <c r="C581" s="238"/>
      <c r="D581" s="228" t="s">
        <v>190</v>
      </c>
      <c r="E581" s="239" t="s">
        <v>19</v>
      </c>
      <c r="F581" s="240" t="s">
        <v>544</v>
      </c>
      <c r="G581" s="238"/>
      <c r="H581" s="241">
        <v>4.3200000000000003</v>
      </c>
      <c r="I581" s="242"/>
      <c r="J581" s="238"/>
      <c r="K581" s="238"/>
      <c r="L581" s="243"/>
      <c r="M581" s="244"/>
      <c r="N581" s="245"/>
      <c r="O581" s="245"/>
      <c r="P581" s="245"/>
      <c r="Q581" s="245"/>
      <c r="R581" s="245"/>
      <c r="S581" s="245"/>
      <c r="T581" s="24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7" t="s">
        <v>190</v>
      </c>
      <c r="AU581" s="247" t="s">
        <v>87</v>
      </c>
      <c r="AV581" s="14" t="s">
        <v>87</v>
      </c>
      <c r="AW581" s="14" t="s">
        <v>36</v>
      </c>
      <c r="AX581" s="14" t="s">
        <v>77</v>
      </c>
      <c r="AY581" s="247" t="s">
        <v>180</v>
      </c>
    </row>
    <row r="582" s="14" customFormat="1">
      <c r="A582" s="14"/>
      <c r="B582" s="237"/>
      <c r="C582" s="238"/>
      <c r="D582" s="228" t="s">
        <v>190</v>
      </c>
      <c r="E582" s="239" t="s">
        <v>19</v>
      </c>
      <c r="F582" s="240" t="s">
        <v>545</v>
      </c>
      <c r="G582" s="238"/>
      <c r="H582" s="241">
        <v>9.1999999999999993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190</v>
      </c>
      <c r="AU582" s="247" t="s">
        <v>87</v>
      </c>
      <c r="AV582" s="14" t="s">
        <v>87</v>
      </c>
      <c r="AW582" s="14" t="s">
        <v>36</v>
      </c>
      <c r="AX582" s="14" t="s">
        <v>77</v>
      </c>
      <c r="AY582" s="247" t="s">
        <v>180</v>
      </c>
    </row>
    <row r="583" s="15" customFormat="1">
      <c r="A583" s="15"/>
      <c r="B583" s="248"/>
      <c r="C583" s="249"/>
      <c r="D583" s="228" t="s">
        <v>190</v>
      </c>
      <c r="E583" s="250" t="s">
        <v>19</v>
      </c>
      <c r="F583" s="251" t="s">
        <v>194</v>
      </c>
      <c r="G583" s="249"/>
      <c r="H583" s="252">
        <v>25.219999999999999</v>
      </c>
      <c r="I583" s="253"/>
      <c r="J583" s="249"/>
      <c r="K583" s="249"/>
      <c r="L583" s="254"/>
      <c r="M583" s="255"/>
      <c r="N583" s="256"/>
      <c r="O583" s="256"/>
      <c r="P583" s="256"/>
      <c r="Q583" s="256"/>
      <c r="R583" s="256"/>
      <c r="S583" s="256"/>
      <c r="T583" s="257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58" t="s">
        <v>190</v>
      </c>
      <c r="AU583" s="258" t="s">
        <v>87</v>
      </c>
      <c r="AV583" s="15" t="s">
        <v>186</v>
      </c>
      <c r="AW583" s="15" t="s">
        <v>36</v>
      </c>
      <c r="AX583" s="15" t="s">
        <v>77</v>
      </c>
      <c r="AY583" s="258" t="s">
        <v>180</v>
      </c>
    </row>
    <row r="584" s="13" customFormat="1">
      <c r="A584" s="13"/>
      <c r="B584" s="226"/>
      <c r="C584" s="227"/>
      <c r="D584" s="228" t="s">
        <v>190</v>
      </c>
      <c r="E584" s="229" t="s">
        <v>19</v>
      </c>
      <c r="F584" s="230" t="s">
        <v>569</v>
      </c>
      <c r="G584" s="227"/>
      <c r="H584" s="229" t="s">
        <v>19</v>
      </c>
      <c r="I584" s="231"/>
      <c r="J584" s="227"/>
      <c r="K584" s="227"/>
      <c r="L584" s="232"/>
      <c r="M584" s="233"/>
      <c r="N584" s="234"/>
      <c r="O584" s="234"/>
      <c r="P584" s="234"/>
      <c r="Q584" s="234"/>
      <c r="R584" s="234"/>
      <c r="S584" s="234"/>
      <c r="T584" s="23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6" t="s">
        <v>190</v>
      </c>
      <c r="AU584" s="236" t="s">
        <v>87</v>
      </c>
      <c r="AV584" s="13" t="s">
        <v>85</v>
      </c>
      <c r="AW584" s="13" t="s">
        <v>36</v>
      </c>
      <c r="AX584" s="13" t="s">
        <v>77</v>
      </c>
      <c r="AY584" s="236" t="s">
        <v>180</v>
      </c>
    </row>
    <row r="585" s="14" customFormat="1">
      <c r="A585" s="14"/>
      <c r="B585" s="237"/>
      <c r="C585" s="238"/>
      <c r="D585" s="228" t="s">
        <v>190</v>
      </c>
      <c r="E585" s="239" t="s">
        <v>19</v>
      </c>
      <c r="F585" s="240" t="s">
        <v>570</v>
      </c>
      <c r="G585" s="238"/>
      <c r="H585" s="241">
        <v>3.2789999999999999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7" t="s">
        <v>190</v>
      </c>
      <c r="AU585" s="247" t="s">
        <v>87</v>
      </c>
      <c r="AV585" s="14" t="s">
        <v>87</v>
      </c>
      <c r="AW585" s="14" t="s">
        <v>36</v>
      </c>
      <c r="AX585" s="14" t="s">
        <v>77</v>
      </c>
      <c r="AY585" s="247" t="s">
        <v>180</v>
      </c>
    </row>
    <row r="586" s="15" customFormat="1">
      <c r="A586" s="15"/>
      <c r="B586" s="248"/>
      <c r="C586" s="249"/>
      <c r="D586" s="228" t="s">
        <v>190</v>
      </c>
      <c r="E586" s="250" t="s">
        <v>19</v>
      </c>
      <c r="F586" s="251" t="s">
        <v>194</v>
      </c>
      <c r="G586" s="249"/>
      <c r="H586" s="252">
        <v>3.2789999999999999</v>
      </c>
      <c r="I586" s="253"/>
      <c r="J586" s="249"/>
      <c r="K586" s="249"/>
      <c r="L586" s="254"/>
      <c r="M586" s="255"/>
      <c r="N586" s="256"/>
      <c r="O586" s="256"/>
      <c r="P586" s="256"/>
      <c r="Q586" s="256"/>
      <c r="R586" s="256"/>
      <c r="S586" s="256"/>
      <c r="T586" s="257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58" t="s">
        <v>190</v>
      </c>
      <c r="AU586" s="258" t="s">
        <v>87</v>
      </c>
      <c r="AV586" s="15" t="s">
        <v>186</v>
      </c>
      <c r="AW586" s="15" t="s">
        <v>36</v>
      </c>
      <c r="AX586" s="15" t="s">
        <v>85</v>
      </c>
      <c r="AY586" s="258" t="s">
        <v>180</v>
      </c>
    </row>
    <row r="587" s="2" customFormat="1" ht="24.15" customHeight="1">
      <c r="A587" s="41"/>
      <c r="B587" s="42"/>
      <c r="C587" s="208" t="s">
        <v>571</v>
      </c>
      <c r="D587" s="208" t="s">
        <v>182</v>
      </c>
      <c r="E587" s="209" t="s">
        <v>572</v>
      </c>
      <c r="F587" s="210" t="s">
        <v>573</v>
      </c>
      <c r="G587" s="211" t="s">
        <v>574</v>
      </c>
      <c r="H587" s="212">
        <v>1</v>
      </c>
      <c r="I587" s="213"/>
      <c r="J587" s="214">
        <f>ROUND(I587*H587,2)</f>
        <v>0</v>
      </c>
      <c r="K587" s="210" t="s">
        <v>19</v>
      </c>
      <c r="L587" s="47"/>
      <c r="M587" s="215" t="s">
        <v>19</v>
      </c>
      <c r="N587" s="216" t="s">
        <v>48</v>
      </c>
      <c r="O587" s="87"/>
      <c r="P587" s="217">
        <f>O587*H587</f>
        <v>0</v>
      </c>
      <c r="Q587" s="217">
        <v>0</v>
      </c>
      <c r="R587" s="217">
        <f>Q587*H587</f>
        <v>0</v>
      </c>
      <c r="S587" s="217">
        <v>0</v>
      </c>
      <c r="T587" s="218">
        <f>S587*H587</f>
        <v>0</v>
      </c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R587" s="219" t="s">
        <v>186</v>
      </c>
      <c r="AT587" s="219" t="s">
        <v>182</v>
      </c>
      <c r="AU587" s="219" t="s">
        <v>87</v>
      </c>
      <c r="AY587" s="20" t="s">
        <v>180</v>
      </c>
      <c r="BE587" s="220">
        <f>IF(N587="základní",J587,0)</f>
        <v>0</v>
      </c>
      <c r="BF587" s="220">
        <f>IF(N587="snížená",J587,0)</f>
        <v>0</v>
      </c>
      <c r="BG587" s="220">
        <f>IF(N587="zákl. přenesená",J587,0)</f>
        <v>0</v>
      </c>
      <c r="BH587" s="220">
        <f>IF(N587="sníž. přenesená",J587,0)</f>
        <v>0</v>
      </c>
      <c r="BI587" s="220">
        <f>IF(N587="nulová",J587,0)</f>
        <v>0</v>
      </c>
      <c r="BJ587" s="20" t="s">
        <v>85</v>
      </c>
      <c r="BK587" s="220">
        <f>ROUND(I587*H587,2)</f>
        <v>0</v>
      </c>
      <c r="BL587" s="20" t="s">
        <v>186</v>
      </c>
      <c r="BM587" s="219" t="s">
        <v>575</v>
      </c>
    </row>
    <row r="588" s="13" customFormat="1">
      <c r="A588" s="13"/>
      <c r="B588" s="226"/>
      <c r="C588" s="227"/>
      <c r="D588" s="228" t="s">
        <v>190</v>
      </c>
      <c r="E588" s="229" t="s">
        <v>19</v>
      </c>
      <c r="F588" s="230" t="s">
        <v>191</v>
      </c>
      <c r="G588" s="227"/>
      <c r="H588" s="229" t="s">
        <v>19</v>
      </c>
      <c r="I588" s="231"/>
      <c r="J588" s="227"/>
      <c r="K588" s="227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190</v>
      </c>
      <c r="AU588" s="236" t="s">
        <v>87</v>
      </c>
      <c r="AV588" s="13" t="s">
        <v>85</v>
      </c>
      <c r="AW588" s="13" t="s">
        <v>36</v>
      </c>
      <c r="AX588" s="13" t="s">
        <v>77</v>
      </c>
      <c r="AY588" s="236" t="s">
        <v>180</v>
      </c>
    </row>
    <row r="589" s="13" customFormat="1">
      <c r="A589" s="13"/>
      <c r="B589" s="226"/>
      <c r="C589" s="227"/>
      <c r="D589" s="228" t="s">
        <v>190</v>
      </c>
      <c r="E589" s="229" t="s">
        <v>19</v>
      </c>
      <c r="F589" s="230" t="s">
        <v>192</v>
      </c>
      <c r="G589" s="227"/>
      <c r="H589" s="229" t="s">
        <v>19</v>
      </c>
      <c r="I589" s="231"/>
      <c r="J589" s="227"/>
      <c r="K589" s="227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190</v>
      </c>
      <c r="AU589" s="236" t="s">
        <v>87</v>
      </c>
      <c r="AV589" s="13" t="s">
        <v>85</v>
      </c>
      <c r="AW589" s="13" t="s">
        <v>36</v>
      </c>
      <c r="AX589" s="13" t="s">
        <v>77</v>
      </c>
      <c r="AY589" s="236" t="s">
        <v>180</v>
      </c>
    </row>
    <row r="590" s="13" customFormat="1">
      <c r="A590" s="13"/>
      <c r="B590" s="226"/>
      <c r="C590" s="227"/>
      <c r="D590" s="228" t="s">
        <v>190</v>
      </c>
      <c r="E590" s="229" t="s">
        <v>19</v>
      </c>
      <c r="F590" s="230" t="s">
        <v>210</v>
      </c>
      <c r="G590" s="227"/>
      <c r="H590" s="229" t="s">
        <v>19</v>
      </c>
      <c r="I590" s="231"/>
      <c r="J590" s="227"/>
      <c r="K590" s="227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190</v>
      </c>
      <c r="AU590" s="236" t="s">
        <v>87</v>
      </c>
      <c r="AV590" s="13" t="s">
        <v>85</v>
      </c>
      <c r="AW590" s="13" t="s">
        <v>36</v>
      </c>
      <c r="AX590" s="13" t="s">
        <v>77</v>
      </c>
      <c r="AY590" s="236" t="s">
        <v>180</v>
      </c>
    </row>
    <row r="591" s="14" customFormat="1">
      <c r="A591" s="14"/>
      <c r="B591" s="237"/>
      <c r="C591" s="238"/>
      <c r="D591" s="228" t="s">
        <v>190</v>
      </c>
      <c r="E591" s="239" t="s">
        <v>19</v>
      </c>
      <c r="F591" s="240" t="s">
        <v>85</v>
      </c>
      <c r="G591" s="238"/>
      <c r="H591" s="241">
        <v>1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7" t="s">
        <v>190</v>
      </c>
      <c r="AU591" s="247" t="s">
        <v>87</v>
      </c>
      <c r="AV591" s="14" t="s">
        <v>87</v>
      </c>
      <c r="AW591" s="14" t="s">
        <v>36</v>
      </c>
      <c r="AX591" s="14" t="s">
        <v>77</v>
      </c>
      <c r="AY591" s="247" t="s">
        <v>180</v>
      </c>
    </row>
    <row r="592" s="15" customFormat="1">
      <c r="A592" s="15"/>
      <c r="B592" s="248"/>
      <c r="C592" s="249"/>
      <c r="D592" s="228" t="s">
        <v>190</v>
      </c>
      <c r="E592" s="250" t="s">
        <v>19</v>
      </c>
      <c r="F592" s="251" t="s">
        <v>194</v>
      </c>
      <c r="G592" s="249"/>
      <c r="H592" s="252">
        <v>1</v>
      </c>
      <c r="I592" s="253"/>
      <c r="J592" s="249"/>
      <c r="K592" s="249"/>
      <c r="L592" s="254"/>
      <c r="M592" s="255"/>
      <c r="N592" s="256"/>
      <c r="O592" s="256"/>
      <c r="P592" s="256"/>
      <c r="Q592" s="256"/>
      <c r="R592" s="256"/>
      <c r="S592" s="256"/>
      <c r="T592" s="257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58" t="s">
        <v>190</v>
      </c>
      <c r="AU592" s="258" t="s">
        <v>87</v>
      </c>
      <c r="AV592" s="15" t="s">
        <v>186</v>
      </c>
      <c r="AW592" s="15" t="s">
        <v>36</v>
      </c>
      <c r="AX592" s="15" t="s">
        <v>85</v>
      </c>
      <c r="AY592" s="258" t="s">
        <v>180</v>
      </c>
    </row>
    <row r="593" s="2" customFormat="1" ht="33" customHeight="1">
      <c r="A593" s="41"/>
      <c r="B593" s="42"/>
      <c r="C593" s="270" t="s">
        <v>576</v>
      </c>
      <c r="D593" s="270" t="s">
        <v>319</v>
      </c>
      <c r="E593" s="271" t="s">
        <v>577</v>
      </c>
      <c r="F593" s="272" t="s">
        <v>578</v>
      </c>
      <c r="G593" s="273" t="s">
        <v>579</v>
      </c>
      <c r="H593" s="274">
        <v>1</v>
      </c>
      <c r="I593" s="275"/>
      <c r="J593" s="276">
        <f>ROUND(I593*H593,2)</f>
        <v>0</v>
      </c>
      <c r="K593" s="272" t="s">
        <v>19</v>
      </c>
      <c r="L593" s="277"/>
      <c r="M593" s="278" t="s">
        <v>19</v>
      </c>
      <c r="N593" s="279" t="s">
        <v>48</v>
      </c>
      <c r="O593" s="87"/>
      <c r="P593" s="217">
        <f>O593*H593</f>
        <v>0</v>
      </c>
      <c r="Q593" s="217">
        <v>0</v>
      </c>
      <c r="R593" s="217">
        <f>Q593*H593</f>
        <v>0</v>
      </c>
      <c r="S593" s="217">
        <v>0</v>
      </c>
      <c r="T593" s="218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9" t="s">
        <v>260</v>
      </c>
      <c r="AT593" s="219" t="s">
        <v>319</v>
      </c>
      <c r="AU593" s="219" t="s">
        <v>87</v>
      </c>
      <c r="AY593" s="20" t="s">
        <v>180</v>
      </c>
      <c r="BE593" s="220">
        <f>IF(N593="základní",J593,0)</f>
        <v>0</v>
      </c>
      <c r="BF593" s="220">
        <f>IF(N593="snížená",J593,0)</f>
        <v>0</v>
      </c>
      <c r="BG593" s="220">
        <f>IF(N593="zákl. přenesená",J593,0)</f>
        <v>0</v>
      </c>
      <c r="BH593" s="220">
        <f>IF(N593="sníž. přenesená",J593,0)</f>
        <v>0</v>
      </c>
      <c r="BI593" s="220">
        <f>IF(N593="nulová",J593,0)</f>
        <v>0</v>
      </c>
      <c r="BJ593" s="20" t="s">
        <v>85</v>
      </c>
      <c r="BK593" s="220">
        <f>ROUND(I593*H593,2)</f>
        <v>0</v>
      </c>
      <c r="BL593" s="20" t="s">
        <v>186</v>
      </c>
      <c r="BM593" s="219" t="s">
        <v>580</v>
      </c>
    </row>
    <row r="594" s="2" customFormat="1">
      <c r="A594" s="41"/>
      <c r="B594" s="42"/>
      <c r="C594" s="43"/>
      <c r="D594" s="228" t="s">
        <v>581</v>
      </c>
      <c r="E594" s="43"/>
      <c r="F594" s="280" t="s">
        <v>582</v>
      </c>
      <c r="G594" s="43"/>
      <c r="H594" s="43"/>
      <c r="I594" s="223"/>
      <c r="J594" s="43"/>
      <c r="K594" s="43"/>
      <c r="L594" s="47"/>
      <c r="M594" s="224"/>
      <c r="N594" s="225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581</v>
      </c>
      <c r="AU594" s="20" t="s">
        <v>87</v>
      </c>
    </row>
    <row r="595" s="13" customFormat="1">
      <c r="A595" s="13"/>
      <c r="B595" s="226"/>
      <c r="C595" s="227"/>
      <c r="D595" s="228" t="s">
        <v>190</v>
      </c>
      <c r="E595" s="229" t="s">
        <v>19</v>
      </c>
      <c r="F595" s="230" t="s">
        <v>191</v>
      </c>
      <c r="G595" s="227"/>
      <c r="H595" s="229" t="s">
        <v>19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190</v>
      </c>
      <c r="AU595" s="236" t="s">
        <v>87</v>
      </c>
      <c r="AV595" s="13" t="s">
        <v>85</v>
      </c>
      <c r="AW595" s="13" t="s">
        <v>36</v>
      </c>
      <c r="AX595" s="13" t="s">
        <v>77</v>
      </c>
      <c r="AY595" s="236" t="s">
        <v>180</v>
      </c>
    </row>
    <row r="596" s="13" customFormat="1">
      <c r="A596" s="13"/>
      <c r="B596" s="226"/>
      <c r="C596" s="227"/>
      <c r="D596" s="228" t="s">
        <v>190</v>
      </c>
      <c r="E596" s="229" t="s">
        <v>19</v>
      </c>
      <c r="F596" s="230" t="s">
        <v>192</v>
      </c>
      <c r="G596" s="227"/>
      <c r="H596" s="229" t="s">
        <v>19</v>
      </c>
      <c r="I596" s="231"/>
      <c r="J596" s="227"/>
      <c r="K596" s="227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190</v>
      </c>
      <c r="AU596" s="236" t="s">
        <v>87</v>
      </c>
      <c r="AV596" s="13" t="s">
        <v>85</v>
      </c>
      <c r="AW596" s="13" t="s">
        <v>36</v>
      </c>
      <c r="AX596" s="13" t="s">
        <v>77</v>
      </c>
      <c r="AY596" s="236" t="s">
        <v>180</v>
      </c>
    </row>
    <row r="597" s="13" customFormat="1">
      <c r="A597" s="13"/>
      <c r="B597" s="226"/>
      <c r="C597" s="227"/>
      <c r="D597" s="228" t="s">
        <v>190</v>
      </c>
      <c r="E597" s="229" t="s">
        <v>19</v>
      </c>
      <c r="F597" s="230" t="s">
        <v>210</v>
      </c>
      <c r="G597" s="227"/>
      <c r="H597" s="229" t="s">
        <v>19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190</v>
      </c>
      <c r="AU597" s="236" t="s">
        <v>87</v>
      </c>
      <c r="AV597" s="13" t="s">
        <v>85</v>
      </c>
      <c r="AW597" s="13" t="s">
        <v>36</v>
      </c>
      <c r="AX597" s="13" t="s">
        <v>77</v>
      </c>
      <c r="AY597" s="236" t="s">
        <v>180</v>
      </c>
    </row>
    <row r="598" s="14" customFormat="1">
      <c r="A598" s="14"/>
      <c r="B598" s="237"/>
      <c r="C598" s="238"/>
      <c r="D598" s="228" t="s">
        <v>190</v>
      </c>
      <c r="E598" s="239" t="s">
        <v>19</v>
      </c>
      <c r="F598" s="240" t="s">
        <v>85</v>
      </c>
      <c r="G598" s="238"/>
      <c r="H598" s="241">
        <v>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190</v>
      </c>
      <c r="AU598" s="247" t="s">
        <v>87</v>
      </c>
      <c r="AV598" s="14" t="s">
        <v>87</v>
      </c>
      <c r="AW598" s="14" t="s">
        <v>36</v>
      </c>
      <c r="AX598" s="14" t="s">
        <v>77</v>
      </c>
      <c r="AY598" s="247" t="s">
        <v>180</v>
      </c>
    </row>
    <row r="599" s="15" customFormat="1">
      <c r="A599" s="15"/>
      <c r="B599" s="248"/>
      <c r="C599" s="249"/>
      <c r="D599" s="228" t="s">
        <v>190</v>
      </c>
      <c r="E599" s="250" t="s">
        <v>19</v>
      </c>
      <c r="F599" s="251" t="s">
        <v>194</v>
      </c>
      <c r="G599" s="249"/>
      <c r="H599" s="252">
        <v>1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58" t="s">
        <v>190</v>
      </c>
      <c r="AU599" s="258" t="s">
        <v>87</v>
      </c>
      <c r="AV599" s="15" t="s">
        <v>186</v>
      </c>
      <c r="AW599" s="15" t="s">
        <v>36</v>
      </c>
      <c r="AX599" s="15" t="s">
        <v>85</v>
      </c>
      <c r="AY599" s="258" t="s">
        <v>180</v>
      </c>
    </row>
    <row r="600" s="2" customFormat="1" ht="24.15" customHeight="1">
      <c r="A600" s="41"/>
      <c r="B600" s="42"/>
      <c r="C600" s="208" t="s">
        <v>583</v>
      </c>
      <c r="D600" s="208" t="s">
        <v>182</v>
      </c>
      <c r="E600" s="209" t="s">
        <v>584</v>
      </c>
      <c r="F600" s="210" t="s">
        <v>585</v>
      </c>
      <c r="G600" s="211" t="s">
        <v>574</v>
      </c>
      <c r="H600" s="212">
        <v>1</v>
      </c>
      <c r="I600" s="213"/>
      <c r="J600" s="214">
        <f>ROUND(I600*H600,2)</f>
        <v>0</v>
      </c>
      <c r="K600" s="210" t="s">
        <v>19</v>
      </c>
      <c r="L600" s="47"/>
      <c r="M600" s="215" t="s">
        <v>19</v>
      </c>
      <c r="N600" s="216" t="s">
        <v>48</v>
      </c>
      <c r="O600" s="87"/>
      <c r="P600" s="217">
        <f>O600*H600</f>
        <v>0</v>
      </c>
      <c r="Q600" s="217">
        <v>0</v>
      </c>
      <c r="R600" s="217">
        <f>Q600*H600</f>
        <v>0</v>
      </c>
      <c r="S600" s="217">
        <v>0</v>
      </c>
      <c r="T600" s="218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9" t="s">
        <v>186</v>
      </c>
      <c r="AT600" s="219" t="s">
        <v>182</v>
      </c>
      <c r="AU600" s="219" t="s">
        <v>87</v>
      </c>
      <c r="AY600" s="20" t="s">
        <v>180</v>
      </c>
      <c r="BE600" s="220">
        <f>IF(N600="základní",J600,0)</f>
        <v>0</v>
      </c>
      <c r="BF600" s="220">
        <f>IF(N600="snížená",J600,0)</f>
        <v>0</v>
      </c>
      <c r="BG600" s="220">
        <f>IF(N600="zákl. přenesená",J600,0)</f>
        <v>0</v>
      </c>
      <c r="BH600" s="220">
        <f>IF(N600="sníž. přenesená",J600,0)</f>
        <v>0</v>
      </c>
      <c r="BI600" s="220">
        <f>IF(N600="nulová",J600,0)</f>
        <v>0</v>
      </c>
      <c r="BJ600" s="20" t="s">
        <v>85</v>
      </c>
      <c r="BK600" s="220">
        <f>ROUND(I600*H600,2)</f>
        <v>0</v>
      </c>
      <c r="BL600" s="20" t="s">
        <v>186</v>
      </c>
      <c r="BM600" s="219" t="s">
        <v>586</v>
      </c>
    </row>
    <row r="601" s="13" customFormat="1">
      <c r="A601" s="13"/>
      <c r="B601" s="226"/>
      <c r="C601" s="227"/>
      <c r="D601" s="228" t="s">
        <v>190</v>
      </c>
      <c r="E601" s="229" t="s">
        <v>19</v>
      </c>
      <c r="F601" s="230" t="s">
        <v>191</v>
      </c>
      <c r="G601" s="227"/>
      <c r="H601" s="229" t="s">
        <v>19</v>
      </c>
      <c r="I601" s="231"/>
      <c r="J601" s="227"/>
      <c r="K601" s="227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190</v>
      </c>
      <c r="AU601" s="236" t="s">
        <v>87</v>
      </c>
      <c r="AV601" s="13" t="s">
        <v>85</v>
      </c>
      <c r="AW601" s="13" t="s">
        <v>36</v>
      </c>
      <c r="AX601" s="13" t="s">
        <v>77</v>
      </c>
      <c r="AY601" s="236" t="s">
        <v>180</v>
      </c>
    </row>
    <row r="602" s="13" customFormat="1">
      <c r="A602" s="13"/>
      <c r="B602" s="226"/>
      <c r="C602" s="227"/>
      <c r="D602" s="228" t="s">
        <v>190</v>
      </c>
      <c r="E602" s="229" t="s">
        <v>19</v>
      </c>
      <c r="F602" s="230" t="s">
        <v>192</v>
      </c>
      <c r="G602" s="227"/>
      <c r="H602" s="229" t="s">
        <v>19</v>
      </c>
      <c r="I602" s="231"/>
      <c r="J602" s="227"/>
      <c r="K602" s="227"/>
      <c r="L602" s="232"/>
      <c r="M602" s="233"/>
      <c r="N602" s="234"/>
      <c r="O602" s="234"/>
      <c r="P602" s="234"/>
      <c r="Q602" s="234"/>
      <c r="R602" s="234"/>
      <c r="S602" s="234"/>
      <c r="T602" s="23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6" t="s">
        <v>190</v>
      </c>
      <c r="AU602" s="236" t="s">
        <v>87</v>
      </c>
      <c r="AV602" s="13" t="s">
        <v>85</v>
      </c>
      <c r="AW602" s="13" t="s">
        <v>36</v>
      </c>
      <c r="AX602" s="13" t="s">
        <v>77</v>
      </c>
      <c r="AY602" s="236" t="s">
        <v>180</v>
      </c>
    </row>
    <row r="603" s="13" customFormat="1">
      <c r="A603" s="13"/>
      <c r="B603" s="226"/>
      <c r="C603" s="227"/>
      <c r="D603" s="228" t="s">
        <v>190</v>
      </c>
      <c r="E603" s="229" t="s">
        <v>19</v>
      </c>
      <c r="F603" s="230" t="s">
        <v>213</v>
      </c>
      <c r="G603" s="227"/>
      <c r="H603" s="229" t="s">
        <v>19</v>
      </c>
      <c r="I603" s="231"/>
      <c r="J603" s="227"/>
      <c r="K603" s="227"/>
      <c r="L603" s="232"/>
      <c r="M603" s="233"/>
      <c r="N603" s="234"/>
      <c r="O603" s="234"/>
      <c r="P603" s="234"/>
      <c r="Q603" s="234"/>
      <c r="R603" s="234"/>
      <c r="S603" s="234"/>
      <c r="T603" s="23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6" t="s">
        <v>190</v>
      </c>
      <c r="AU603" s="236" t="s">
        <v>87</v>
      </c>
      <c r="AV603" s="13" t="s">
        <v>85</v>
      </c>
      <c r="AW603" s="13" t="s">
        <v>36</v>
      </c>
      <c r="AX603" s="13" t="s">
        <v>77</v>
      </c>
      <c r="AY603" s="236" t="s">
        <v>180</v>
      </c>
    </row>
    <row r="604" s="14" customFormat="1">
      <c r="A604" s="14"/>
      <c r="B604" s="237"/>
      <c r="C604" s="238"/>
      <c r="D604" s="228" t="s">
        <v>190</v>
      </c>
      <c r="E604" s="239" t="s">
        <v>19</v>
      </c>
      <c r="F604" s="240" t="s">
        <v>85</v>
      </c>
      <c r="G604" s="238"/>
      <c r="H604" s="241">
        <v>1</v>
      </c>
      <c r="I604" s="242"/>
      <c r="J604" s="238"/>
      <c r="K604" s="238"/>
      <c r="L604" s="243"/>
      <c r="M604" s="244"/>
      <c r="N604" s="245"/>
      <c r="O604" s="245"/>
      <c r="P604" s="245"/>
      <c r="Q604" s="245"/>
      <c r="R604" s="245"/>
      <c r="S604" s="245"/>
      <c r="T604" s="246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7" t="s">
        <v>190</v>
      </c>
      <c r="AU604" s="247" t="s">
        <v>87</v>
      </c>
      <c r="AV604" s="14" t="s">
        <v>87</v>
      </c>
      <c r="AW604" s="14" t="s">
        <v>36</v>
      </c>
      <c r="AX604" s="14" t="s">
        <v>77</v>
      </c>
      <c r="AY604" s="247" t="s">
        <v>180</v>
      </c>
    </row>
    <row r="605" s="15" customFormat="1">
      <c r="A605" s="15"/>
      <c r="B605" s="248"/>
      <c r="C605" s="249"/>
      <c r="D605" s="228" t="s">
        <v>190</v>
      </c>
      <c r="E605" s="250" t="s">
        <v>19</v>
      </c>
      <c r="F605" s="251" t="s">
        <v>194</v>
      </c>
      <c r="G605" s="249"/>
      <c r="H605" s="252">
        <v>1</v>
      </c>
      <c r="I605" s="253"/>
      <c r="J605" s="249"/>
      <c r="K605" s="249"/>
      <c r="L605" s="254"/>
      <c r="M605" s="255"/>
      <c r="N605" s="256"/>
      <c r="O605" s="256"/>
      <c r="P605" s="256"/>
      <c r="Q605" s="256"/>
      <c r="R605" s="256"/>
      <c r="S605" s="256"/>
      <c r="T605" s="257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8" t="s">
        <v>190</v>
      </c>
      <c r="AU605" s="258" t="s">
        <v>87</v>
      </c>
      <c r="AV605" s="15" t="s">
        <v>186</v>
      </c>
      <c r="AW605" s="15" t="s">
        <v>36</v>
      </c>
      <c r="AX605" s="15" t="s">
        <v>85</v>
      </c>
      <c r="AY605" s="258" t="s">
        <v>180</v>
      </c>
    </row>
    <row r="606" s="2" customFormat="1" ht="37.8" customHeight="1">
      <c r="A606" s="41"/>
      <c r="B606" s="42"/>
      <c r="C606" s="270" t="s">
        <v>587</v>
      </c>
      <c r="D606" s="270" t="s">
        <v>319</v>
      </c>
      <c r="E606" s="271" t="s">
        <v>588</v>
      </c>
      <c r="F606" s="272" t="s">
        <v>589</v>
      </c>
      <c r="G606" s="273" t="s">
        <v>574</v>
      </c>
      <c r="H606" s="274">
        <v>1</v>
      </c>
      <c r="I606" s="275"/>
      <c r="J606" s="276">
        <f>ROUND(I606*H606,2)</f>
        <v>0</v>
      </c>
      <c r="K606" s="272" t="s">
        <v>19</v>
      </c>
      <c r="L606" s="277"/>
      <c r="M606" s="278" t="s">
        <v>19</v>
      </c>
      <c r="N606" s="279" t="s">
        <v>48</v>
      </c>
      <c r="O606" s="87"/>
      <c r="P606" s="217">
        <f>O606*H606</f>
        <v>0</v>
      </c>
      <c r="Q606" s="217">
        <v>4.2426599999999999</v>
      </c>
      <c r="R606" s="217">
        <f>Q606*H606</f>
        <v>4.2426599999999999</v>
      </c>
      <c r="S606" s="217">
        <v>0</v>
      </c>
      <c r="T606" s="218">
        <f>S606*H606</f>
        <v>0</v>
      </c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R606" s="219" t="s">
        <v>260</v>
      </c>
      <c r="AT606" s="219" t="s">
        <v>319</v>
      </c>
      <c r="AU606" s="219" t="s">
        <v>87</v>
      </c>
      <c r="AY606" s="20" t="s">
        <v>180</v>
      </c>
      <c r="BE606" s="220">
        <f>IF(N606="základní",J606,0)</f>
        <v>0</v>
      </c>
      <c r="BF606" s="220">
        <f>IF(N606="snížená",J606,0)</f>
        <v>0</v>
      </c>
      <c r="BG606" s="220">
        <f>IF(N606="zákl. přenesená",J606,0)</f>
        <v>0</v>
      </c>
      <c r="BH606" s="220">
        <f>IF(N606="sníž. přenesená",J606,0)</f>
        <v>0</v>
      </c>
      <c r="BI606" s="220">
        <f>IF(N606="nulová",J606,0)</f>
        <v>0</v>
      </c>
      <c r="BJ606" s="20" t="s">
        <v>85</v>
      </c>
      <c r="BK606" s="220">
        <f>ROUND(I606*H606,2)</f>
        <v>0</v>
      </c>
      <c r="BL606" s="20" t="s">
        <v>186</v>
      </c>
      <c r="BM606" s="219" t="s">
        <v>590</v>
      </c>
    </row>
    <row r="607" s="13" customFormat="1">
      <c r="A607" s="13"/>
      <c r="B607" s="226"/>
      <c r="C607" s="227"/>
      <c r="D607" s="228" t="s">
        <v>190</v>
      </c>
      <c r="E607" s="229" t="s">
        <v>19</v>
      </c>
      <c r="F607" s="230" t="s">
        <v>191</v>
      </c>
      <c r="G607" s="227"/>
      <c r="H607" s="229" t="s">
        <v>19</v>
      </c>
      <c r="I607" s="231"/>
      <c r="J607" s="227"/>
      <c r="K607" s="227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190</v>
      </c>
      <c r="AU607" s="236" t="s">
        <v>87</v>
      </c>
      <c r="AV607" s="13" t="s">
        <v>85</v>
      </c>
      <c r="AW607" s="13" t="s">
        <v>36</v>
      </c>
      <c r="AX607" s="13" t="s">
        <v>77</v>
      </c>
      <c r="AY607" s="236" t="s">
        <v>180</v>
      </c>
    </row>
    <row r="608" s="13" customFormat="1">
      <c r="A608" s="13"/>
      <c r="B608" s="226"/>
      <c r="C608" s="227"/>
      <c r="D608" s="228" t="s">
        <v>190</v>
      </c>
      <c r="E608" s="229" t="s">
        <v>19</v>
      </c>
      <c r="F608" s="230" t="s">
        <v>192</v>
      </c>
      <c r="G608" s="227"/>
      <c r="H608" s="229" t="s">
        <v>19</v>
      </c>
      <c r="I608" s="231"/>
      <c r="J608" s="227"/>
      <c r="K608" s="227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190</v>
      </c>
      <c r="AU608" s="236" t="s">
        <v>87</v>
      </c>
      <c r="AV608" s="13" t="s">
        <v>85</v>
      </c>
      <c r="AW608" s="13" t="s">
        <v>36</v>
      </c>
      <c r="AX608" s="13" t="s">
        <v>77</v>
      </c>
      <c r="AY608" s="236" t="s">
        <v>180</v>
      </c>
    </row>
    <row r="609" s="13" customFormat="1">
      <c r="A609" s="13"/>
      <c r="B609" s="226"/>
      <c r="C609" s="227"/>
      <c r="D609" s="228" t="s">
        <v>190</v>
      </c>
      <c r="E609" s="229" t="s">
        <v>19</v>
      </c>
      <c r="F609" s="230" t="s">
        <v>213</v>
      </c>
      <c r="G609" s="227"/>
      <c r="H609" s="229" t="s">
        <v>19</v>
      </c>
      <c r="I609" s="231"/>
      <c r="J609" s="227"/>
      <c r="K609" s="227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190</v>
      </c>
      <c r="AU609" s="236" t="s">
        <v>87</v>
      </c>
      <c r="AV609" s="13" t="s">
        <v>85</v>
      </c>
      <c r="AW609" s="13" t="s">
        <v>36</v>
      </c>
      <c r="AX609" s="13" t="s">
        <v>77</v>
      </c>
      <c r="AY609" s="236" t="s">
        <v>180</v>
      </c>
    </row>
    <row r="610" s="14" customFormat="1">
      <c r="A610" s="14"/>
      <c r="B610" s="237"/>
      <c r="C610" s="238"/>
      <c r="D610" s="228" t="s">
        <v>190</v>
      </c>
      <c r="E610" s="239" t="s">
        <v>19</v>
      </c>
      <c r="F610" s="240" t="s">
        <v>85</v>
      </c>
      <c r="G610" s="238"/>
      <c r="H610" s="241">
        <v>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190</v>
      </c>
      <c r="AU610" s="247" t="s">
        <v>87</v>
      </c>
      <c r="AV610" s="14" t="s">
        <v>87</v>
      </c>
      <c r="AW610" s="14" t="s">
        <v>36</v>
      </c>
      <c r="AX610" s="14" t="s">
        <v>77</v>
      </c>
      <c r="AY610" s="247" t="s">
        <v>180</v>
      </c>
    </row>
    <row r="611" s="15" customFormat="1">
      <c r="A611" s="15"/>
      <c r="B611" s="248"/>
      <c r="C611" s="249"/>
      <c r="D611" s="228" t="s">
        <v>190</v>
      </c>
      <c r="E611" s="250" t="s">
        <v>19</v>
      </c>
      <c r="F611" s="251" t="s">
        <v>194</v>
      </c>
      <c r="G611" s="249"/>
      <c r="H611" s="252">
        <v>1</v>
      </c>
      <c r="I611" s="253"/>
      <c r="J611" s="249"/>
      <c r="K611" s="249"/>
      <c r="L611" s="254"/>
      <c r="M611" s="255"/>
      <c r="N611" s="256"/>
      <c r="O611" s="256"/>
      <c r="P611" s="256"/>
      <c r="Q611" s="256"/>
      <c r="R611" s="256"/>
      <c r="S611" s="256"/>
      <c r="T611" s="257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58" t="s">
        <v>190</v>
      </c>
      <c r="AU611" s="258" t="s">
        <v>87</v>
      </c>
      <c r="AV611" s="15" t="s">
        <v>186</v>
      </c>
      <c r="AW611" s="15" t="s">
        <v>36</v>
      </c>
      <c r="AX611" s="15" t="s">
        <v>85</v>
      </c>
      <c r="AY611" s="258" t="s">
        <v>180</v>
      </c>
    </row>
    <row r="612" s="2" customFormat="1" ht="24.15" customHeight="1">
      <c r="A612" s="41"/>
      <c r="B612" s="42"/>
      <c r="C612" s="208" t="s">
        <v>591</v>
      </c>
      <c r="D612" s="208" t="s">
        <v>182</v>
      </c>
      <c r="E612" s="209" t="s">
        <v>592</v>
      </c>
      <c r="F612" s="210" t="s">
        <v>593</v>
      </c>
      <c r="G612" s="211" t="s">
        <v>574</v>
      </c>
      <c r="H612" s="212">
        <v>1</v>
      </c>
      <c r="I612" s="213"/>
      <c r="J612" s="214">
        <f>ROUND(I612*H612,2)</f>
        <v>0</v>
      </c>
      <c r="K612" s="210" t="s">
        <v>19</v>
      </c>
      <c r="L612" s="47"/>
      <c r="M612" s="215" t="s">
        <v>19</v>
      </c>
      <c r="N612" s="216" t="s">
        <v>48</v>
      </c>
      <c r="O612" s="87"/>
      <c r="P612" s="217">
        <f>O612*H612</f>
        <v>0</v>
      </c>
      <c r="Q612" s="217">
        <v>0</v>
      </c>
      <c r="R612" s="217">
        <f>Q612*H612</f>
        <v>0</v>
      </c>
      <c r="S612" s="217">
        <v>0</v>
      </c>
      <c r="T612" s="218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9" t="s">
        <v>186</v>
      </c>
      <c r="AT612" s="219" t="s">
        <v>182</v>
      </c>
      <c r="AU612" s="219" t="s">
        <v>87</v>
      </c>
      <c r="AY612" s="20" t="s">
        <v>180</v>
      </c>
      <c r="BE612" s="220">
        <f>IF(N612="základní",J612,0)</f>
        <v>0</v>
      </c>
      <c r="BF612" s="220">
        <f>IF(N612="snížená",J612,0)</f>
        <v>0</v>
      </c>
      <c r="BG612" s="220">
        <f>IF(N612="zákl. přenesená",J612,0)</f>
        <v>0</v>
      </c>
      <c r="BH612" s="220">
        <f>IF(N612="sníž. přenesená",J612,0)</f>
        <v>0</v>
      </c>
      <c r="BI612" s="220">
        <f>IF(N612="nulová",J612,0)</f>
        <v>0</v>
      </c>
      <c r="BJ612" s="20" t="s">
        <v>85</v>
      </c>
      <c r="BK612" s="220">
        <f>ROUND(I612*H612,2)</f>
        <v>0</v>
      </c>
      <c r="BL612" s="20" t="s">
        <v>186</v>
      </c>
      <c r="BM612" s="219" t="s">
        <v>594</v>
      </c>
    </row>
    <row r="613" s="13" customFormat="1">
      <c r="A613" s="13"/>
      <c r="B613" s="226"/>
      <c r="C613" s="227"/>
      <c r="D613" s="228" t="s">
        <v>190</v>
      </c>
      <c r="E613" s="229" t="s">
        <v>19</v>
      </c>
      <c r="F613" s="230" t="s">
        <v>191</v>
      </c>
      <c r="G613" s="227"/>
      <c r="H613" s="229" t="s">
        <v>19</v>
      </c>
      <c r="I613" s="231"/>
      <c r="J613" s="227"/>
      <c r="K613" s="227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190</v>
      </c>
      <c r="AU613" s="236" t="s">
        <v>87</v>
      </c>
      <c r="AV613" s="13" t="s">
        <v>85</v>
      </c>
      <c r="AW613" s="13" t="s">
        <v>36</v>
      </c>
      <c r="AX613" s="13" t="s">
        <v>77</v>
      </c>
      <c r="AY613" s="236" t="s">
        <v>180</v>
      </c>
    </row>
    <row r="614" s="13" customFormat="1">
      <c r="A614" s="13"/>
      <c r="B614" s="226"/>
      <c r="C614" s="227"/>
      <c r="D614" s="228" t="s">
        <v>190</v>
      </c>
      <c r="E614" s="229" t="s">
        <v>19</v>
      </c>
      <c r="F614" s="230" t="s">
        <v>192</v>
      </c>
      <c r="G614" s="227"/>
      <c r="H614" s="229" t="s">
        <v>19</v>
      </c>
      <c r="I614" s="231"/>
      <c r="J614" s="227"/>
      <c r="K614" s="227"/>
      <c r="L614" s="232"/>
      <c r="M614" s="233"/>
      <c r="N614" s="234"/>
      <c r="O614" s="234"/>
      <c r="P614" s="234"/>
      <c r="Q614" s="234"/>
      <c r="R614" s="234"/>
      <c r="S614" s="234"/>
      <c r="T614" s="235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6" t="s">
        <v>190</v>
      </c>
      <c r="AU614" s="236" t="s">
        <v>87</v>
      </c>
      <c r="AV614" s="13" t="s">
        <v>85</v>
      </c>
      <c r="AW614" s="13" t="s">
        <v>36</v>
      </c>
      <c r="AX614" s="13" t="s">
        <v>77</v>
      </c>
      <c r="AY614" s="236" t="s">
        <v>180</v>
      </c>
    </row>
    <row r="615" s="13" customFormat="1">
      <c r="A615" s="13"/>
      <c r="B615" s="226"/>
      <c r="C615" s="227"/>
      <c r="D615" s="228" t="s">
        <v>190</v>
      </c>
      <c r="E615" s="229" t="s">
        <v>19</v>
      </c>
      <c r="F615" s="230" t="s">
        <v>213</v>
      </c>
      <c r="G615" s="227"/>
      <c r="H615" s="229" t="s">
        <v>19</v>
      </c>
      <c r="I615" s="231"/>
      <c r="J615" s="227"/>
      <c r="K615" s="227"/>
      <c r="L615" s="232"/>
      <c r="M615" s="233"/>
      <c r="N615" s="234"/>
      <c r="O615" s="234"/>
      <c r="P615" s="234"/>
      <c r="Q615" s="234"/>
      <c r="R615" s="234"/>
      <c r="S615" s="234"/>
      <c r="T615" s="23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6" t="s">
        <v>190</v>
      </c>
      <c r="AU615" s="236" t="s">
        <v>87</v>
      </c>
      <c r="AV615" s="13" t="s">
        <v>85</v>
      </c>
      <c r="AW615" s="13" t="s">
        <v>36</v>
      </c>
      <c r="AX615" s="13" t="s">
        <v>77</v>
      </c>
      <c r="AY615" s="236" t="s">
        <v>180</v>
      </c>
    </row>
    <row r="616" s="14" customFormat="1">
      <c r="A616" s="14"/>
      <c r="B616" s="237"/>
      <c r="C616" s="238"/>
      <c r="D616" s="228" t="s">
        <v>190</v>
      </c>
      <c r="E616" s="239" t="s">
        <v>19</v>
      </c>
      <c r="F616" s="240" t="s">
        <v>85</v>
      </c>
      <c r="G616" s="238"/>
      <c r="H616" s="241">
        <v>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190</v>
      </c>
      <c r="AU616" s="247" t="s">
        <v>87</v>
      </c>
      <c r="AV616" s="14" t="s">
        <v>87</v>
      </c>
      <c r="AW616" s="14" t="s">
        <v>36</v>
      </c>
      <c r="AX616" s="14" t="s">
        <v>77</v>
      </c>
      <c r="AY616" s="247" t="s">
        <v>180</v>
      </c>
    </row>
    <row r="617" s="15" customFormat="1">
      <c r="A617" s="15"/>
      <c r="B617" s="248"/>
      <c r="C617" s="249"/>
      <c r="D617" s="228" t="s">
        <v>190</v>
      </c>
      <c r="E617" s="250" t="s">
        <v>19</v>
      </c>
      <c r="F617" s="251" t="s">
        <v>194</v>
      </c>
      <c r="G617" s="249"/>
      <c r="H617" s="252">
        <v>1</v>
      </c>
      <c r="I617" s="253"/>
      <c r="J617" s="249"/>
      <c r="K617" s="249"/>
      <c r="L617" s="254"/>
      <c r="M617" s="255"/>
      <c r="N617" s="256"/>
      <c r="O617" s="256"/>
      <c r="P617" s="256"/>
      <c r="Q617" s="256"/>
      <c r="R617" s="256"/>
      <c r="S617" s="256"/>
      <c r="T617" s="257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58" t="s">
        <v>190</v>
      </c>
      <c r="AU617" s="258" t="s">
        <v>87</v>
      </c>
      <c r="AV617" s="15" t="s">
        <v>186</v>
      </c>
      <c r="AW617" s="15" t="s">
        <v>36</v>
      </c>
      <c r="AX617" s="15" t="s">
        <v>85</v>
      </c>
      <c r="AY617" s="258" t="s">
        <v>180</v>
      </c>
    </row>
    <row r="618" s="2" customFormat="1" ht="33" customHeight="1">
      <c r="A618" s="41"/>
      <c r="B618" s="42"/>
      <c r="C618" s="270" t="s">
        <v>595</v>
      </c>
      <c r="D618" s="270" t="s">
        <v>319</v>
      </c>
      <c r="E618" s="271" t="s">
        <v>596</v>
      </c>
      <c r="F618" s="272" t="s">
        <v>597</v>
      </c>
      <c r="G618" s="273" t="s">
        <v>579</v>
      </c>
      <c r="H618" s="274">
        <v>1</v>
      </c>
      <c r="I618" s="275"/>
      <c r="J618" s="276">
        <f>ROUND(I618*H618,2)</f>
        <v>0</v>
      </c>
      <c r="K618" s="272" t="s">
        <v>19</v>
      </c>
      <c r="L618" s="277"/>
      <c r="M618" s="278" t="s">
        <v>19</v>
      </c>
      <c r="N618" s="279" t="s">
        <v>48</v>
      </c>
      <c r="O618" s="87"/>
      <c r="P618" s="217">
        <f>O618*H618</f>
        <v>0</v>
      </c>
      <c r="Q618" s="217">
        <v>0</v>
      </c>
      <c r="R618" s="217">
        <f>Q618*H618</f>
        <v>0</v>
      </c>
      <c r="S618" s="217">
        <v>0</v>
      </c>
      <c r="T618" s="218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9" t="s">
        <v>260</v>
      </c>
      <c r="AT618" s="219" t="s">
        <v>319</v>
      </c>
      <c r="AU618" s="219" t="s">
        <v>87</v>
      </c>
      <c r="AY618" s="20" t="s">
        <v>180</v>
      </c>
      <c r="BE618" s="220">
        <f>IF(N618="základní",J618,0)</f>
        <v>0</v>
      </c>
      <c r="BF618" s="220">
        <f>IF(N618="snížená",J618,0)</f>
        <v>0</v>
      </c>
      <c r="BG618" s="220">
        <f>IF(N618="zákl. přenesená",J618,0)</f>
        <v>0</v>
      </c>
      <c r="BH618" s="220">
        <f>IF(N618="sníž. přenesená",J618,0)</f>
        <v>0</v>
      </c>
      <c r="BI618" s="220">
        <f>IF(N618="nulová",J618,0)</f>
        <v>0</v>
      </c>
      <c r="BJ618" s="20" t="s">
        <v>85</v>
      </c>
      <c r="BK618" s="220">
        <f>ROUND(I618*H618,2)</f>
        <v>0</v>
      </c>
      <c r="BL618" s="20" t="s">
        <v>186</v>
      </c>
      <c r="BM618" s="219" t="s">
        <v>598</v>
      </c>
    </row>
    <row r="619" s="2" customFormat="1">
      <c r="A619" s="41"/>
      <c r="B619" s="42"/>
      <c r="C619" s="43"/>
      <c r="D619" s="228" t="s">
        <v>581</v>
      </c>
      <c r="E619" s="43"/>
      <c r="F619" s="280" t="s">
        <v>599</v>
      </c>
      <c r="G619" s="43"/>
      <c r="H619" s="43"/>
      <c r="I619" s="223"/>
      <c r="J619" s="43"/>
      <c r="K619" s="43"/>
      <c r="L619" s="47"/>
      <c r="M619" s="224"/>
      <c r="N619" s="225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581</v>
      </c>
      <c r="AU619" s="20" t="s">
        <v>87</v>
      </c>
    </row>
    <row r="620" s="12" customFormat="1" ht="22.8" customHeight="1">
      <c r="A620" s="12"/>
      <c r="B620" s="192"/>
      <c r="C620" s="193"/>
      <c r="D620" s="194" t="s">
        <v>76</v>
      </c>
      <c r="E620" s="206" t="s">
        <v>186</v>
      </c>
      <c r="F620" s="206" t="s">
        <v>600</v>
      </c>
      <c r="G620" s="193"/>
      <c r="H620" s="193"/>
      <c r="I620" s="196"/>
      <c r="J620" s="207">
        <f>BK620</f>
        <v>0</v>
      </c>
      <c r="K620" s="193"/>
      <c r="L620" s="198"/>
      <c r="M620" s="199"/>
      <c r="N620" s="200"/>
      <c r="O620" s="200"/>
      <c r="P620" s="201">
        <f>SUM(P621:P683)</f>
        <v>0</v>
      </c>
      <c r="Q620" s="200"/>
      <c r="R620" s="201">
        <f>SUM(R621:R683)</f>
        <v>67.839365029999996</v>
      </c>
      <c r="S620" s="200"/>
      <c r="T620" s="202">
        <f>SUM(T621:T683)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03" t="s">
        <v>85</v>
      </c>
      <c r="AT620" s="204" t="s">
        <v>76</v>
      </c>
      <c r="AU620" s="204" t="s">
        <v>85</v>
      </c>
      <c r="AY620" s="203" t="s">
        <v>180</v>
      </c>
      <c r="BK620" s="205">
        <f>SUM(BK621:BK683)</f>
        <v>0</v>
      </c>
    </row>
    <row r="621" s="2" customFormat="1" ht="37.8" customHeight="1">
      <c r="A621" s="41"/>
      <c r="B621" s="42"/>
      <c r="C621" s="208" t="s">
        <v>601</v>
      </c>
      <c r="D621" s="208" t="s">
        <v>182</v>
      </c>
      <c r="E621" s="209" t="s">
        <v>602</v>
      </c>
      <c r="F621" s="210" t="s">
        <v>603</v>
      </c>
      <c r="G621" s="211" t="s">
        <v>130</v>
      </c>
      <c r="H621" s="212">
        <v>10.390000000000001</v>
      </c>
      <c r="I621" s="213"/>
      <c r="J621" s="214">
        <f>ROUND(I621*H621,2)</f>
        <v>0</v>
      </c>
      <c r="K621" s="210" t="s">
        <v>185</v>
      </c>
      <c r="L621" s="47"/>
      <c r="M621" s="215" t="s">
        <v>19</v>
      </c>
      <c r="N621" s="216" t="s">
        <v>48</v>
      </c>
      <c r="O621" s="87"/>
      <c r="P621" s="217">
        <f>O621*H621</f>
        <v>0</v>
      </c>
      <c r="Q621" s="217">
        <v>2.5019499999999999</v>
      </c>
      <c r="R621" s="217">
        <f>Q621*H621</f>
        <v>25.995260500000001</v>
      </c>
      <c r="S621" s="217">
        <v>0</v>
      </c>
      <c r="T621" s="218">
        <f>S621*H621</f>
        <v>0</v>
      </c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R621" s="219" t="s">
        <v>186</v>
      </c>
      <c r="AT621" s="219" t="s">
        <v>182</v>
      </c>
      <c r="AU621" s="219" t="s">
        <v>87</v>
      </c>
      <c r="AY621" s="20" t="s">
        <v>180</v>
      </c>
      <c r="BE621" s="220">
        <f>IF(N621="základní",J621,0)</f>
        <v>0</v>
      </c>
      <c r="BF621" s="220">
        <f>IF(N621="snížená",J621,0)</f>
        <v>0</v>
      </c>
      <c r="BG621" s="220">
        <f>IF(N621="zákl. přenesená",J621,0)</f>
        <v>0</v>
      </c>
      <c r="BH621" s="220">
        <f>IF(N621="sníž. přenesená",J621,0)</f>
        <v>0</v>
      </c>
      <c r="BI621" s="220">
        <f>IF(N621="nulová",J621,0)</f>
        <v>0</v>
      </c>
      <c r="BJ621" s="20" t="s">
        <v>85</v>
      </c>
      <c r="BK621" s="220">
        <f>ROUND(I621*H621,2)</f>
        <v>0</v>
      </c>
      <c r="BL621" s="20" t="s">
        <v>186</v>
      </c>
      <c r="BM621" s="219" t="s">
        <v>604</v>
      </c>
    </row>
    <row r="622" s="2" customFormat="1">
      <c r="A622" s="41"/>
      <c r="B622" s="42"/>
      <c r="C622" s="43"/>
      <c r="D622" s="221" t="s">
        <v>188</v>
      </c>
      <c r="E622" s="43"/>
      <c r="F622" s="222" t="s">
        <v>605</v>
      </c>
      <c r="G622" s="43"/>
      <c r="H622" s="43"/>
      <c r="I622" s="223"/>
      <c r="J622" s="43"/>
      <c r="K622" s="43"/>
      <c r="L622" s="47"/>
      <c r="M622" s="224"/>
      <c r="N622" s="225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188</v>
      </c>
      <c r="AU622" s="20" t="s">
        <v>87</v>
      </c>
    </row>
    <row r="623" s="13" customFormat="1">
      <c r="A623" s="13"/>
      <c r="B623" s="226"/>
      <c r="C623" s="227"/>
      <c r="D623" s="228" t="s">
        <v>190</v>
      </c>
      <c r="E623" s="229" t="s">
        <v>19</v>
      </c>
      <c r="F623" s="230" t="s">
        <v>221</v>
      </c>
      <c r="G623" s="227"/>
      <c r="H623" s="229" t="s">
        <v>19</v>
      </c>
      <c r="I623" s="231"/>
      <c r="J623" s="227"/>
      <c r="K623" s="227"/>
      <c r="L623" s="232"/>
      <c r="M623" s="233"/>
      <c r="N623" s="234"/>
      <c r="O623" s="234"/>
      <c r="P623" s="234"/>
      <c r="Q623" s="234"/>
      <c r="R623" s="234"/>
      <c r="S623" s="234"/>
      <c r="T623" s="23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6" t="s">
        <v>190</v>
      </c>
      <c r="AU623" s="236" t="s">
        <v>87</v>
      </c>
      <c r="AV623" s="13" t="s">
        <v>85</v>
      </c>
      <c r="AW623" s="13" t="s">
        <v>36</v>
      </c>
      <c r="AX623" s="13" t="s">
        <v>77</v>
      </c>
      <c r="AY623" s="236" t="s">
        <v>180</v>
      </c>
    </row>
    <row r="624" s="14" customFormat="1">
      <c r="A624" s="14"/>
      <c r="B624" s="237"/>
      <c r="C624" s="238"/>
      <c r="D624" s="228" t="s">
        <v>190</v>
      </c>
      <c r="E624" s="239" t="s">
        <v>19</v>
      </c>
      <c r="F624" s="240" t="s">
        <v>606</v>
      </c>
      <c r="G624" s="238"/>
      <c r="H624" s="241">
        <v>5.3899999999999997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190</v>
      </c>
      <c r="AU624" s="247" t="s">
        <v>87</v>
      </c>
      <c r="AV624" s="14" t="s">
        <v>87</v>
      </c>
      <c r="AW624" s="14" t="s">
        <v>36</v>
      </c>
      <c r="AX624" s="14" t="s">
        <v>77</v>
      </c>
      <c r="AY624" s="247" t="s">
        <v>180</v>
      </c>
    </row>
    <row r="625" s="16" customFormat="1">
      <c r="A625" s="16"/>
      <c r="B625" s="259"/>
      <c r="C625" s="260"/>
      <c r="D625" s="228" t="s">
        <v>190</v>
      </c>
      <c r="E625" s="261" t="s">
        <v>19</v>
      </c>
      <c r="F625" s="262" t="s">
        <v>212</v>
      </c>
      <c r="G625" s="260"/>
      <c r="H625" s="263">
        <v>5.3899999999999997</v>
      </c>
      <c r="I625" s="264"/>
      <c r="J625" s="260"/>
      <c r="K625" s="260"/>
      <c r="L625" s="265"/>
      <c r="M625" s="266"/>
      <c r="N625" s="267"/>
      <c r="O625" s="267"/>
      <c r="P625" s="267"/>
      <c r="Q625" s="267"/>
      <c r="R625" s="267"/>
      <c r="S625" s="267"/>
      <c r="T625" s="268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69" t="s">
        <v>190</v>
      </c>
      <c r="AU625" s="269" t="s">
        <v>87</v>
      </c>
      <c r="AV625" s="16" t="s">
        <v>200</v>
      </c>
      <c r="AW625" s="16" t="s">
        <v>36</v>
      </c>
      <c r="AX625" s="16" t="s">
        <v>77</v>
      </c>
      <c r="AY625" s="269" t="s">
        <v>180</v>
      </c>
    </row>
    <row r="626" s="13" customFormat="1">
      <c r="A626" s="13"/>
      <c r="B626" s="226"/>
      <c r="C626" s="227"/>
      <c r="D626" s="228" t="s">
        <v>190</v>
      </c>
      <c r="E626" s="229" t="s">
        <v>19</v>
      </c>
      <c r="F626" s="230" t="s">
        <v>240</v>
      </c>
      <c r="G626" s="227"/>
      <c r="H626" s="229" t="s">
        <v>19</v>
      </c>
      <c r="I626" s="231"/>
      <c r="J626" s="227"/>
      <c r="K626" s="227"/>
      <c r="L626" s="232"/>
      <c r="M626" s="233"/>
      <c r="N626" s="234"/>
      <c r="O626" s="234"/>
      <c r="P626" s="234"/>
      <c r="Q626" s="234"/>
      <c r="R626" s="234"/>
      <c r="S626" s="234"/>
      <c r="T626" s="23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6" t="s">
        <v>190</v>
      </c>
      <c r="AU626" s="236" t="s">
        <v>87</v>
      </c>
      <c r="AV626" s="13" t="s">
        <v>85</v>
      </c>
      <c r="AW626" s="13" t="s">
        <v>36</v>
      </c>
      <c r="AX626" s="13" t="s">
        <v>77</v>
      </c>
      <c r="AY626" s="236" t="s">
        <v>180</v>
      </c>
    </row>
    <row r="627" s="14" customFormat="1">
      <c r="A627" s="14"/>
      <c r="B627" s="237"/>
      <c r="C627" s="238"/>
      <c r="D627" s="228" t="s">
        <v>190</v>
      </c>
      <c r="E627" s="239" t="s">
        <v>19</v>
      </c>
      <c r="F627" s="240" t="s">
        <v>607</v>
      </c>
      <c r="G627" s="238"/>
      <c r="H627" s="241">
        <v>1.2</v>
      </c>
      <c r="I627" s="242"/>
      <c r="J627" s="238"/>
      <c r="K627" s="238"/>
      <c r="L627" s="243"/>
      <c r="M627" s="244"/>
      <c r="N627" s="245"/>
      <c r="O627" s="245"/>
      <c r="P627" s="245"/>
      <c r="Q627" s="245"/>
      <c r="R627" s="245"/>
      <c r="S627" s="245"/>
      <c r="T627" s="24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190</v>
      </c>
      <c r="AU627" s="247" t="s">
        <v>87</v>
      </c>
      <c r="AV627" s="14" t="s">
        <v>87</v>
      </c>
      <c r="AW627" s="14" t="s">
        <v>36</v>
      </c>
      <c r="AX627" s="14" t="s">
        <v>77</v>
      </c>
      <c r="AY627" s="247" t="s">
        <v>180</v>
      </c>
    </row>
    <row r="628" s="14" customFormat="1">
      <c r="A628" s="14"/>
      <c r="B628" s="237"/>
      <c r="C628" s="238"/>
      <c r="D628" s="228" t="s">
        <v>190</v>
      </c>
      <c r="E628" s="239" t="s">
        <v>19</v>
      </c>
      <c r="F628" s="240" t="s">
        <v>607</v>
      </c>
      <c r="G628" s="238"/>
      <c r="H628" s="241">
        <v>1.2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190</v>
      </c>
      <c r="AU628" s="247" t="s">
        <v>87</v>
      </c>
      <c r="AV628" s="14" t="s">
        <v>87</v>
      </c>
      <c r="AW628" s="14" t="s">
        <v>36</v>
      </c>
      <c r="AX628" s="14" t="s">
        <v>77</v>
      </c>
      <c r="AY628" s="247" t="s">
        <v>180</v>
      </c>
    </row>
    <row r="629" s="14" customFormat="1">
      <c r="A629" s="14"/>
      <c r="B629" s="237"/>
      <c r="C629" s="238"/>
      <c r="D629" s="228" t="s">
        <v>190</v>
      </c>
      <c r="E629" s="239" t="s">
        <v>19</v>
      </c>
      <c r="F629" s="240" t="s">
        <v>608</v>
      </c>
      <c r="G629" s="238"/>
      <c r="H629" s="241">
        <v>1.3</v>
      </c>
      <c r="I629" s="242"/>
      <c r="J629" s="238"/>
      <c r="K629" s="238"/>
      <c r="L629" s="243"/>
      <c r="M629" s="244"/>
      <c r="N629" s="245"/>
      <c r="O629" s="245"/>
      <c r="P629" s="245"/>
      <c r="Q629" s="245"/>
      <c r="R629" s="245"/>
      <c r="S629" s="245"/>
      <c r="T629" s="24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7" t="s">
        <v>190</v>
      </c>
      <c r="AU629" s="247" t="s">
        <v>87</v>
      </c>
      <c r="AV629" s="14" t="s">
        <v>87</v>
      </c>
      <c r="AW629" s="14" t="s">
        <v>36</v>
      </c>
      <c r="AX629" s="14" t="s">
        <v>77</v>
      </c>
      <c r="AY629" s="247" t="s">
        <v>180</v>
      </c>
    </row>
    <row r="630" s="14" customFormat="1">
      <c r="A630" s="14"/>
      <c r="B630" s="237"/>
      <c r="C630" s="238"/>
      <c r="D630" s="228" t="s">
        <v>190</v>
      </c>
      <c r="E630" s="239" t="s">
        <v>19</v>
      </c>
      <c r="F630" s="240" t="s">
        <v>608</v>
      </c>
      <c r="G630" s="238"/>
      <c r="H630" s="241">
        <v>1.3</v>
      </c>
      <c r="I630" s="242"/>
      <c r="J630" s="238"/>
      <c r="K630" s="238"/>
      <c r="L630" s="243"/>
      <c r="M630" s="244"/>
      <c r="N630" s="245"/>
      <c r="O630" s="245"/>
      <c r="P630" s="245"/>
      <c r="Q630" s="245"/>
      <c r="R630" s="245"/>
      <c r="S630" s="245"/>
      <c r="T630" s="24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7" t="s">
        <v>190</v>
      </c>
      <c r="AU630" s="247" t="s">
        <v>87</v>
      </c>
      <c r="AV630" s="14" t="s">
        <v>87</v>
      </c>
      <c r="AW630" s="14" t="s">
        <v>36</v>
      </c>
      <c r="AX630" s="14" t="s">
        <v>77</v>
      </c>
      <c r="AY630" s="247" t="s">
        <v>180</v>
      </c>
    </row>
    <row r="631" s="16" customFormat="1">
      <c r="A631" s="16"/>
      <c r="B631" s="259"/>
      <c r="C631" s="260"/>
      <c r="D631" s="228" t="s">
        <v>190</v>
      </c>
      <c r="E631" s="261" t="s">
        <v>19</v>
      </c>
      <c r="F631" s="262" t="s">
        <v>212</v>
      </c>
      <c r="G631" s="260"/>
      <c r="H631" s="263">
        <v>5</v>
      </c>
      <c r="I631" s="264"/>
      <c r="J631" s="260"/>
      <c r="K631" s="260"/>
      <c r="L631" s="265"/>
      <c r="M631" s="266"/>
      <c r="N631" s="267"/>
      <c r="O631" s="267"/>
      <c r="P631" s="267"/>
      <c r="Q631" s="267"/>
      <c r="R631" s="267"/>
      <c r="S631" s="267"/>
      <c r="T631" s="268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69" t="s">
        <v>190</v>
      </c>
      <c r="AU631" s="269" t="s">
        <v>87</v>
      </c>
      <c r="AV631" s="16" t="s">
        <v>200</v>
      </c>
      <c r="AW631" s="16" t="s">
        <v>36</v>
      </c>
      <c r="AX631" s="16" t="s">
        <v>77</v>
      </c>
      <c r="AY631" s="269" t="s">
        <v>180</v>
      </c>
    </row>
    <row r="632" s="15" customFormat="1">
      <c r="A632" s="15"/>
      <c r="B632" s="248"/>
      <c r="C632" s="249"/>
      <c r="D632" s="228" t="s">
        <v>190</v>
      </c>
      <c r="E632" s="250" t="s">
        <v>19</v>
      </c>
      <c r="F632" s="251" t="s">
        <v>194</v>
      </c>
      <c r="G632" s="249"/>
      <c r="H632" s="252">
        <v>10.390000000000001</v>
      </c>
      <c r="I632" s="253"/>
      <c r="J632" s="249"/>
      <c r="K632" s="249"/>
      <c r="L632" s="254"/>
      <c r="M632" s="255"/>
      <c r="N632" s="256"/>
      <c r="O632" s="256"/>
      <c r="P632" s="256"/>
      <c r="Q632" s="256"/>
      <c r="R632" s="256"/>
      <c r="S632" s="256"/>
      <c r="T632" s="257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58" t="s">
        <v>190</v>
      </c>
      <c r="AU632" s="258" t="s">
        <v>87</v>
      </c>
      <c r="AV632" s="15" t="s">
        <v>186</v>
      </c>
      <c r="AW632" s="15" t="s">
        <v>36</v>
      </c>
      <c r="AX632" s="15" t="s">
        <v>85</v>
      </c>
      <c r="AY632" s="258" t="s">
        <v>180</v>
      </c>
    </row>
    <row r="633" s="2" customFormat="1" ht="37.8" customHeight="1">
      <c r="A633" s="41"/>
      <c r="B633" s="42"/>
      <c r="C633" s="208" t="s">
        <v>609</v>
      </c>
      <c r="D633" s="208" t="s">
        <v>182</v>
      </c>
      <c r="E633" s="209" t="s">
        <v>610</v>
      </c>
      <c r="F633" s="210" t="s">
        <v>611</v>
      </c>
      <c r="G633" s="211" t="s">
        <v>280</v>
      </c>
      <c r="H633" s="212">
        <v>1.351</v>
      </c>
      <c r="I633" s="213"/>
      <c r="J633" s="214">
        <f>ROUND(I633*H633,2)</f>
        <v>0</v>
      </c>
      <c r="K633" s="210" t="s">
        <v>185</v>
      </c>
      <c r="L633" s="47"/>
      <c r="M633" s="215" t="s">
        <v>19</v>
      </c>
      <c r="N633" s="216" t="s">
        <v>48</v>
      </c>
      <c r="O633" s="87"/>
      <c r="P633" s="217">
        <f>O633*H633</f>
        <v>0</v>
      </c>
      <c r="Q633" s="217">
        <v>1.06277</v>
      </c>
      <c r="R633" s="217">
        <f>Q633*H633</f>
        <v>1.4358022699999999</v>
      </c>
      <c r="S633" s="217">
        <v>0</v>
      </c>
      <c r="T633" s="218">
        <f>S633*H633</f>
        <v>0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19" t="s">
        <v>186</v>
      </c>
      <c r="AT633" s="219" t="s">
        <v>182</v>
      </c>
      <c r="AU633" s="219" t="s">
        <v>87</v>
      </c>
      <c r="AY633" s="20" t="s">
        <v>180</v>
      </c>
      <c r="BE633" s="220">
        <f>IF(N633="základní",J633,0)</f>
        <v>0</v>
      </c>
      <c r="BF633" s="220">
        <f>IF(N633="snížená",J633,0)</f>
        <v>0</v>
      </c>
      <c r="BG633" s="220">
        <f>IF(N633="zákl. přenesená",J633,0)</f>
        <v>0</v>
      </c>
      <c r="BH633" s="220">
        <f>IF(N633="sníž. přenesená",J633,0)</f>
        <v>0</v>
      </c>
      <c r="BI633" s="220">
        <f>IF(N633="nulová",J633,0)</f>
        <v>0</v>
      </c>
      <c r="BJ633" s="20" t="s">
        <v>85</v>
      </c>
      <c r="BK633" s="220">
        <f>ROUND(I633*H633,2)</f>
        <v>0</v>
      </c>
      <c r="BL633" s="20" t="s">
        <v>186</v>
      </c>
      <c r="BM633" s="219" t="s">
        <v>612</v>
      </c>
    </row>
    <row r="634" s="2" customFormat="1">
      <c r="A634" s="41"/>
      <c r="B634" s="42"/>
      <c r="C634" s="43"/>
      <c r="D634" s="221" t="s">
        <v>188</v>
      </c>
      <c r="E634" s="43"/>
      <c r="F634" s="222" t="s">
        <v>613</v>
      </c>
      <c r="G634" s="43"/>
      <c r="H634" s="43"/>
      <c r="I634" s="223"/>
      <c r="J634" s="43"/>
      <c r="K634" s="43"/>
      <c r="L634" s="47"/>
      <c r="M634" s="224"/>
      <c r="N634" s="225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188</v>
      </c>
      <c r="AU634" s="20" t="s">
        <v>87</v>
      </c>
    </row>
    <row r="635" s="13" customFormat="1">
      <c r="A635" s="13"/>
      <c r="B635" s="226"/>
      <c r="C635" s="227"/>
      <c r="D635" s="228" t="s">
        <v>190</v>
      </c>
      <c r="E635" s="229" t="s">
        <v>19</v>
      </c>
      <c r="F635" s="230" t="s">
        <v>221</v>
      </c>
      <c r="G635" s="227"/>
      <c r="H635" s="229" t="s">
        <v>19</v>
      </c>
      <c r="I635" s="231"/>
      <c r="J635" s="227"/>
      <c r="K635" s="227"/>
      <c r="L635" s="232"/>
      <c r="M635" s="233"/>
      <c r="N635" s="234"/>
      <c r="O635" s="234"/>
      <c r="P635" s="234"/>
      <c r="Q635" s="234"/>
      <c r="R635" s="234"/>
      <c r="S635" s="234"/>
      <c r="T635" s="23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6" t="s">
        <v>190</v>
      </c>
      <c r="AU635" s="236" t="s">
        <v>87</v>
      </c>
      <c r="AV635" s="13" t="s">
        <v>85</v>
      </c>
      <c r="AW635" s="13" t="s">
        <v>36</v>
      </c>
      <c r="AX635" s="13" t="s">
        <v>77</v>
      </c>
      <c r="AY635" s="236" t="s">
        <v>180</v>
      </c>
    </row>
    <row r="636" s="14" customFormat="1">
      <c r="A636" s="14"/>
      <c r="B636" s="237"/>
      <c r="C636" s="238"/>
      <c r="D636" s="228" t="s">
        <v>190</v>
      </c>
      <c r="E636" s="239" t="s">
        <v>19</v>
      </c>
      <c r="F636" s="240" t="s">
        <v>606</v>
      </c>
      <c r="G636" s="238"/>
      <c r="H636" s="241">
        <v>5.3899999999999997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7" t="s">
        <v>190</v>
      </c>
      <c r="AU636" s="247" t="s">
        <v>87</v>
      </c>
      <c r="AV636" s="14" t="s">
        <v>87</v>
      </c>
      <c r="AW636" s="14" t="s">
        <v>36</v>
      </c>
      <c r="AX636" s="14" t="s">
        <v>77</v>
      </c>
      <c r="AY636" s="247" t="s">
        <v>180</v>
      </c>
    </row>
    <row r="637" s="16" customFormat="1">
      <c r="A637" s="16"/>
      <c r="B637" s="259"/>
      <c r="C637" s="260"/>
      <c r="D637" s="228" t="s">
        <v>190</v>
      </c>
      <c r="E637" s="261" t="s">
        <v>19</v>
      </c>
      <c r="F637" s="262" t="s">
        <v>212</v>
      </c>
      <c r="G637" s="260"/>
      <c r="H637" s="263">
        <v>5.3899999999999997</v>
      </c>
      <c r="I637" s="264"/>
      <c r="J637" s="260"/>
      <c r="K637" s="260"/>
      <c r="L637" s="265"/>
      <c r="M637" s="266"/>
      <c r="N637" s="267"/>
      <c r="O637" s="267"/>
      <c r="P637" s="267"/>
      <c r="Q637" s="267"/>
      <c r="R637" s="267"/>
      <c r="S637" s="267"/>
      <c r="T637" s="268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T637" s="269" t="s">
        <v>190</v>
      </c>
      <c r="AU637" s="269" t="s">
        <v>87</v>
      </c>
      <c r="AV637" s="16" t="s">
        <v>200</v>
      </c>
      <c r="AW637" s="16" t="s">
        <v>36</v>
      </c>
      <c r="AX637" s="16" t="s">
        <v>77</v>
      </c>
      <c r="AY637" s="269" t="s">
        <v>180</v>
      </c>
    </row>
    <row r="638" s="13" customFormat="1">
      <c r="A638" s="13"/>
      <c r="B638" s="226"/>
      <c r="C638" s="227"/>
      <c r="D638" s="228" t="s">
        <v>190</v>
      </c>
      <c r="E638" s="229" t="s">
        <v>19</v>
      </c>
      <c r="F638" s="230" t="s">
        <v>240</v>
      </c>
      <c r="G638" s="227"/>
      <c r="H638" s="229" t="s">
        <v>19</v>
      </c>
      <c r="I638" s="231"/>
      <c r="J638" s="227"/>
      <c r="K638" s="227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190</v>
      </c>
      <c r="AU638" s="236" t="s">
        <v>87</v>
      </c>
      <c r="AV638" s="13" t="s">
        <v>85</v>
      </c>
      <c r="AW638" s="13" t="s">
        <v>36</v>
      </c>
      <c r="AX638" s="13" t="s">
        <v>77</v>
      </c>
      <c r="AY638" s="236" t="s">
        <v>180</v>
      </c>
    </row>
    <row r="639" s="14" customFormat="1">
      <c r="A639" s="14"/>
      <c r="B639" s="237"/>
      <c r="C639" s="238"/>
      <c r="D639" s="228" t="s">
        <v>190</v>
      </c>
      <c r="E639" s="239" t="s">
        <v>19</v>
      </c>
      <c r="F639" s="240" t="s">
        <v>607</v>
      </c>
      <c r="G639" s="238"/>
      <c r="H639" s="241">
        <v>1.2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7" t="s">
        <v>190</v>
      </c>
      <c r="AU639" s="247" t="s">
        <v>87</v>
      </c>
      <c r="AV639" s="14" t="s">
        <v>87</v>
      </c>
      <c r="AW639" s="14" t="s">
        <v>36</v>
      </c>
      <c r="AX639" s="14" t="s">
        <v>77</v>
      </c>
      <c r="AY639" s="247" t="s">
        <v>180</v>
      </c>
    </row>
    <row r="640" s="14" customFormat="1">
      <c r="A640" s="14"/>
      <c r="B640" s="237"/>
      <c r="C640" s="238"/>
      <c r="D640" s="228" t="s">
        <v>190</v>
      </c>
      <c r="E640" s="239" t="s">
        <v>19</v>
      </c>
      <c r="F640" s="240" t="s">
        <v>607</v>
      </c>
      <c r="G640" s="238"/>
      <c r="H640" s="241">
        <v>1.2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190</v>
      </c>
      <c r="AU640" s="247" t="s">
        <v>87</v>
      </c>
      <c r="AV640" s="14" t="s">
        <v>87</v>
      </c>
      <c r="AW640" s="14" t="s">
        <v>36</v>
      </c>
      <c r="AX640" s="14" t="s">
        <v>77</v>
      </c>
      <c r="AY640" s="247" t="s">
        <v>180</v>
      </c>
    </row>
    <row r="641" s="14" customFormat="1">
      <c r="A641" s="14"/>
      <c r="B641" s="237"/>
      <c r="C641" s="238"/>
      <c r="D641" s="228" t="s">
        <v>190</v>
      </c>
      <c r="E641" s="239" t="s">
        <v>19</v>
      </c>
      <c r="F641" s="240" t="s">
        <v>608</v>
      </c>
      <c r="G641" s="238"/>
      <c r="H641" s="241">
        <v>1.3</v>
      </c>
      <c r="I641" s="242"/>
      <c r="J641" s="238"/>
      <c r="K641" s="238"/>
      <c r="L641" s="243"/>
      <c r="M641" s="244"/>
      <c r="N641" s="245"/>
      <c r="O641" s="245"/>
      <c r="P641" s="245"/>
      <c r="Q641" s="245"/>
      <c r="R641" s="245"/>
      <c r="S641" s="245"/>
      <c r="T641" s="24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190</v>
      </c>
      <c r="AU641" s="247" t="s">
        <v>87</v>
      </c>
      <c r="AV641" s="14" t="s">
        <v>87</v>
      </c>
      <c r="AW641" s="14" t="s">
        <v>36</v>
      </c>
      <c r="AX641" s="14" t="s">
        <v>77</v>
      </c>
      <c r="AY641" s="247" t="s">
        <v>180</v>
      </c>
    </row>
    <row r="642" s="14" customFormat="1">
      <c r="A642" s="14"/>
      <c r="B642" s="237"/>
      <c r="C642" s="238"/>
      <c r="D642" s="228" t="s">
        <v>190</v>
      </c>
      <c r="E642" s="239" t="s">
        <v>19</v>
      </c>
      <c r="F642" s="240" t="s">
        <v>608</v>
      </c>
      <c r="G642" s="238"/>
      <c r="H642" s="241">
        <v>1.3</v>
      </c>
      <c r="I642" s="242"/>
      <c r="J642" s="238"/>
      <c r="K642" s="238"/>
      <c r="L642" s="243"/>
      <c r="M642" s="244"/>
      <c r="N642" s="245"/>
      <c r="O642" s="245"/>
      <c r="P642" s="245"/>
      <c r="Q642" s="245"/>
      <c r="R642" s="245"/>
      <c r="S642" s="245"/>
      <c r="T642" s="24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7" t="s">
        <v>190</v>
      </c>
      <c r="AU642" s="247" t="s">
        <v>87</v>
      </c>
      <c r="AV642" s="14" t="s">
        <v>87</v>
      </c>
      <c r="AW642" s="14" t="s">
        <v>36</v>
      </c>
      <c r="AX642" s="14" t="s">
        <v>77</v>
      </c>
      <c r="AY642" s="247" t="s">
        <v>180</v>
      </c>
    </row>
    <row r="643" s="16" customFormat="1">
      <c r="A643" s="16"/>
      <c r="B643" s="259"/>
      <c r="C643" s="260"/>
      <c r="D643" s="228" t="s">
        <v>190</v>
      </c>
      <c r="E643" s="261" t="s">
        <v>19</v>
      </c>
      <c r="F643" s="262" t="s">
        <v>212</v>
      </c>
      <c r="G643" s="260"/>
      <c r="H643" s="263">
        <v>5</v>
      </c>
      <c r="I643" s="264"/>
      <c r="J643" s="260"/>
      <c r="K643" s="260"/>
      <c r="L643" s="265"/>
      <c r="M643" s="266"/>
      <c r="N643" s="267"/>
      <c r="O643" s="267"/>
      <c r="P643" s="267"/>
      <c r="Q643" s="267"/>
      <c r="R643" s="267"/>
      <c r="S643" s="267"/>
      <c r="T643" s="268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T643" s="269" t="s">
        <v>190</v>
      </c>
      <c r="AU643" s="269" t="s">
        <v>87</v>
      </c>
      <c r="AV643" s="16" t="s">
        <v>200</v>
      </c>
      <c r="AW643" s="16" t="s">
        <v>36</v>
      </c>
      <c r="AX643" s="16" t="s">
        <v>77</v>
      </c>
      <c r="AY643" s="269" t="s">
        <v>180</v>
      </c>
    </row>
    <row r="644" s="15" customFormat="1">
      <c r="A644" s="15"/>
      <c r="B644" s="248"/>
      <c r="C644" s="249"/>
      <c r="D644" s="228" t="s">
        <v>190</v>
      </c>
      <c r="E644" s="250" t="s">
        <v>19</v>
      </c>
      <c r="F644" s="251" t="s">
        <v>194</v>
      </c>
      <c r="G644" s="249"/>
      <c r="H644" s="252">
        <v>10.390000000000001</v>
      </c>
      <c r="I644" s="253"/>
      <c r="J644" s="249"/>
      <c r="K644" s="249"/>
      <c r="L644" s="254"/>
      <c r="M644" s="255"/>
      <c r="N644" s="256"/>
      <c r="O644" s="256"/>
      <c r="P644" s="256"/>
      <c r="Q644" s="256"/>
      <c r="R644" s="256"/>
      <c r="S644" s="256"/>
      <c r="T644" s="257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58" t="s">
        <v>190</v>
      </c>
      <c r="AU644" s="258" t="s">
        <v>87</v>
      </c>
      <c r="AV644" s="15" t="s">
        <v>186</v>
      </c>
      <c r="AW644" s="15" t="s">
        <v>36</v>
      </c>
      <c r="AX644" s="15" t="s">
        <v>77</v>
      </c>
      <c r="AY644" s="258" t="s">
        <v>180</v>
      </c>
    </row>
    <row r="645" s="13" customFormat="1">
      <c r="A645" s="13"/>
      <c r="B645" s="226"/>
      <c r="C645" s="227"/>
      <c r="D645" s="228" t="s">
        <v>190</v>
      </c>
      <c r="E645" s="229" t="s">
        <v>19</v>
      </c>
      <c r="F645" s="230" t="s">
        <v>569</v>
      </c>
      <c r="G645" s="227"/>
      <c r="H645" s="229" t="s">
        <v>19</v>
      </c>
      <c r="I645" s="231"/>
      <c r="J645" s="227"/>
      <c r="K645" s="227"/>
      <c r="L645" s="232"/>
      <c r="M645" s="233"/>
      <c r="N645" s="234"/>
      <c r="O645" s="234"/>
      <c r="P645" s="234"/>
      <c r="Q645" s="234"/>
      <c r="R645" s="234"/>
      <c r="S645" s="234"/>
      <c r="T645" s="23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6" t="s">
        <v>190</v>
      </c>
      <c r="AU645" s="236" t="s">
        <v>87</v>
      </c>
      <c r="AV645" s="13" t="s">
        <v>85</v>
      </c>
      <c r="AW645" s="13" t="s">
        <v>36</v>
      </c>
      <c r="AX645" s="13" t="s">
        <v>77</v>
      </c>
      <c r="AY645" s="236" t="s">
        <v>180</v>
      </c>
    </row>
    <row r="646" s="14" customFormat="1">
      <c r="A646" s="14"/>
      <c r="B646" s="237"/>
      <c r="C646" s="238"/>
      <c r="D646" s="228" t="s">
        <v>190</v>
      </c>
      <c r="E646" s="239" t="s">
        <v>19</v>
      </c>
      <c r="F646" s="240" t="s">
        <v>614</v>
      </c>
      <c r="G646" s="238"/>
      <c r="H646" s="241">
        <v>1.351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190</v>
      </c>
      <c r="AU646" s="247" t="s">
        <v>87</v>
      </c>
      <c r="AV646" s="14" t="s">
        <v>87</v>
      </c>
      <c r="AW646" s="14" t="s">
        <v>36</v>
      </c>
      <c r="AX646" s="14" t="s">
        <v>77</v>
      </c>
      <c r="AY646" s="247" t="s">
        <v>180</v>
      </c>
    </row>
    <row r="647" s="15" customFormat="1">
      <c r="A647" s="15"/>
      <c r="B647" s="248"/>
      <c r="C647" s="249"/>
      <c r="D647" s="228" t="s">
        <v>190</v>
      </c>
      <c r="E647" s="250" t="s">
        <v>19</v>
      </c>
      <c r="F647" s="251" t="s">
        <v>194</v>
      </c>
      <c r="G647" s="249"/>
      <c r="H647" s="252">
        <v>1.351</v>
      </c>
      <c r="I647" s="253"/>
      <c r="J647" s="249"/>
      <c r="K647" s="249"/>
      <c r="L647" s="254"/>
      <c r="M647" s="255"/>
      <c r="N647" s="256"/>
      <c r="O647" s="256"/>
      <c r="P647" s="256"/>
      <c r="Q647" s="256"/>
      <c r="R647" s="256"/>
      <c r="S647" s="256"/>
      <c r="T647" s="257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58" t="s">
        <v>190</v>
      </c>
      <c r="AU647" s="258" t="s">
        <v>87</v>
      </c>
      <c r="AV647" s="15" t="s">
        <v>186</v>
      </c>
      <c r="AW647" s="15" t="s">
        <v>36</v>
      </c>
      <c r="AX647" s="15" t="s">
        <v>85</v>
      </c>
      <c r="AY647" s="258" t="s">
        <v>180</v>
      </c>
    </row>
    <row r="648" s="2" customFormat="1" ht="37.8" customHeight="1">
      <c r="A648" s="41"/>
      <c r="B648" s="42"/>
      <c r="C648" s="208" t="s">
        <v>615</v>
      </c>
      <c r="D648" s="208" t="s">
        <v>182</v>
      </c>
      <c r="E648" s="209" t="s">
        <v>616</v>
      </c>
      <c r="F648" s="210" t="s">
        <v>617</v>
      </c>
      <c r="G648" s="211" t="s">
        <v>105</v>
      </c>
      <c r="H648" s="212">
        <v>24.527000000000001</v>
      </c>
      <c r="I648" s="213"/>
      <c r="J648" s="214">
        <f>ROUND(I648*H648,2)</f>
        <v>0</v>
      </c>
      <c r="K648" s="210" t="s">
        <v>185</v>
      </c>
      <c r="L648" s="47"/>
      <c r="M648" s="215" t="s">
        <v>19</v>
      </c>
      <c r="N648" s="216" t="s">
        <v>48</v>
      </c>
      <c r="O648" s="87"/>
      <c r="P648" s="217">
        <f>O648*H648</f>
        <v>0</v>
      </c>
      <c r="Q648" s="217">
        <v>0.012959999999999999</v>
      </c>
      <c r="R648" s="217">
        <f>Q648*H648</f>
        <v>0.31786991999999997</v>
      </c>
      <c r="S648" s="217">
        <v>0</v>
      </c>
      <c r="T648" s="218">
        <f>S648*H648</f>
        <v>0</v>
      </c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R648" s="219" t="s">
        <v>186</v>
      </c>
      <c r="AT648" s="219" t="s">
        <v>182</v>
      </c>
      <c r="AU648" s="219" t="s">
        <v>87</v>
      </c>
      <c r="AY648" s="20" t="s">
        <v>180</v>
      </c>
      <c r="BE648" s="220">
        <f>IF(N648="základní",J648,0)</f>
        <v>0</v>
      </c>
      <c r="BF648" s="220">
        <f>IF(N648="snížená",J648,0)</f>
        <v>0</v>
      </c>
      <c r="BG648" s="220">
        <f>IF(N648="zákl. přenesená",J648,0)</f>
        <v>0</v>
      </c>
      <c r="BH648" s="220">
        <f>IF(N648="sníž. přenesená",J648,0)</f>
        <v>0</v>
      </c>
      <c r="BI648" s="220">
        <f>IF(N648="nulová",J648,0)</f>
        <v>0</v>
      </c>
      <c r="BJ648" s="20" t="s">
        <v>85</v>
      </c>
      <c r="BK648" s="220">
        <f>ROUND(I648*H648,2)</f>
        <v>0</v>
      </c>
      <c r="BL648" s="20" t="s">
        <v>186</v>
      </c>
      <c r="BM648" s="219" t="s">
        <v>618</v>
      </c>
    </row>
    <row r="649" s="2" customFormat="1">
      <c r="A649" s="41"/>
      <c r="B649" s="42"/>
      <c r="C649" s="43"/>
      <c r="D649" s="221" t="s">
        <v>188</v>
      </c>
      <c r="E649" s="43"/>
      <c r="F649" s="222" t="s">
        <v>619</v>
      </c>
      <c r="G649" s="43"/>
      <c r="H649" s="43"/>
      <c r="I649" s="223"/>
      <c r="J649" s="43"/>
      <c r="K649" s="43"/>
      <c r="L649" s="47"/>
      <c r="M649" s="224"/>
      <c r="N649" s="225"/>
      <c r="O649" s="87"/>
      <c r="P649" s="87"/>
      <c r="Q649" s="87"/>
      <c r="R649" s="87"/>
      <c r="S649" s="87"/>
      <c r="T649" s="88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T649" s="20" t="s">
        <v>188</v>
      </c>
      <c r="AU649" s="20" t="s">
        <v>87</v>
      </c>
    </row>
    <row r="650" s="14" customFormat="1">
      <c r="A650" s="14"/>
      <c r="B650" s="237"/>
      <c r="C650" s="238"/>
      <c r="D650" s="228" t="s">
        <v>190</v>
      </c>
      <c r="E650" s="239" t="s">
        <v>19</v>
      </c>
      <c r="F650" s="240" t="s">
        <v>620</v>
      </c>
      <c r="G650" s="238"/>
      <c r="H650" s="241">
        <v>16</v>
      </c>
      <c r="I650" s="242"/>
      <c r="J650" s="238"/>
      <c r="K650" s="238"/>
      <c r="L650" s="243"/>
      <c r="M650" s="244"/>
      <c r="N650" s="245"/>
      <c r="O650" s="245"/>
      <c r="P650" s="245"/>
      <c r="Q650" s="245"/>
      <c r="R650" s="245"/>
      <c r="S650" s="245"/>
      <c r="T650" s="24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7" t="s">
        <v>190</v>
      </c>
      <c r="AU650" s="247" t="s">
        <v>87</v>
      </c>
      <c r="AV650" s="14" t="s">
        <v>87</v>
      </c>
      <c r="AW650" s="14" t="s">
        <v>36</v>
      </c>
      <c r="AX650" s="14" t="s">
        <v>77</v>
      </c>
      <c r="AY650" s="247" t="s">
        <v>180</v>
      </c>
    </row>
    <row r="651" s="14" customFormat="1">
      <c r="A651" s="14"/>
      <c r="B651" s="237"/>
      <c r="C651" s="238"/>
      <c r="D651" s="228" t="s">
        <v>190</v>
      </c>
      <c r="E651" s="239" t="s">
        <v>19</v>
      </c>
      <c r="F651" s="240" t="s">
        <v>621</v>
      </c>
      <c r="G651" s="238"/>
      <c r="H651" s="241">
        <v>8.5269999999999992</v>
      </c>
      <c r="I651" s="242"/>
      <c r="J651" s="238"/>
      <c r="K651" s="238"/>
      <c r="L651" s="243"/>
      <c r="M651" s="244"/>
      <c r="N651" s="245"/>
      <c r="O651" s="245"/>
      <c r="P651" s="245"/>
      <c r="Q651" s="245"/>
      <c r="R651" s="245"/>
      <c r="S651" s="245"/>
      <c r="T651" s="24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7" t="s">
        <v>190</v>
      </c>
      <c r="AU651" s="247" t="s">
        <v>87</v>
      </c>
      <c r="AV651" s="14" t="s">
        <v>87</v>
      </c>
      <c r="AW651" s="14" t="s">
        <v>36</v>
      </c>
      <c r="AX651" s="14" t="s">
        <v>77</v>
      </c>
      <c r="AY651" s="247" t="s">
        <v>180</v>
      </c>
    </row>
    <row r="652" s="15" customFormat="1">
      <c r="A652" s="15"/>
      <c r="B652" s="248"/>
      <c r="C652" s="249"/>
      <c r="D652" s="228" t="s">
        <v>190</v>
      </c>
      <c r="E652" s="250" t="s">
        <v>19</v>
      </c>
      <c r="F652" s="251" t="s">
        <v>194</v>
      </c>
      <c r="G652" s="249"/>
      <c r="H652" s="252">
        <v>24.527000000000001</v>
      </c>
      <c r="I652" s="253"/>
      <c r="J652" s="249"/>
      <c r="K652" s="249"/>
      <c r="L652" s="254"/>
      <c r="M652" s="255"/>
      <c r="N652" s="256"/>
      <c r="O652" s="256"/>
      <c r="P652" s="256"/>
      <c r="Q652" s="256"/>
      <c r="R652" s="256"/>
      <c r="S652" s="256"/>
      <c r="T652" s="257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8" t="s">
        <v>190</v>
      </c>
      <c r="AU652" s="258" t="s">
        <v>87</v>
      </c>
      <c r="AV652" s="15" t="s">
        <v>186</v>
      </c>
      <c r="AW652" s="15" t="s">
        <v>36</v>
      </c>
      <c r="AX652" s="15" t="s">
        <v>85</v>
      </c>
      <c r="AY652" s="258" t="s">
        <v>180</v>
      </c>
    </row>
    <row r="653" s="2" customFormat="1" ht="37.8" customHeight="1">
      <c r="A653" s="41"/>
      <c r="B653" s="42"/>
      <c r="C653" s="208" t="s">
        <v>622</v>
      </c>
      <c r="D653" s="208" t="s">
        <v>182</v>
      </c>
      <c r="E653" s="209" t="s">
        <v>623</v>
      </c>
      <c r="F653" s="210" t="s">
        <v>624</v>
      </c>
      <c r="G653" s="211" t="s">
        <v>105</v>
      </c>
      <c r="H653" s="212">
        <v>24.527000000000001</v>
      </c>
      <c r="I653" s="213"/>
      <c r="J653" s="214">
        <f>ROUND(I653*H653,2)</f>
        <v>0</v>
      </c>
      <c r="K653" s="210" t="s">
        <v>185</v>
      </c>
      <c r="L653" s="47"/>
      <c r="M653" s="215" t="s">
        <v>19</v>
      </c>
      <c r="N653" s="216" t="s">
        <v>48</v>
      </c>
      <c r="O653" s="87"/>
      <c r="P653" s="217">
        <f>O653*H653</f>
        <v>0</v>
      </c>
      <c r="Q653" s="217">
        <v>0</v>
      </c>
      <c r="R653" s="217">
        <f>Q653*H653</f>
        <v>0</v>
      </c>
      <c r="S653" s="217">
        <v>0</v>
      </c>
      <c r="T653" s="218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19" t="s">
        <v>186</v>
      </c>
      <c r="AT653" s="219" t="s">
        <v>182</v>
      </c>
      <c r="AU653" s="219" t="s">
        <v>87</v>
      </c>
      <c r="AY653" s="20" t="s">
        <v>180</v>
      </c>
      <c r="BE653" s="220">
        <f>IF(N653="základní",J653,0)</f>
        <v>0</v>
      </c>
      <c r="BF653" s="220">
        <f>IF(N653="snížená",J653,0)</f>
        <v>0</v>
      </c>
      <c r="BG653" s="220">
        <f>IF(N653="zákl. přenesená",J653,0)</f>
        <v>0</v>
      </c>
      <c r="BH653" s="220">
        <f>IF(N653="sníž. přenesená",J653,0)</f>
        <v>0</v>
      </c>
      <c r="BI653" s="220">
        <f>IF(N653="nulová",J653,0)</f>
        <v>0</v>
      </c>
      <c r="BJ653" s="20" t="s">
        <v>85</v>
      </c>
      <c r="BK653" s="220">
        <f>ROUND(I653*H653,2)</f>
        <v>0</v>
      </c>
      <c r="BL653" s="20" t="s">
        <v>186</v>
      </c>
      <c r="BM653" s="219" t="s">
        <v>625</v>
      </c>
    </row>
    <row r="654" s="2" customFormat="1">
      <c r="A654" s="41"/>
      <c r="B654" s="42"/>
      <c r="C654" s="43"/>
      <c r="D654" s="221" t="s">
        <v>188</v>
      </c>
      <c r="E654" s="43"/>
      <c r="F654" s="222" t="s">
        <v>626</v>
      </c>
      <c r="G654" s="43"/>
      <c r="H654" s="43"/>
      <c r="I654" s="223"/>
      <c r="J654" s="43"/>
      <c r="K654" s="43"/>
      <c r="L654" s="47"/>
      <c r="M654" s="224"/>
      <c r="N654" s="225"/>
      <c r="O654" s="87"/>
      <c r="P654" s="87"/>
      <c r="Q654" s="87"/>
      <c r="R654" s="87"/>
      <c r="S654" s="87"/>
      <c r="T654" s="88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T654" s="20" t="s">
        <v>188</v>
      </c>
      <c r="AU654" s="20" t="s">
        <v>87</v>
      </c>
    </row>
    <row r="655" s="2" customFormat="1" ht="37.8" customHeight="1">
      <c r="A655" s="41"/>
      <c r="B655" s="42"/>
      <c r="C655" s="208" t="s">
        <v>627</v>
      </c>
      <c r="D655" s="208" t="s">
        <v>182</v>
      </c>
      <c r="E655" s="209" t="s">
        <v>628</v>
      </c>
      <c r="F655" s="210" t="s">
        <v>629</v>
      </c>
      <c r="G655" s="211" t="s">
        <v>378</v>
      </c>
      <c r="H655" s="212">
        <v>68</v>
      </c>
      <c r="I655" s="213"/>
      <c r="J655" s="214">
        <f>ROUND(I655*H655,2)</f>
        <v>0</v>
      </c>
      <c r="K655" s="210" t="s">
        <v>19</v>
      </c>
      <c r="L655" s="47"/>
      <c r="M655" s="215" t="s">
        <v>19</v>
      </c>
      <c r="N655" s="216" t="s">
        <v>48</v>
      </c>
      <c r="O655" s="87"/>
      <c r="P655" s="217">
        <f>O655*H655</f>
        <v>0</v>
      </c>
      <c r="Q655" s="217">
        <v>0.4204</v>
      </c>
      <c r="R655" s="217">
        <f>Q655*H655</f>
        <v>28.587199999999999</v>
      </c>
      <c r="S655" s="217">
        <v>0</v>
      </c>
      <c r="T655" s="218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9" t="s">
        <v>186</v>
      </c>
      <c r="AT655" s="219" t="s">
        <v>182</v>
      </c>
      <c r="AU655" s="219" t="s">
        <v>87</v>
      </c>
      <c r="AY655" s="20" t="s">
        <v>180</v>
      </c>
      <c r="BE655" s="220">
        <f>IF(N655="základní",J655,0)</f>
        <v>0</v>
      </c>
      <c r="BF655" s="220">
        <f>IF(N655="snížená",J655,0)</f>
        <v>0</v>
      </c>
      <c r="BG655" s="220">
        <f>IF(N655="zákl. přenesená",J655,0)</f>
        <v>0</v>
      </c>
      <c r="BH655" s="220">
        <f>IF(N655="sníž. přenesená",J655,0)</f>
        <v>0</v>
      </c>
      <c r="BI655" s="220">
        <f>IF(N655="nulová",J655,0)</f>
        <v>0</v>
      </c>
      <c r="BJ655" s="20" t="s">
        <v>85</v>
      </c>
      <c r="BK655" s="220">
        <f>ROUND(I655*H655,2)</f>
        <v>0</v>
      </c>
      <c r="BL655" s="20" t="s">
        <v>186</v>
      </c>
      <c r="BM655" s="219" t="s">
        <v>630</v>
      </c>
    </row>
    <row r="656" s="13" customFormat="1">
      <c r="A656" s="13"/>
      <c r="B656" s="226"/>
      <c r="C656" s="227"/>
      <c r="D656" s="228" t="s">
        <v>190</v>
      </c>
      <c r="E656" s="229" t="s">
        <v>19</v>
      </c>
      <c r="F656" s="230" t="s">
        <v>221</v>
      </c>
      <c r="G656" s="227"/>
      <c r="H656" s="229" t="s">
        <v>19</v>
      </c>
      <c r="I656" s="231"/>
      <c r="J656" s="227"/>
      <c r="K656" s="227"/>
      <c r="L656" s="232"/>
      <c r="M656" s="233"/>
      <c r="N656" s="234"/>
      <c r="O656" s="234"/>
      <c r="P656" s="234"/>
      <c r="Q656" s="234"/>
      <c r="R656" s="234"/>
      <c r="S656" s="234"/>
      <c r="T656" s="23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6" t="s">
        <v>190</v>
      </c>
      <c r="AU656" s="236" t="s">
        <v>87</v>
      </c>
      <c r="AV656" s="13" t="s">
        <v>85</v>
      </c>
      <c r="AW656" s="13" t="s">
        <v>36</v>
      </c>
      <c r="AX656" s="13" t="s">
        <v>77</v>
      </c>
      <c r="AY656" s="236" t="s">
        <v>180</v>
      </c>
    </row>
    <row r="657" s="14" customFormat="1">
      <c r="A657" s="14"/>
      <c r="B657" s="237"/>
      <c r="C657" s="238"/>
      <c r="D657" s="228" t="s">
        <v>190</v>
      </c>
      <c r="E657" s="239" t="s">
        <v>19</v>
      </c>
      <c r="F657" s="240" t="s">
        <v>631</v>
      </c>
      <c r="G657" s="238"/>
      <c r="H657" s="241">
        <v>12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7" t="s">
        <v>190</v>
      </c>
      <c r="AU657" s="247" t="s">
        <v>87</v>
      </c>
      <c r="AV657" s="14" t="s">
        <v>87</v>
      </c>
      <c r="AW657" s="14" t="s">
        <v>36</v>
      </c>
      <c r="AX657" s="14" t="s">
        <v>77</v>
      </c>
      <c r="AY657" s="247" t="s">
        <v>180</v>
      </c>
    </row>
    <row r="658" s="13" customFormat="1">
      <c r="A658" s="13"/>
      <c r="B658" s="226"/>
      <c r="C658" s="227"/>
      <c r="D658" s="228" t="s">
        <v>190</v>
      </c>
      <c r="E658" s="229" t="s">
        <v>19</v>
      </c>
      <c r="F658" s="230" t="s">
        <v>238</v>
      </c>
      <c r="G658" s="227"/>
      <c r="H658" s="229" t="s">
        <v>19</v>
      </c>
      <c r="I658" s="231"/>
      <c r="J658" s="227"/>
      <c r="K658" s="227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190</v>
      </c>
      <c r="AU658" s="236" t="s">
        <v>87</v>
      </c>
      <c r="AV658" s="13" t="s">
        <v>85</v>
      </c>
      <c r="AW658" s="13" t="s">
        <v>36</v>
      </c>
      <c r="AX658" s="13" t="s">
        <v>77</v>
      </c>
      <c r="AY658" s="236" t="s">
        <v>180</v>
      </c>
    </row>
    <row r="659" s="14" customFormat="1">
      <c r="A659" s="14"/>
      <c r="B659" s="237"/>
      <c r="C659" s="238"/>
      <c r="D659" s="228" t="s">
        <v>190</v>
      </c>
      <c r="E659" s="239" t="s">
        <v>19</v>
      </c>
      <c r="F659" s="240" t="s">
        <v>632</v>
      </c>
      <c r="G659" s="238"/>
      <c r="H659" s="241">
        <v>20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190</v>
      </c>
      <c r="AU659" s="247" t="s">
        <v>87</v>
      </c>
      <c r="AV659" s="14" t="s">
        <v>87</v>
      </c>
      <c r="AW659" s="14" t="s">
        <v>36</v>
      </c>
      <c r="AX659" s="14" t="s">
        <v>77</v>
      </c>
      <c r="AY659" s="247" t="s">
        <v>180</v>
      </c>
    </row>
    <row r="660" s="14" customFormat="1">
      <c r="A660" s="14"/>
      <c r="B660" s="237"/>
      <c r="C660" s="238"/>
      <c r="D660" s="228" t="s">
        <v>190</v>
      </c>
      <c r="E660" s="239" t="s">
        <v>19</v>
      </c>
      <c r="F660" s="240" t="s">
        <v>633</v>
      </c>
      <c r="G660" s="238"/>
      <c r="H660" s="241">
        <v>36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190</v>
      </c>
      <c r="AU660" s="247" t="s">
        <v>87</v>
      </c>
      <c r="AV660" s="14" t="s">
        <v>87</v>
      </c>
      <c r="AW660" s="14" t="s">
        <v>36</v>
      </c>
      <c r="AX660" s="14" t="s">
        <v>77</v>
      </c>
      <c r="AY660" s="247" t="s">
        <v>180</v>
      </c>
    </row>
    <row r="661" s="15" customFormat="1">
      <c r="A661" s="15"/>
      <c r="B661" s="248"/>
      <c r="C661" s="249"/>
      <c r="D661" s="228" t="s">
        <v>190</v>
      </c>
      <c r="E661" s="250" t="s">
        <v>19</v>
      </c>
      <c r="F661" s="251" t="s">
        <v>194</v>
      </c>
      <c r="G661" s="249"/>
      <c r="H661" s="252">
        <v>68</v>
      </c>
      <c r="I661" s="253"/>
      <c r="J661" s="249"/>
      <c r="K661" s="249"/>
      <c r="L661" s="254"/>
      <c r="M661" s="255"/>
      <c r="N661" s="256"/>
      <c r="O661" s="256"/>
      <c r="P661" s="256"/>
      <c r="Q661" s="256"/>
      <c r="R661" s="256"/>
      <c r="S661" s="256"/>
      <c r="T661" s="257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58" t="s">
        <v>190</v>
      </c>
      <c r="AU661" s="258" t="s">
        <v>87</v>
      </c>
      <c r="AV661" s="15" t="s">
        <v>186</v>
      </c>
      <c r="AW661" s="15" t="s">
        <v>36</v>
      </c>
      <c r="AX661" s="15" t="s">
        <v>85</v>
      </c>
      <c r="AY661" s="258" t="s">
        <v>180</v>
      </c>
    </row>
    <row r="662" s="2" customFormat="1" ht="33" customHeight="1">
      <c r="A662" s="41"/>
      <c r="B662" s="42"/>
      <c r="C662" s="208" t="s">
        <v>634</v>
      </c>
      <c r="D662" s="208" t="s">
        <v>182</v>
      </c>
      <c r="E662" s="209" t="s">
        <v>635</v>
      </c>
      <c r="F662" s="210" t="s">
        <v>636</v>
      </c>
      <c r="G662" s="211" t="s">
        <v>105</v>
      </c>
      <c r="H662" s="212">
        <v>10</v>
      </c>
      <c r="I662" s="213"/>
      <c r="J662" s="214">
        <f>ROUND(I662*H662,2)</f>
        <v>0</v>
      </c>
      <c r="K662" s="210" t="s">
        <v>185</v>
      </c>
      <c r="L662" s="47"/>
      <c r="M662" s="215" t="s">
        <v>19</v>
      </c>
      <c r="N662" s="216" t="s">
        <v>48</v>
      </c>
      <c r="O662" s="87"/>
      <c r="P662" s="217">
        <f>O662*H662</f>
        <v>0</v>
      </c>
      <c r="Q662" s="217">
        <v>0.00792</v>
      </c>
      <c r="R662" s="217">
        <f>Q662*H662</f>
        <v>0.079199999999999993</v>
      </c>
      <c r="S662" s="217">
        <v>0</v>
      </c>
      <c r="T662" s="218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19" t="s">
        <v>186</v>
      </c>
      <c r="AT662" s="219" t="s">
        <v>182</v>
      </c>
      <c r="AU662" s="219" t="s">
        <v>87</v>
      </c>
      <c r="AY662" s="20" t="s">
        <v>180</v>
      </c>
      <c r="BE662" s="220">
        <f>IF(N662="základní",J662,0)</f>
        <v>0</v>
      </c>
      <c r="BF662" s="220">
        <f>IF(N662="snížená",J662,0)</f>
        <v>0</v>
      </c>
      <c r="BG662" s="220">
        <f>IF(N662="zákl. přenesená",J662,0)</f>
        <v>0</v>
      </c>
      <c r="BH662" s="220">
        <f>IF(N662="sníž. přenesená",J662,0)</f>
        <v>0</v>
      </c>
      <c r="BI662" s="220">
        <f>IF(N662="nulová",J662,0)</f>
        <v>0</v>
      </c>
      <c r="BJ662" s="20" t="s">
        <v>85</v>
      </c>
      <c r="BK662" s="220">
        <f>ROUND(I662*H662,2)</f>
        <v>0</v>
      </c>
      <c r="BL662" s="20" t="s">
        <v>186</v>
      </c>
      <c r="BM662" s="219" t="s">
        <v>637</v>
      </c>
    </row>
    <row r="663" s="2" customFormat="1">
      <c r="A663" s="41"/>
      <c r="B663" s="42"/>
      <c r="C663" s="43"/>
      <c r="D663" s="221" t="s">
        <v>188</v>
      </c>
      <c r="E663" s="43"/>
      <c r="F663" s="222" t="s">
        <v>638</v>
      </c>
      <c r="G663" s="43"/>
      <c r="H663" s="43"/>
      <c r="I663" s="223"/>
      <c r="J663" s="43"/>
      <c r="K663" s="43"/>
      <c r="L663" s="47"/>
      <c r="M663" s="224"/>
      <c r="N663" s="225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188</v>
      </c>
      <c r="AU663" s="20" t="s">
        <v>87</v>
      </c>
    </row>
    <row r="664" s="13" customFormat="1">
      <c r="A664" s="13"/>
      <c r="B664" s="226"/>
      <c r="C664" s="227"/>
      <c r="D664" s="228" t="s">
        <v>190</v>
      </c>
      <c r="E664" s="229" t="s">
        <v>19</v>
      </c>
      <c r="F664" s="230" t="s">
        <v>240</v>
      </c>
      <c r="G664" s="227"/>
      <c r="H664" s="229" t="s">
        <v>19</v>
      </c>
      <c r="I664" s="231"/>
      <c r="J664" s="227"/>
      <c r="K664" s="227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190</v>
      </c>
      <c r="AU664" s="236" t="s">
        <v>87</v>
      </c>
      <c r="AV664" s="13" t="s">
        <v>85</v>
      </c>
      <c r="AW664" s="13" t="s">
        <v>36</v>
      </c>
      <c r="AX664" s="13" t="s">
        <v>77</v>
      </c>
      <c r="AY664" s="236" t="s">
        <v>180</v>
      </c>
    </row>
    <row r="665" s="14" customFormat="1">
      <c r="A665" s="14"/>
      <c r="B665" s="237"/>
      <c r="C665" s="238"/>
      <c r="D665" s="228" t="s">
        <v>190</v>
      </c>
      <c r="E665" s="239" t="s">
        <v>19</v>
      </c>
      <c r="F665" s="240" t="s">
        <v>639</v>
      </c>
      <c r="G665" s="238"/>
      <c r="H665" s="241">
        <v>5.2000000000000002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7" t="s">
        <v>190</v>
      </c>
      <c r="AU665" s="247" t="s">
        <v>87</v>
      </c>
      <c r="AV665" s="14" t="s">
        <v>87</v>
      </c>
      <c r="AW665" s="14" t="s">
        <v>36</v>
      </c>
      <c r="AX665" s="14" t="s">
        <v>77</v>
      </c>
      <c r="AY665" s="247" t="s">
        <v>180</v>
      </c>
    </row>
    <row r="666" s="14" customFormat="1">
      <c r="A666" s="14"/>
      <c r="B666" s="237"/>
      <c r="C666" s="238"/>
      <c r="D666" s="228" t="s">
        <v>190</v>
      </c>
      <c r="E666" s="239" t="s">
        <v>19</v>
      </c>
      <c r="F666" s="240" t="s">
        <v>640</v>
      </c>
      <c r="G666" s="238"/>
      <c r="H666" s="241">
        <v>4.7999999999999998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7" t="s">
        <v>190</v>
      </c>
      <c r="AU666" s="247" t="s">
        <v>87</v>
      </c>
      <c r="AV666" s="14" t="s">
        <v>87</v>
      </c>
      <c r="AW666" s="14" t="s">
        <v>36</v>
      </c>
      <c r="AX666" s="14" t="s">
        <v>77</v>
      </c>
      <c r="AY666" s="247" t="s">
        <v>180</v>
      </c>
    </row>
    <row r="667" s="15" customFormat="1">
      <c r="A667" s="15"/>
      <c r="B667" s="248"/>
      <c r="C667" s="249"/>
      <c r="D667" s="228" t="s">
        <v>190</v>
      </c>
      <c r="E667" s="250" t="s">
        <v>19</v>
      </c>
      <c r="F667" s="251" t="s">
        <v>194</v>
      </c>
      <c r="G667" s="249"/>
      <c r="H667" s="252">
        <v>10</v>
      </c>
      <c r="I667" s="253"/>
      <c r="J667" s="249"/>
      <c r="K667" s="249"/>
      <c r="L667" s="254"/>
      <c r="M667" s="255"/>
      <c r="N667" s="256"/>
      <c r="O667" s="256"/>
      <c r="P667" s="256"/>
      <c r="Q667" s="256"/>
      <c r="R667" s="256"/>
      <c r="S667" s="256"/>
      <c r="T667" s="257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8" t="s">
        <v>190</v>
      </c>
      <c r="AU667" s="258" t="s">
        <v>87</v>
      </c>
      <c r="AV667" s="15" t="s">
        <v>186</v>
      </c>
      <c r="AW667" s="15" t="s">
        <v>36</v>
      </c>
      <c r="AX667" s="15" t="s">
        <v>85</v>
      </c>
      <c r="AY667" s="258" t="s">
        <v>180</v>
      </c>
    </row>
    <row r="668" s="2" customFormat="1" ht="33" customHeight="1">
      <c r="A668" s="41"/>
      <c r="B668" s="42"/>
      <c r="C668" s="208" t="s">
        <v>641</v>
      </c>
      <c r="D668" s="208" t="s">
        <v>182</v>
      </c>
      <c r="E668" s="209" t="s">
        <v>642</v>
      </c>
      <c r="F668" s="210" t="s">
        <v>643</v>
      </c>
      <c r="G668" s="211" t="s">
        <v>105</v>
      </c>
      <c r="H668" s="212">
        <v>10</v>
      </c>
      <c r="I668" s="213"/>
      <c r="J668" s="214">
        <f>ROUND(I668*H668,2)</f>
        <v>0</v>
      </c>
      <c r="K668" s="210" t="s">
        <v>185</v>
      </c>
      <c r="L668" s="47"/>
      <c r="M668" s="215" t="s">
        <v>19</v>
      </c>
      <c r="N668" s="216" t="s">
        <v>48</v>
      </c>
      <c r="O668" s="87"/>
      <c r="P668" s="217">
        <f>O668*H668</f>
        <v>0</v>
      </c>
      <c r="Q668" s="217">
        <v>0</v>
      </c>
      <c r="R668" s="217">
        <f>Q668*H668</f>
        <v>0</v>
      </c>
      <c r="S668" s="217">
        <v>0</v>
      </c>
      <c r="T668" s="218">
        <f>S668*H668</f>
        <v>0</v>
      </c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R668" s="219" t="s">
        <v>186</v>
      </c>
      <c r="AT668" s="219" t="s">
        <v>182</v>
      </c>
      <c r="AU668" s="219" t="s">
        <v>87</v>
      </c>
      <c r="AY668" s="20" t="s">
        <v>180</v>
      </c>
      <c r="BE668" s="220">
        <f>IF(N668="základní",J668,0)</f>
        <v>0</v>
      </c>
      <c r="BF668" s="220">
        <f>IF(N668="snížená",J668,0)</f>
        <v>0</v>
      </c>
      <c r="BG668" s="220">
        <f>IF(N668="zákl. přenesená",J668,0)</f>
        <v>0</v>
      </c>
      <c r="BH668" s="220">
        <f>IF(N668="sníž. přenesená",J668,0)</f>
        <v>0</v>
      </c>
      <c r="BI668" s="220">
        <f>IF(N668="nulová",J668,0)</f>
        <v>0</v>
      </c>
      <c r="BJ668" s="20" t="s">
        <v>85</v>
      </c>
      <c r="BK668" s="220">
        <f>ROUND(I668*H668,2)</f>
        <v>0</v>
      </c>
      <c r="BL668" s="20" t="s">
        <v>186</v>
      </c>
      <c r="BM668" s="219" t="s">
        <v>644</v>
      </c>
    </row>
    <row r="669" s="2" customFormat="1">
      <c r="A669" s="41"/>
      <c r="B669" s="42"/>
      <c r="C669" s="43"/>
      <c r="D669" s="221" t="s">
        <v>188</v>
      </c>
      <c r="E669" s="43"/>
      <c r="F669" s="222" t="s">
        <v>645</v>
      </c>
      <c r="G669" s="43"/>
      <c r="H669" s="43"/>
      <c r="I669" s="223"/>
      <c r="J669" s="43"/>
      <c r="K669" s="43"/>
      <c r="L669" s="47"/>
      <c r="M669" s="224"/>
      <c r="N669" s="225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T669" s="20" t="s">
        <v>188</v>
      </c>
      <c r="AU669" s="20" t="s">
        <v>87</v>
      </c>
    </row>
    <row r="670" s="13" customFormat="1">
      <c r="A670" s="13"/>
      <c r="B670" s="226"/>
      <c r="C670" s="227"/>
      <c r="D670" s="228" t="s">
        <v>190</v>
      </c>
      <c r="E670" s="229" t="s">
        <v>19</v>
      </c>
      <c r="F670" s="230" t="s">
        <v>240</v>
      </c>
      <c r="G670" s="227"/>
      <c r="H670" s="229" t="s">
        <v>19</v>
      </c>
      <c r="I670" s="231"/>
      <c r="J670" s="227"/>
      <c r="K670" s="227"/>
      <c r="L670" s="232"/>
      <c r="M670" s="233"/>
      <c r="N670" s="234"/>
      <c r="O670" s="234"/>
      <c r="P670" s="234"/>
      <c r="Q670" s="234"/>
      <c r="R670" s="234"/>
      <c r="S670" s="234"/>
      <c r="T670" s="23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6" t="s">
        <v>190</v>
      </c>
      <c r="AU670" s="236" t="s">
        <v>87</v>
      </c>
      <c r="AV670" s="13" t="s">
        <v>85</v>
      </c>
      <c r="AW670" s="13" t="s">
        <v>36</v>
      </c>
      <c r="AX670" s="13" t="s">
        <v>77</v>
      </c>
      <c r="AY670" s="236" t="s">
        <v>180</v>
      </c>
    </row>
    <row r="671" s="14" customFormat="1">
      <c r="A671" s="14"/>
      <c r="B671" s="237"/>
      <c r="C671" s="238"/>
      <c r="D671" s="228" t="s">
        <v>190</v>
      </c>
      <c r="E671" s="239" t="s">
        <v>19</v>
      </c>
      <c r="F671" s="240" t="s">
        <v>639</v>
      </c>
      <c r="G671" s="238"/>
      <c r="H671" s="241">
        <v>5.2000000000000002</v>
      </c>
      <c r="I671" s="242"/>
      <c r="J671" s="238"/>
      <c r="K671" s="238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190</v>
      </c>
      <c r="AU671" s="247" t="s">
        <v>87</v>
      </c>
      <c r="AV671" s="14" t="s">
        <v>87</v>
      </c>
      <c r="AW671" s="14" t="s">
        <v>36</v>
      </c>
      <c r="AX671" s="14" t="s">
        <v>77</v>
      </c>
      <c r="AY671" s="247" t="s">
        <v>180</v>
      </c>
    </row>
    <row r="672" s="14" customFormat="1">
      <c r="A672" s="14"/>
      <c r="B672" s="237"/>
      <c r="C672" s="238"/>
      <c r="D672" s="228" t="s">
        <v>190</v>
      </c>
      <c r="E672" s="239" t="s">
        <v>19</v>
      </c>
      <c r="F672" s="240" t="s">
        <v>640</v>
      </c>
      <c r="G672" s="238"/>
      <c r="H672" s="241">
        <v>4.7999999999999998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190</v>
      </c>
      <c r="AU672" s="247" t="s">
        <v>87</v>
      </c>
      <c r="AV672" s="14" t="s">
        <v>87</v>
      </c>
      <c r="AW672" s="14" t="s">
        <v>36</v>
      </c>
      <c r="AX672" s="14" t="s">
        <v>77</v>
      </c>
      <c r="AY672" s="247" t="s">
        <v>180</v>
      </c>
    </row>
    <row r="673" s="15" customFormat="1">
      <c r="A673" s="15"/>
      <c r="B673" s="248"/>
      <c r="C673" s="249"/>
      <c r="D673" s="228" t="s">
        <v>190</v>
      </c>
      <c r="E673" s="250" t="s">
        <v>19</v>
      </c>
      <c r="F673" s="251" t="s">
        <v>194</v>
      </c>
      <c r="G673" s="249"/>
      <c r="H673" s="252">
        <v>10</v>
      </c>
      <c r="I673" s="253"/>
      <c r="J673" s="249"/>
      <c r="K673" s="249"/>
      <c r="L673" s="254"/>
      <c r="M673" s="255"/>
      <c r="N673" s="256"/>
      <c r="O673" s="256"/>
      <c r="P673" s="256"/>
      <c r="Q673" s="256"/>
      <c r="R673" s="256"/>
      <c r="S673" s="256"/>
      <c r="T673" s="257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58" t="s">
        <v>190</v>
      </c>
      <c r="AU673" s="258" t="s">
        <v>87</v>
      </c>
      <c r="AV673" s="15" t="s">
        <v>186</v>
      </c>
      <c r="AW673" s="15" t="s">
        <v>36</v>
      </c>
      <c r="AX673" s="15" t="s">
        <v>85</v>
      </c>
      <c r="AY673" s="258" t="s">
        <v>180</v>
      </c>
    </row>
    <row r="674" s="2" customFormat="1" ht="16.5" customHeight="1">
      <c r="A674" s="41"/>
      <c r="B674" s="42"/>
      <c r="C674" s="208" t="s">
        <v>646</v>
      </c>
      <c r="D674" s="208" t="s">
        <v>182</v>
      </c>
      <c r="E674" s="209" t="s">
        <v>647</v>
      </c>
      <c r="F674" s="210" t="s">
        <v>648</v>
      </c>
      <c r="G674" s="211" t="s">
        <v>130</v>
      </c>
      <c r="H674" s="212">
        <v>6.0419999999999998</v>
      </c>
      <c r="I674" s="213"/>
      <c r="J674" s="214">
        <f>ROUND(I674*H674,2)</f>
        <v>0</v>
      </c>
      <c r="K674" s="210" t="s">
        <v>185</v>
      </c>
      <c r="L674" s="47"/>
      <c r="M674" s="215" t="s">
        <v>19</v>
      </c>
      <c r="N674" s="216" t="s">
        <v>48</v>
      </c>
      <c r="O674" s="87"/>
      <c r="P674" s="217">
        <f>O674*H674</f>
        <v>0</v>
      </c>
      <c r="Q674" s="217">
        <v>1.8907700000000001</v>
      </c>
      <c r="R674" s="217">
        <f>Q674*H674</f>
        <v>11.42403234</v>
      </c>
      <c r="S674" s="217">
        <v>0</v>
      </c>
      <c r="T674" s="218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19" t="s">
        <v>186</v>
      </c>
      <c r="AT674" s="219" t="s">
        <v>182</v>
      </c>
      <c r="AU674" s="219" t="s">
        <v>87</v>
      </c>
      <c r="AY674" s="20" t="s">
        <v>180</v>
      </c>
      <c r="BE674" s="220">
        <f>IF(N674="základní",J674,0)</f>
        <v>0</v>
      </c>
      <c r="BF674" s="220">
        <f>IF(N674="snížená",J674,0)</f>
        <v>0</v>
      </c>
      <c r="BG674" s="220">
        <f>IF(N674="zákl. přenesená",J674,0)</f>
        <v>0</v>
      </c>
      <c r="BH674" s="220">
        <f>IF(N674="sníž. přenesená",J674,0)</f>
        <v>0</v>
      </c>
      <c r="BI674" s="220">
        <f>IF(N674="nulová",J674,0)</f>
        <v>0</v>
      </c>
      <c r="BJ674" s="20" t="s">
        <v>85</v>
      </c>
      <c r="BK674" s="220">
        <f>ROUND(I674*H674,2)</f>
        <v>0</v>
      </c>
      <c r="BL674" s="20" t="s">
        <v>186</v>
      </c>
      <c r="BM674" s="219" t="s">
        <v>649</v>
      </c>
    </row>
    <row r="675" s="2" customFormat="1">
      <c r="A675" s="41"/>
      <c r="B675" s="42"/>
      <c r="C675" s="43"/>
      <c r="D675" s="221" t="s">
        <v>188</v>
      </c>
      <c r="E675" s="43"/>
      <c r="F675" s="222" t="s">
        <v>650</v>
      </c>
      <c r="G675" s="43"/>
      <c r="H675" s="43"/>
      <c r="I675" s="223"/>
      <c r="J675" s="43"/>
      <c r="K675" s="43"/>
      <c r="L675" s="47"/>
      <c r="M675" s="224"/>
      <c r="N675" s="225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188</v>
      </c>
      <c r="AU675" s="20" t="s">
        <v>87</v>
      </c>
    </row>
    <row r="676" s="13" customFormat="1">
      <c r="A676" s="13"/>
      <c r="B676" s="226"/>
      <c r="C676" s="227"/>
      <c r="D676" s="228" t="s">
        <v>190</v>
      </c>
      <c r="E676" s="229" t="s">
        <v>19</v>
      </c>
      <c r="F676" s="230" t="s">
        <v>191</v>
      </c>
      <c r="G676" s="227"/>
      <c r="H676" s="229" t="s">
        <v>19</v>
      </c>
      <c r="I676" s="231"/>
      <c r="J676" s="227"/>
      <c r="K676" s="227"/>
      <c r="L676" s="232"/>
      <c r="M676" s="233"/>
      <c r="N676" s="234"/>
      <c r="O676" s="234"/>
      <c r="P676" s="234"/>
      <c r="Q676" s="234"/>
      <c r="R676" s="234"/>
      <c r="S676" s="234"/>
      <c r="T676" s="23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6" t="s">
        <v>190</v>
      </c>
      <c r="AU676" s="236" t="s">
        <v>87</v>
      </c>
      <c r="AV676" s="13" t="s">
        <v>85</v>
      </c>
      <c r="AW676" s="13" t="s">
        <v>36</v>
      </c>
      <c r="AX676" s="13" t="s">
        <v>77</v>
      </c>
      <c r="AY676" s="236" t="s">
        <v>180</v>
      </c>
    </row>
    <row r="677" s="13" customFormat="1">
      <c r="A677" s="13"/>
      <c r="B677" s="226"/>
      <c r="C677" s="227"/>
      <c r="D677" s="228" t="s">
        <v>190</v>
      </c>
      <c r="E677" s="229" t="s">
        <v>19</v>
      </c>
      <c r="F677" s="230" t="s">
        <v>192</v>
      </c>
      <c r="G677" s="227"/>
      <c r="H677" s="229" t="s">
        <v>19</v>
      </c>
      <c r="I677" s="231"/>
      <c r="J677" s="227"/>
      <c r="K677" s="227"/>
      <c r="L677" s="232"/>
      <c r="M677" s="233"/>
      <c r="N677" s="234"/>
      <c r="O677" s="234"/>
      <c r="P677" s="234"/>
      <c r="Q677" s="234"/>
      <c r="R677" s="234"/>
      <c r="S677" s="234"/>
      <c r="T677" s="23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6" t="s">
        <v>190</v>
      </c>
      <c r="AU677" s="236" t="s">
        <v>87</v>
      </c>
      <c r="AV677" s="13" t="s">
        <v>85</v>
      </c>
      <c r="AW677" s="13" t="s">
        <v>36</v>
      </c>
      <c r="AX677" s="13" t="s">
        <v>77</v>
      </c>
      <c r="AY677" s="236" t="s">
        <v>180</v>
      </c>
    </row>
    <row r="678" s="13" customFormat="1">
      <c r="A678" s="13"/>
      <c r="B678" s="226"/>
      <c r="C678" s="227"/>
      <c r="D678" s="228" t="s">
        <v>190</v>
      </c>
      <c r="E678" s="229" t="s">
        <v>19</v>
      </c>
      <c r="F678" s="230" t="s">
        <v>234</v>
      </c>
      <c r="G678" s="227"/>
      <c r="H678" s="229" t="s">
        <v>19</v>
      </c>
      <c r="I678" s="231"/>
      <c r="J678" s="227"/>
      <c r="K678" s="227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190</v>
      </c>
      <c r="AU678" s="236" t="s">
        <v>87</v>
      </c>
      <c r="AV678" s="13" t="s">
        <v>85</v>
      </c>
      <c r="AW678" s="13" t="s">
        <v>36</v>
      </c>
      <c r="AX678" s="13" t="s">
        <v>77</v>
      </c>
      <c r="AY678" s="236" t="s">
        <v>180</v>
      </c>
    </row>
    <row r="679" s="13" customFormat="1">
      <c r="A679" s="13"/>
      <c r="B679" s="226"/>
      <c r="C679" s="227"/>
      <c r="D679" s="228" t="s">
        <v>190</v>
      </c>
      <c r="E679" s="229" t="s">
        <v>19</v>
      </c>
      <c r="F679" s="230" t="s">
        <v>651</v>
      </c>
      <c r="G679" s="227"/>
      <c r="H679" s="229" t="s">
        <v>19</v>
      </c>
      <c r="I679" s="231"/>
      <c r="J679" s="227"/>
      <c r="K679" s="227"/>
      <c r="L679" s="232"/>
      <c r="M679" s="233"/>
      <c r="N679" s="234"/>
      <c r="O679" s="234"/>
      <c r="P679" s="234"/>
      <c r="Q679" s="234"/>
      <c r="R679" s="234"/>
      <c r="S679" s="234"/>
      <c r="T679" s="23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6" t="s">
        <v>190</v>
      </c>
      <c r="AU679" s="236" t="s">
        <v>87</v>
      </c>
      <c r="AV679" s="13" t="s">
        <v>85</v>
      </c>
      <c r="AW679" s="13" t="s">
        <v>36</v>
      </c>
      <c r="AX679" s="13" t="s">
        <v>77</v>
      </c>
      <c r="AY679" s="236" t="s">
        <v>180</v>
      </c>
    </row>
    <row r="680" s="14" customFormat="1">
      <c r="A680" s="14"/>
      <c r="B680" s="237"/>
      <c r="C680" s="238"/>
      <c r="D680" s="228" t="s">
        <v>190</v>
      </c>
      <c r="E680" s="239" t="s">
        <v>19</v>
      </c>
      <c r="F680" s="240" t="s">
        <v>315</v>
      </c>
      <c r="G680" s="238"/>
      <c r="H680" s="241">
        <v>4.1699999999999999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7" t="s">
        <v>190</v>
      </c>
      <c r="AU680" s="247" t="s">
        <v>87</v>
      </c>
      <c r="AV680" s="14" t="s">
        <v>87</v>
      </c>
      <c r="AW680" s="14" t="s">
        <v>36</v>
      </c>
      <c r="AX680" s="14" t="s">
        <v>77</v>
      </c>
      <c r="AY680" s="247" t="s">
        <v>180</v>
      </c>
    </row>
    <row r="681" s="14" customFormat="1">
      <c r="A681" s="14"/>
      <c r="B681" s="237"/>
      <c r="C681" s="238"/>
      <c r="D681" s="228" t="s">
        <v>190</v>
      </c>
      <c r="E681" s="239" t="s">
        <v>19</v>
      </c>
      <c r="F681" s="240" t="s">
        <v>652</v>
      </c>
      <c r="G681" s="238"/>
      <c r="H681" s="241">
        <v>0.58499999999999996</v>
      </c>
      <c r="I681" s="242"/>
      <c r="J681" s="238"/>
      <c r="K681" s="238"/>
      <c r="L681" s="243"/>
      <c r="M681" s="244"/>
      <c r="N681" s="245"/>
      <c r="O681" s="245"/>
      <c r="P681" s="245"/>
      <c r="Q681" s="245"/>
      <c r="R681" s="245"/>
      <c r="S681" s="245"/>
      <c r="T681" s="24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7" t="s">
        <v>190</v>
      </c>
      <c r="AU681" s="247" t="s">
        <v>87</v>
      </c>
      <c r="AV681" s="14" t="s">
        <v>87</v>
      </c>
      <c r="AW681" s="14" t="s">
        <v>36</v>
      </c>
      <c r="AX681" s="14" t="s">
        <v>77</v>
      </c>
      <c r="AY681" s="247" t="s">
        <v>180</v>
      </c>
    </row>
    <row r="682" s="14" customFormat="1">
      <c r="A682" s="14"/>
      <c r="B682" s="237"/>
      <c r="C682" s="238"/>
      <c r="D682" s="228" t="s">
        <v>190</v>
      </c>
      <c r="E682" s="239" t="s">
        <v>19</v>
      </c>
      <c r="F682" s="240" t="s">
        <v>653</v>
      </c>
      <c r="G682" s="238"/>
      <c r="H682" s="241">
        <v>1.2869999999999999</v>
      </c>
      <c r="I682" s="242"/>
      <c r="J682" s="238"/>
      <c r="K682" s="238"/>
      <c r="L682" s="243"/>
      <c r="M682" s="244"/>
      <c r="N682" s="245"/>
      <c r="O682" s="245"/>
      <c r="P682" s="245"/>
      <c r="Q682" s="245"/>
      <c r="R682" s="245"/>
      <c r="S682" s="245"/>
      <c r="T682" s="24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7" t="s">
        <v>190</v>
      </c>
      <c r="AU682" s="247" t="s">
        <v>87</v>
      </c>
      <c r="AV682" s="14" t="s">
        <v>87</v>
      </c>
      <c r="AW682" s="14" t="s">
        <v>36</v>
      </c>
      <c r="AX682" s="14" t="s">
        <v>77</v>
      </c>
      <c r="AY682" s="247" t="s">
        <v>180</v>
      </c>
    </row>
    <row r="683" s="15" customFormat="1">
      <c r="A683" s="15"/>
      <c r="B683" s="248"/>
      <c r="C683" s="249"/>
      <c r="D683" s="228" t="s">
        <v>190</v>
      </c>
      <c r="E683" s="250" t="s">
        <v>19</v>
      </c>
      <c r="F683" s="251" t="s">
        <v>194</v>
      </c>
      <c r="G683" s="249"/>
      <c r="H683" s="252">
        <v>6.0419999999999998</v>
      </c>
      <c r="I683" s="253"/>
      <c r="J683" s="249"/>
      <c r="K683" s="249"/>
      <c r="L683" s="254"/>
      <c r="M683" s="255"/>
      <c r="N683" s="256"/>
      <c r="O683" s="256"/>
      <c r="P683" s="256"/>
      <c r="Q683" s="256"/>
      <c r="R683" s="256"/>
      <c r="S683" s="256"/>
      <c r="T683" s="257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58" t="s">
        <v>190</v>
      </c>
      <c r="AU683" s="258" t="s">
        <v>87</v>
      </c>
      <c r="AV683" s="15" t="s">
        <v>186</v>
      </c>
      <c r="AW683" s="15" t="s">
        <v>36</v>
      </c>
      <c r="AX683" s="15" t="s">
        <v>85</v>
      </c>
      <c r="AY683" s="258" t="s">
        <v>180</v>
      </c>
    </row>
    <row r="684" s="12" customFormat="1" ht="22.8" customHeight="1">
      <c r="A684" s="12"/>
      <c r="B684" s="192"/>
      <c r="C684" s="193"/>
      <c r="D684" s="194" t="s">
        <v>76</v>
      </c>
      <c r="E684" s="206" t="s">
        <v>229</v>
      </c>
      <c r="F684" s="206" t="s">
        <v>654</v>
      </c>
      <c r="G684" s="193"/>
      <c r="H684" s="193"/>
      <c r="I684" s="196"/>
      <c r="J684" s="207">
        <f>BK684</f>
        <v>0</v>
      </c>
      <c r="K684" s="193"/>
      <c r="L684" s="198"/>
      <c r="M684" s="199"/>
      <c r="N684" s="200"/>
      <c r="O684" s="200"/>
      <c r="P684" s="201">
        <f>SUM(P685:P805)</f>
        <v>0</v>
      </c>
      <c r="Q684" s="200"/>
      <c r="R684" s="201">
        <f>SUM(R685:R805)</f>
        <v>142.17835829999999</v>
      </c>
      <c r="S684" s="200"/>
      <c r="T684" s="202">
        <f>SUM(T685:T805)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03" t="s">
        <v>85</v>
      </c>
      <c r="AT684" s="204" t="s">
        <v>76</v>
      </c>
      <c r="AU684" s="204" t="s">
        <v>85</v>
      </c>
      <c r="AY684" s="203" t="s">
        <v>180</v>
      </c>
      <c r="BK684" s="205">
        <f>SUM(BK685:BK805)</f>
        <v>0</v>
      </c>
    </row>
    <row r="685" s="2" customFormat="1" ht="44.25" customHeight="1">
      <c r="A685" s="41"/>
      <c r="B685" s="42"/>
      <c r="C685" s="208" t="s">
        <v>655</v>
      </c>
      <c r="D685" s="208" t="s">
        <v>182</v>
      </c>
      <c r="E685" s="209" t="s">
        <v>656</v>
      </c>
      <c r="F685" s="210" t="s">
        <v>657</v>
      </c>
      <c r="G685" s="211" t="s">
        <v>105</v>
      </c>
      <c r="H685" s="212">
        <v>81</v>
      </c>
      <c r="I685" s="213"/>
      <c r="J685" s="214">
        <f>ROUND(I685*H685,2)</f>
        <v>0</v>
      </c>
      <c r="K685" s="210" t="s">
        <v>19</v>
      </c>
      <c r="L685" s="47"/>
      <c r="M685" s="215" t="s">
        <v>19</v>
      </c>
      <c r="N685" s="216" t="s">
        <v>48</v>
      </c>
      <c r="O685" s="87"/>
      <c r="P685" s="217">
        <f>O685*H685</f>
        <v>0</v>
      </c>
      <c r="Q685" s="217">
        <v>0</v>
      </c>
      <c r="R685" s="217">
        <f>Q685*H685</f>
        <v>0</v>
      </c>
      <c r="S685" s="217">
        <v>0</v>
      </c>
      <c r="T685" s="218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19" t="s">
        <v>186</v>
      </c>
      <c r="AT685" s="219" t="s">
        <v>182</v>
      </c>
      <c r="AU685" s="219" t="s">
        <v>87</v>
      </c>
      <c r="AY685" s="20" t="s">
        <v>180</v>
      </c>
      <c r="BE685" s="220">
        <f>IF(N685="základní",J685,0)</f>
        <v>0</v>
      </c>
      <c r="BF685" s="220">
        <f>IF(N685="snížená",J685,0)</f>
        <v>0</v>
      </c>
      <c r="BG685" s="220">
        <f>IF(N685="zákl. přenesená",J685,0)</f>
        <v>0</v>
      </c>
      <c r="BH685" s="220">
        <f>IF(N685="sníž. přenesená",J685,0)</f>
        <v>0</v>
      </c>
      <c r="BI685" s="220">
        <f>IF(N685="nulová",J685,0)</f>
        <v>0</v>
      </c>
      <c r="BJ685" s="20" t="s">
        <v>85</v>
      </c>
      <c r="BK685" s="220">
        <f>ROUND(I685*H685,2)</f>
        <v>0</v>
      </c>
      <c r="BL685" s="20" t="s">
        <v>186</v>
      </c>
      <c r="BM685" s="219" t="s">
        <v>658</v>
      </c>
    </row>
    <row r="686" s="14" customFormat="1">
      <c r="A686" s="14"/>
      <c r="B686" s="237"/>
      <c r="C686" s="238"/>
      <c r="D686" s="228" t="s">
        <v>190</v>
      </c>
      <c r="E686" s="239" t="s">
        <v>19</v>
      </c>
      <c r="F686" s="240" t="s">
        <v>120</v>
      </c>
      <c r="G686" s="238"/>
      <c r="H686" s="241">
        <v>81</v>
      </c>
      <c r="I686" s="242"/>
      <c r="J686" s="238"/>
      <c r="K686" s="238"/>
      <c r="L686" s="243"/>
      <c r="M686" s="244"/>
      <c r="N686" s="245"/>
      <c r="O686" s="245"/>
      <c r="P686" s="245"/>
      <c r="Q686" s="245"/>
      <c r="R686" s="245"/>
      <c r="S686" s="245"/>
      <c r="T686" s="246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7" t="s">
        <v>190</v>
      </c>
      <c r="AU686" s="247" t="s">
        <v>87</v>
      </c>
      <c r="AV686" s="14" t="s">
        <v>87</v>
      </c>
      <c r="AW686" s="14" t="s">
        <v>36</v>
      </c>
      <c r="AX686" s="14" t="s">
        <v>77</v>
      </c>
      <c r="AY686" s="247" t="s">
        <v>180</v>
      </c>
    </row>
    <row r="687" s="15" customFormat="1">
      <c r="A687" s="15"/>
      <c r="B687" s="248"/>
      <c r="C687" s="249"/>
      <c r="D687" s="228" t="s">
        <v>190</v>
      </c>
      <c r="E687" s="250" t="s">
        <v>19</v>
      </c>
      <c r="F687" s="251" t="s">
        <v>194</v>
      </c>
      <c r="G687" s="249"/>
      <c r="H687" s="252">
        <v>81</v>
      </c>
      <c r="I687" s="253"/>
      <c r="J687" s="249"/>
      <c r="K687" s="249"/>
      <c r="L687" s="254"/>
      <c r="M687" s="255"/>
      <c r="N687" s="256"/>
      <c r="O687" s="256"/>
      <c r="P687" s="256"/>
      <c r="Q687" s="256"/>
      <c r="R687" s="256"/>
      <c r="S687" s="256"/>
      <c r="T687" s="257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58" t="s">
        <v>190</v>
      </c>
      <c r="AU687" s="258" t="s">
        <v>87</v>
      </c>
      <c r="AV687" s="15" t="s">
        <v>186</v>
      </c>
      <c r="AW687" s="15" t="s">
        <v>36</v>
      </c>
      <c r="AX687" s="15" t="s">
        <v>85</v>
      </c>
      <c r="AY687" s="258" t="s">
        <v>180</v>
      </c>
    </row>
    <row r="688" s="2" customFormat="1" ht="44.25" customHeight="1">
      <c r="A688" s="41"/>
      <c r="B688" s="42"/>
      <c r="C688" s="208" t="s">
        <v>659</v>
      </c>
      <c r="D688" s="208" t="s">
        <v>182</v>
      </c>
      <c r="E688" s="209" t="s">
        <v>660</v>
      </c>
      <c r="F688" s="210" t="s">
        <v>661</v>
      </c>
      <c r="G688" s="211" t="s">
        <v>105</v>
      </c>
      <c r="H688" s="212">
        <v>565</v>
      </c>
      <c r="I688" s="213"/>
      <c r="J688" s="214">
        <f>ROUND(I688*H688,2)</f>
        <v>0</v>
      </c>
      <c r="K688" s="210" t="s">
        <v>19</v>
      </c>
      <c r="L688" s="47"/>
      <c r="M688" s="215" t="s">
        <v>19</v>
      </c>
      <c r="N688" s="216" t="s">
        <v>48</v>
      </c>
      <c r="O688" s="87"/>
      <c r="P688" s="217">
        <f>O688*H688</f>
        <v>0</v>
      </c>
      <c r="Q688" s="217">
        <v>0</v>
      </c>
      <c r="R688" s="217">
        <f>Q688*H688</f>
        <v>0</v>
      </c>
      <c r="S688" s="217">
        <v>0</v>
      </c>
      <c r="T688" s="218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9" t="s">
        <v>186</v>
      </c>
      <c r="AT688" s="219" t="s">
        <v>182</v>
      </c>
      <c r="AU688" s="219" t="s">
        <v>87</v>
      </c>
      <c r="AY688" s="20" t="s">
        <v>180</v>
      </c>
      <c r="BE688" s="220">
        <f>IF(N688="základní",J688,0)</f>
        <v>0</v>
      </c>
      <c r="BF688" s="220">
        <f>IF(N688="snížená",J688,0)</f>
        <v>0</v>
      </c>
      <c r="BG688" s="220">
        <f>IF(N688="zákl. přenesená",J688,0)</f>
        <v>0</v>
      </c>
      <c r="BH688" s="220">
        <f>IF(N688="sníž. přenesená",J688,0)</f>
        <v>0</v>
      </c>
      <c r="BI688" s="220">
        <f>IF(N688="nulová",J688,0)</f>
        <v>0</v>
      </c>
      <c r="BJ688" s="20" t="s">
        <v>85</v>
      </c>
      <c r="BK688" s="220">
        <f>ROUND(I688*H688,2)</f>
        <v>0</v>
      </c>
      <c r="BL688" s="20" t="s">
        <v>186</v>
      </c>
      <c r="BM688" s="219" t="s">
        <v>662</v>
      </c>
    </row>
    <row r="689" s="14" customFormat="1">
      <c r="A689" s="14"/>
      <c r="B689" s="237"/>
      <c r="C689" s="238"/>
      <c r="D689" s="228" t="s">
        <v>190</v>
      </c>
      <c r="E689" s="239" t="s">
        <v>19</v>
      </c>
      <c r="F689" s="240" t="s">
        <v>117</v>
      </c>
      <c r="G689" s="238"/>
      <c r="H689" s="241">
        <v>565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7" t="s">
        <v>190</v>
      </c>
      <c r="AU689" s="247" t="s">
        <v>87</v>
      </c>
      <c r="AV689" s="14" t="s">
        <v>87</v>
      </c>
      <c r="AW689" s="14" t="s">
        <v>36</v>
      </c>
      <c r="AX689" s="14" t="s">
        <v>77</v>
      </c>
      <c r="AY689" s="247" t="s">
        <v>180</v>
      </c>
    </row>
    <row r="690" s="15" customFormat="1">
      <c r="A690" s="15"/>
      <c r="B690" s="248"/>
      <c r="C690" s="249"/>
      <c r="D690" s="228" t="s">
        <v>190</v>
      </c>
      <c r="E690" s="250" t="s">
        <v>19</v>
      </c>
      <c r="F690" s="251" t="s">
        <v>194</v>
      </c>
      <c r="G690" s="249"/>
      <c r="H690" s="252">
        <v>565</v>
      </c>
      <c r="I690" s="253"/>
      <c r="J690" s="249"/>
      <c r="K690" s="249"/>
      <c r="L690" s="254"/>
      <c r="M690" s="255"/>
      <c r="N690" s="256"/>
      <c r="O690" s="256"/>
      <c r="P690" s="256"/>
      <c r="Q690" s="256"/>
      <c r="R690" s="256"/>
      <c r="S690" s="256"/>
      <c r="T690" s="257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58" t="s">
        <v>190</v>
      </c>
      <c r="AU690" s="258" t="s">
        <v>87</v>
      </c>
      <c r="AV690" s="15" t="s">
        <v>186</v>
      </c>
      <c r="AW690" s="15" t="s">
        <v>36</v>
      </c>
      <c r="AX690" s="15" t="s">
        <v>85</v>
      </c>
      <c r="AY690" s="258" t="s">
        <v>180</v>
      </c>
    </row>
    <row r="691" s="2" customFormat="1" ht="44.25" customHeight="1">
      <c r="A691" s="41"/>
      <c r="B691" s="42"/>
      <c r="C691" s="208" t="s">
        <v>663</v>
      </c>
      <c r="D691" s="208" t="s">
        <v>182</v>
      </c>
      <c r="E691" s="209" t="s">
        <v>664</v>
      </c>
      <c r="F691" s="210" t="s">
        <v>665</v>
      </c>
      <c r="G691" s="211" t="s">
        <v>105</v>
      </c>
      <c r="H691" s="212">
        <v>565</v>
      </c>
      <c r="I691" s="213"/>
      <c r="J691" s="214">
        <f>ROUND(I691*H691,2)</f>
        <v>0</v>
      </c>
      <c r="K691" s="210" t="s">
        <v>19</v>
      </c>
      <c r="L691" s="47"/>
      <c r="M691" s="215" t="s">
        <v>19</v>
      </c>
      <c r="N691" s="216" t="s">
        <v>48</v>
      </c>
      <c r="O691" s="87"/>
      <c r="P691" s="217">
        <f>O691*H691</f>
        <v>0</v>
      </c>
      <c r="Q691" s="217">
        <v>0</v>
      </c>
      <c r="R691" s="217">
        <f>Q691*H691</f>
        <v>0</v>
      </c>
      <c r="S691" s="217">
        <v>0</v>
      </c>
      <c r="T691" s="218">
        <f>S691*H691</f>
        <v>0</v>
      </c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R691" s="219" t="s">
        <v>186</v>
      </c>
      <c r="AT691" s="219" t="s">
        <v>182</v>
      </c>
      <c r="AU691" s="219" t="s">
        <v>87</v>
      </c>
      <c r="AY691" s="20" t="s">
        <v>180</v>
      </c>
      <c r="BE691" s="220">
        <f>IF(N691="základní",J691,0)</f>
        <v>0</v>
      </c>
      <c r="BF691" s="220">
        <f>IF(N691="snížená",J691,0)</f>
        <v>0</v>
      </c>
      <c r="BG691" s="220">
        <f>IF(N691="zákl. přenesená",J691,0)</f>
        <v>0</v>
      </c>
      <c r="BH691" s="220">
        <f>IF(N691="sníž. přenesená",J691,0)</f>
        <v>0</v>
      </c>
      <c r="BI691" s="220">
        <f>IF(N691="nulová",J691,0)</f>
        <v>0</v>
      </c>
      <c r="BJ691" s="20" t="s">
        <v>85</v>
      </c>
      <c r="BK691" s="220">
        <f>ROUND(I691*H691,2)</f>
        <v>0</v>
      </c>
      <c r="BL691" s="20" t="s">
        <v>186</v>
      </c>
      <c r="BM691" s="219" t="s">
        <v>666</v>
      </c>
    </row>
    <row r="692" s="14" customFormat="1">
      <c r="A692" s="14"/>
      <c r="B692" s="237"/>
      <c r="C692" s="238"/>
      <c r="D692" s="228" t="s">
        <v>190</v>
      </c>
      <c r="E692" s="239" t="s">
        <v>19</v>
      </c>
      <c r="F692" s="240" t="s">
        <v>117</v>
      </c>
      <c r="G692" s="238"/>
      <c r="H692" s="241">
        <v>565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190</v>
      </c>
      <c r="AU692" s="247" t="s">
        <v>87</v>
      </c>
      <c r="AV692" s="14" t="s">
        <v>87</v>
      </c>
      <c r="AW692" s="14" t="s">
        <v>36</v>
      </c>
      <c r="AX692" s="14" t="s">
        <v>77</v>
      </c>
      <c r="AY692" s="247" t="s">
        <v>180</v>
      </c>
    </row>
    <row r="693" s="15" customFormat="1">
      <c r="A693" s="15"/>
      <c r="B693" s="248"/>
      <c r="C693" s="249"/>
      <c r="D693" s="228" t="s">
        <v>190</v>
      </c>
      <c r="E693" s="250" t="s">
        <v>19</v>
      </c>
      <c r="F693" s="251" t="s">
        <v>194</v>
      </c>
      <c r="G693" s="249"/>
      <c r="H693" s="252">
        <v>565</v>
      </c>
      <c r="I693" s="253"/>
      <c r="J693" s="249"/>
      <c r="K693" s="249"/>
      <c r="L693" s="254"/>
      <c r="M693" s="255"/>
      <c r="N693" s="256"/>
      <c r="O693" s="256"/>
      <c r="P693" s="256"/>
      <c r="Q693" s="256"/>
      <c r="R693" s="256"/>
      <c r="S693" s="256"/>
      <c r="T693" s="257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58" t="s">
        <v>190</v>
      </c>
      <c r="AU693" s="258" t="s">
        <v>87</v>
      </c>
      <c r="AV693" s="15" t="s">
        <v>186</v>
      </c>
      <c r="AW693" s="15" t="s">
        <v>36</v>
      </c>
      <c r="AX693" s="15" t="s">
        <v>85</v>
      </c>
      <c r="AY693" s="258" t="s">
        <v>180</v>
      </c>
    </row>
    <row r="694" s="2" customFormat="1" ht="44.25" customHeight="1">
      <c r="A694" s="41"/>
      <c r="B694" s="42"/>
      <c r="C694" s="208" t="s">
        <v>667</v>
      </c>
      <c r="D694" s="208" t="s">
        <v>182</v>
      </c>
      <c r="E694" s="209" t="s">
        <v>668</v>
      </c>
      <c r="F694" s="210" t="s">
        <v>669</v>
      </c>
      <c r="G694" s="211" t="s">
        <v>105</v>
      </c>
      <c r="H694" s="212">
        <v>175</v>
      </c>
      <c r="I694" s="213"/>
      <c r="J694" s="214">
        <f>ROUND(I694*H694,2)</f>
        <v>0</v>
      </c>
      <c r="K694" s="210" t="s">
        <v>19</v>
      </c>
      <c r="L694" s="47"/>
      <c r="M694" s="215" t="s">
        <v>19</v>
      </c>
      <c r="N694" s="216" t="s">
        <v>48</v>
      </c>
      <c r="O694" s="87"/>
      <c r="P694" s="217">
        <f>O694*H694</f>
        <v>0</v>
      </c>
      <c r="Q694" s="217">
        <v>0</v>
      </c>
      <c r="R694" s="217">
        <f>Q694*H694</f>
        <v>0</v>
      </c>
      <c r="S694" s="217">
        <v>0</v>
      </c>
      <c r="T694" s="218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19" t="s">
        <v>186</v>
      </c>
      <c r="AT694" s="219" t="s">
        <v>182</v>
      </c>
      <c r="AU694" s="219" t="s">
        <v>87</v>
      </c>
      <c r="AY694" s="20" t="s">
        <v>180</v>
      </c>
      <c r="BE694" s="220">
        <f>IF(N694="základní",J694,0)</f>
        <v>0</v>
      </c>
      <c r="BF694" s="220">
        <f>IF(N694="snížená",J694,0)</f>
        <v>0</v>
      </c>
      <c r="BG694" s="220">
        <f>IF(N694="zákl. přenesená",J694,0)</f>
        <v>0</v>
      </c>
      <c r="BH694" s="220">
        <f>IF(N694="sníž. přenesená",J694,0)</f>
        <v>0</v>
      </c>
      <c r="BI694" s="220">
        <f>IF(N694="nulová",J694,0)</f>
        <v>0</v>
      </c>
      <c r="BJ694" s="20" t="s">
        <v>85</v>
      </c>
      <c r="BK694" s="220">
        <f>ROUND(I694*H694,2)</f>
        <v>0</v>
      </c>
      <c r="BL694" s="20" t="s">
        <v>186</v>
      </c>
      <c r="BM694" s="219" t="s">
        <v>670</v>
      </c>
    </row>
    <row r="695" s="14" customFormat="1">
      <c r="A695" s="14"/>
      <c r="B695" s="237"/>
      <c r="C695" s="238"/>
      <c r="D695" s="228" t="s">
        <v>190</v>
      </c>
      <c r="E695" s="239" t="s">
        <v>19</v>
      </c>
      <c r="F695" s="240" t="s">
        <v>107</v>
      </c>
      <c r="G695" s="238"/>
      <c r="H695" s="241">
        <v>175</v>
      </c>
      <c r="I695" s="242"/>
      <c r="J695" s="238"/>
      <c r="K695" s="238"/>
      <c r="L695" s="243"/>
      <c r="M695" s="244"/>
      <c r="N695" s="245"/>
      <c r="O695" s="245"/>
      <c r="P695" s="245"/>
      <c r="Q695" s="245"/>
      <c r="R695" s="245"/>
      <c r="S695" s="245"/>
      <c r="T695" s="24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190</v>
      </c>
      <c r="AU695" s="247" t="s">
        <v>87</v>
      </c>
      <c r="AV695" s="14" t="s">
        <v>87</v>
      </c>
      <c r="AW695" s="14" t="s">
        <v>36</v>
      </c>
      <c r="AX695" s="14" t="s">
        <v>77</v>
      </c>
      <c r="AY695" s="247" t="s">
        <v>180</v>
      </c>
    </row>
    <row r="696" s="15" customFormat="1">
      <c r="A696" s="15"/>
      <c r="B696" s="248"/>
      <c r="C696" s="249"/>
      <c r="D696" s="228" t="s">
        <v>190</v>
      </c>
      <c r="E696" s="250" t="s">
        <v>19</v>
      </c>
      <c r="F696" s="251" t="s">
        <v>194</v>
      </c>
      <c r="G696" s="249"/>
      <c r="H696" s="252">
        <v>175</v>
      </c>
      <c r="I696" s="253"/>
      <c r="J696" s="249"/>
      <c r="K696" s="249"/>
      <c r="L696" s="254"/>
      <c r="M696" s="255"/>
      <c r="N696" s="256"/>
      <c r="O696" s="256"/>
      <c r="P696" s="256"/>
      <c r="Q696" s="256"/>
      <c r="R696" s="256"/>
      <c r="S696" s="256"/>
      <c r="T696" s="257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58" t="s">
        <v>190</v>
      </c>
      <c r="AU696" s="258" t="s">
        <v>87</v>
      </c>
      <c r="AV696" s="15" t="s">
        <v>186</v>
      </c>
      <c r="AW696" s="15" t="s">
        <v>36</v>
      </c>
      <c r="AX696" s="15" t="s">
        <v>85</v>
      </c>
      <c r="AY696" s="258" t="s">
        <v>180</v>
      </c>
    </row>
    <row r="697" s="2" customFormat="1" ht="44.25" customHeight="1">
      <c r="A697" s="41"/>
      <c r="B697" s="42"/>
      <c r="C697" s="208" t="s">
        <v>671</v>
      </c>
      <c r="D697" s="208" t="s">
        <v>182</v>
      </c>
      <c r="E697" s="209" t="s">
        <v>672</v>
      </c>
      <c r="F697" s="210" t="s">
        <v>673</v>
      </c>
      <c r="G697" s="211" t="s">
        <v>105</v>
      </c>
      <c r="H697" s="212">
        <v>101</v>
      </c>
      <c r="I697" s="213"/>
      <c r="J697" s="214">
        <f>ROUND(I697*H697,2)</f>
        <v>0</v>
      </c>
      <c r="K697" s="210" t="s">
        <v>185</v>
      </c>
      <c r="L697" s="47"/>
      <c r="M697" s="215" t="s">
        <v>19</v>
      </c>
      <c r="N697" s="216" t="s">
        <v>48</v>
      </c>
      <c r="O697" s="87"/>
      <c r="P697" s="217">
        <f>O697*H697</f>
        <v>0</v>
      </c>
      <c r="Q697" s="217">
        <v>0</v>
      </c>
      <c r="R697" s="217">
        <f>Q697*H697</f>
        <v>0</v>
      </c>
      <c r="S697" s="217">
        <v>0</v>
      </c>
      <c r="T697" s="218">
        <f>S697*H697</f>
        <v>0</v>
      </c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R697" s="219" t="s">
        <v>186</v>
      </c>
      <c r="AT697" s="219" t="s">
        <v>182</v>
      </c>
      <c r="AU697" s="219" t="s">
        <v>87</v>
      </c>
      <c r="AY697" s="20" t="s">
        <v>180</v>
      </c>
      <c r="BE697" s="220">
        <f>IF(N697="základní",J697,0)</f>
        <v>0</v>
      </c>
      <c r="BF697" s="220">
        <f>IF(N697="snížená",J697,0)</f>
        <v>0</v>
      </c>
      <c r="BG697" s="220">
        <f>IF(N697="zákl. přenesená",J697,0)</f>
        <v>0</v>
      </c>
      <c r="BH697" s="220">
        <f>IF(N697="sníž. přenesená",J697,0)</f>
        <v>0</v>
      </c>
      <c r="BI697" s="220">
        <f>IF(N697="nulová",J697,0)</f>
        <v>0</v>
      </c>
      <c r="BJ697" s="20" t="s">
        <v>85</v>
      </c>
      <c r="BK697" s="220">
        <f>ROUND(I697*H697,2)</f>
        <v>0</v>
      </c>
      <c r="BL697" s="20" t="s">
        <v>186</v>
      </c>
      <c r="BM697" s="219" t="s">
        <v>674</v>
      </c>
    </row>
    <row r="698" s="2" customFormat="1">
      <c r="A698" s="41"/>
      <c r="B698" s="42"/>
      <c r="C698" s="43"/>
      <c r="D698" s="221" t="s">
        <v>188</v>
      </c>
      <c r="E698" s="43"/>
      <c r="F698" s="222" t="s">
        <v>675</v>
      </c>
      <c r="G698" s="43"/>
      <c r="H698" s="43"/>
      <c r="I698" s="223"/>
      <c r="J698" s="43"/>
      <c r="K698" s="43"/>
      <c r="L698" s="47"/>
      <c r="M698" s="224"/>
      <c r="N698" s="225"/>
      <c r="O698" s="87"/>
      <c r="P698" s="87"/>
      <c r="Q698" s="87"/>
      <c r="R698" s="87"/>
      <c r="S698" s="87"/>
      <c r="T698" s="88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T698" s="20" t="s">
        <v>188</v>
      </c>
      <c r="AU698" s="20" t="s">
        <v>87</v>
      </c>
    </row>
    <row r="699" s="14" customFormat="1">
      <c r="A699" s="14"/>
      <c r="B699" s="237"/>
      <c r="C699" s="238"/>
      <c r="D699" s="228" t="s">
        <v>190</v>
      </c>
      <c r="E699" s="239" t="s">
        <v>19</v>
      </c>
      <c r="F699" s="240" t="s">
        <v>111</v>
      </c>
      <c r="G699" s="238"/>
      <c r="H699" s="241">
        <v>101</v>
      </c>
      <c r="I699" s="242"/>
      <c r="J699" s="238"/>
      <c r="K699" s="238"/>
      <c r="L699" s="243"/>
      <c r="M699" s="244"/>
      <c r="N699" s="245"/>
      <c r="O699" s="245"/>
      <c r="P699" s="245"/>
      <c r="Q699" s="245"/>
      <c r="R699" s="245"/>
      <c r="S699" s="245"/>
      <c r="T699" s="24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7" t="s">
        <v>190</v>
      </c>
      <c r="AU699" s="247" t="s">
        <v>87</v>
      </c>
      <c r="AV699" s="14" t="s">
        <v>87</v>
      </c>
      <c r="AW699" s="14" t="s">
        <v>36</v>
      </c>
      <c r="AX699" s="14" t="s">
        <v>77</v>
      </c>
      <c r="AY699" s="247" t="s">
        <v>180</v>
      </c>
    </row>
    <row r="700" s="15" customFormat="1">
      <c r="A700" s="15"/>
      <c r="B700" s="248"/>
      <c r="C700" s="249"/>
      <c r="D700" s="228" t="s">
        <v>190</v>
      </c>
      <c r="E700" s="250" t="s">
        <v>19</v>
      </c>
      <c r="F700" s="251" t="s">
        <v>194</v>
      </c>
      <c r="G700" s="249"/>
      <c r="H700" s="252">
        <v>101</v>
      </c>
      <c r="I700" s="253"/>
      <c r="J700" s="249"/>
      <c r="K700" s="249"/>
      <c r="L700" s="254"/>
      <c r="M700" s="255"/>
      <c r="N700" s="256"/>
      <c r="O700" s="256"/>
      <c r="P700" s="256"/>
      <c r="Q700" s="256"/>
      <c r="R700" s="256"/>
      <c r="S700" s="256"/>
      <c r="T700" s="257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58" t="s">
        <v>190</v>
      </c>
      <c r="AU700" s="258" t="s">
        <v>87</v>
      </c>
      <c r="AV700" s="15" t="s">
        <v>186</v>
      </c>
      <c r="AW700" s="15" t="s">
        <v>36</v>
      </c>
      <c r="AX700" s="15" t="s">
        <v>85</v>
      </c>
      <c r="AY700" s="258" t="s">
        <v>180</v>
      </c>
    </row>
    <row r="701" s="2" customFormat="1" ht="44.25" customHeight="1">
      <c r="A701" s="41"/>
      <c r="B701" s="42"/>
      <c r="C701" s="208" t="s">
        <v>676</v>
      </c>
      <c r="D701" s="208" t="s">
        <v>182</v>
      </c>
      <c r="E701" s="209" t="s">
        <v>677</v>
      </c>
      <c r="F701" s="210" t="s">
        <v>678</v>
      </c>
      <c r="G701" s="211" t="s">
        <v>105</v>
      </c>
      <c r="H701" s="212">
        <v>81</v>
      </c>
      <c r="I701" s="213"/>
      <c r="J701" s="214">
        <f>ROUND(I701*H701,2)</f>
        <v>0</v>
      </c>
      <c r="K701" s="210" t="s">
        <v>185</v>
      </c>
      <c r="L701" s="47"/>
      <c r="M701" s="215" t="s">
        <v>19</v>
      </c>
      <c r="N701" s="216" t="s">
        <v>48</v>
      </c>
      <c r="O701" s="87"/>
      <c r="P701" s="217">
        <f>O701*H701</f>
        <v>0</v>
      </c>
      <c r="Q701" s="217">
        <v>0</v>
      </c>
      <c r="R701" s="217">
        <f>Q701*H701</f>
        <v>0</v>
      </c>
      <c r="S701" s="217">
        <v>0</v>
      </c>
      <c r="T701" s="218">
        <f>S701*H701</f>
        <v>0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9" t="s">
        <v>186</v>
      </c>
      <c r="AT701" s="219" t="s">
        <v>182</v>
      </c>
      <c r="AU701" s="219" t="s">
        <v>87</v>
      </c>
      <c r="AY701" s="20" t="s">
        <v>180</v>
      </c>
      <c r="BE701" s="220">
        <f>IF(N701="základní",J701,0)</f>
        <v>0</v>
      </c>
      <c r="BF701" s="220">
        <f>IF(N701="snížená",J701,0)</f>
        <v>0</v>
      </c>
      <c r="BG701" s="220">
        <f>IF(N701="zákl. přenesená",J701,0)</f>
        <v>0</v>
      </c>
      <c r="BH701" s="220">
        <f>IF(N701="sníž. přenesená",J701,0)</f>
        <v>0</v>
      </c>
      <c r="BI701" s="220">
        <f>IF(N701="nulová",J701,0)</f>
        <v>0</v>
      </c>
      <c r="BJ701" s="20" t="s">
        <v>85</v>
      </c>
      <c r="BK701" s="220">
        <f>ROUND(I701*H701,2)</f>
        <v>0</v>
      </c>
      <c r="BL701" s="20" t="s">
        <v>186</v>
      </c>
      <c r="BM701" s="219" t="s">
        <v>679</v>
      </c>
    </row>
    <row r="702" s="2" customFormat="1">
      <c r="A702" s="41"/>
      <c r="B702" s="42"/>
      <c r="C702" s="43"/>
      <c r="D702" s="221" t="s">
        <v>188</v>
      </c>
      <c r="E702" s="43"/>
      <c r="F702" s="222" t="s">
        <v>680</v>
      </c>
      <c r="G702" s="43"/>
      <c r="H702" s="43"/>
      <c r="I702" s="223"/>
      <c r="J702" s="43"/>
      <c r="K702" s="43"/>
      <c r="L702" s="47"/>
      <c r="M702" s="224"/>
      <c r="N702" s="225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T702" s="20" t="s">
        <v>188</v>
      </c>
      <c r="AU702" s="20" t="s">
        <v>87</v>
      </c>
    </row>
    <row r="703" s="14" customFormat="1">
      <c r="A703" s="14"/>
      <c r="B703" s="237"/>
      <c r="C703" s="238"/>
      <c r="D703" s="228" t="s">
        <v>190</v>
      </c>
      <c r="E703" s="239" t="s">
        <v>19</v>
      </c>
      <c r="F703" s="240" t="s">
        <v>120</v>
      </c>
      <c r="G703" s="238"/>
      <c r="H703" s="241">
        <v>81</v>
      </c>
      <c r="I703" s="242"/>
      <c r="J703" s="238"/>
      <c r="K703" s="238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190</v>
      </c>
      <c r="AU703" s="247" t="s">
        <v>87</v>
      </c>
      <c r="AV703" s="14" t="s">
        <v>87</v>
      </c>
      <c r="AW703" s="14" t="s">
        <v>36</v>
      </c>
      <c r="AX703" s="14" t="s">
        <v>77</v>
      </c>
      <c r="AY703" s="247" t="s">
        <v>180</v>
      </c>
    </row>
    <row r="704" s="15" customFormat="1">
      <c r="A704" s="15"/>
      <c r="B704" s="248"/>
      <c r="C704" s="249"/>
      <c r="D704" s="228" t="s">
        <v>190</v>
      </c>
      <c r="E704" s="250" t="s">
        <v>19</v>
      </c>
      <c r="F704" s="251" t="s">
        <v>194</v>
      </c>
      <c r="G704" s="249"/>
      <c r="H704" s="252">
        <v>81</v>
      </c>
      <c r="I704" s="253"/>
      <c r="J704" s="249"/>
      <c r="K704" s="249"/>
      <c r="L704" s="254"/>
      <c r="M704" s="255"/>
      <c r="N704" s="256"/>
      <c r="O704" s="256"/>
      <c r="P704" s="256"/>
      <c r="Q704" s="256"/>
      <c r="R704" s="256"/>
      <c r="S704" s="256"/>
      <c r="T704" s="257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58" t="s">
        <v>190</v>
      </c>
      <c r="AU704" s="258" t="s">
        <v>87</v>
      </c>
      <c r="AV704" s="15" t="s">
        <v>186</v>
      </c>
      <c r="AW704" s="15" t="s">
        <v>36</v>
      </c>
      <c r="AX704" s="15" t="s">
        <v>85</v>
      </c>
      <c r="AY704" s="258" t="s">
        <v>180</v>
      </c>
    </row>
    <row r="705" s="2" customFormat="1" ht="44.25" customHeight="1">
      <c r="A705" s="41"/>
      <c r="B705" s="42"/>
      <c r="C705" s="208" t="s">
        <v>681</v>
      </c>
      <c r="D705" s="208" t="s">
        <v>182</v>
      </c>
      <c r="E705" s="209" t="s">
        <v>682</v>
      </c>
      <c r="F705" s="210" t="s">
        <v>683</v>
      </c>
      <c r="G705" s="211" t="s">
        <v>105</v>
      </c>
      <c r="H705" s="212">
        <v>37.799999999999997</v>
      </c>
      <c r="I705" s="213"/>
      <c r="J705" s="214">
        <f>ROUND(I705*H705,2)</f>
        <v>0</v>
      </c>
      <c r="K705" s="210" t="s">
        <v>185</v>
      </c>
      <c r="L705" s="47"/>
      <c r="M705" s="215" t="s">
        <v>19</v>
      </c>
      <c r="N705" s="216" t="s">
        <v>48</v>
      </c>
      <c r="O705" s="87"/>
      <c r="P705" s="217">
        <f>O705*H705</f>
        <v>0</v>
      </c>
      <c r="Q705" s="217">
        <v>0</v>
      </c>
      <c r="R705" s="217">
        <f>Q705*H705</f>
        <v>0</v>
      </c>
      <c r="S705" s="217">
        <v>0</v>
      </c>
      <c r="T705" s="218">
        <f>S705*H705</f>
        <v>0</v>
      </c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R705" s="219" t="s">
        <v>186</v>
      </c>
      <c r="AT705" s="219" t="s">
        <v>182</v>
      </c>
      <c r="AU705" s="219" t="s">
        <v>87</v>
      </c>
      <c r="AY705" s="20" t="s">
        <v>180</v>
      </c>
      <c r="BE705" s="220">
        <f>IF(N705="základní",J705,0)</f>
        <v>0</v>
      </c>
      <c r="BF705" s="220">
        <f>IF(N705="snížená",J705,0)</f>
        <v>0</v>
      </c>
      <c r="BG705" s="220">
        <f>IF(N705="zákl. přenesená",J705,0)</f>
        <v>0</v>
      </c>
      <c r="BH705" s="220">
        <f>IF(N705="sníž. přenesená",J705,0)</f>
        <v>0</v>
      </c>
      <c r="BI705" s="220">
        <f>IF(N705="nulová",J705,0)</f>
        <v>0</v>
      </c>
      <c r="BJ705" s="20" t="s">
        <v>85</v>
      </c>
      <c r="BK705" s="220">
        <f>ROUND(I705*H705,2)</f>
        <v>0</v>
      </c>
      <c r="BL705" s="20" t="s">
        <v>186</v>
      </c>
      <c r="BM705" s="219" t="s">
        <v>684</v>
      </c>
    </row>
    <row r="706" s="2" customFormat="1">
      <c r="A706" s="41"/>
      <c r="B706" s="42"/>
      <c r="C706" s="43"/>
      <c r="D706" s="221" t="s">
        <v>188</v>
      </c>
      <c r="E706" s="43"/>
      <c r="F706" s="222" t="s">
        <v>685</v>
      </c>
      <c r="G706" s="43"/>
      <c r="H706" s="43"/>
      <c r="I706" s="223"/>
      <c r="J706" s="43"/>
      <c r="K706" s="43"/>
      <c r="L706" s="47"/>
      <c r="M706" s="224"/>
      <c r="N706" s="225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188</v>
      </c>
      <c r="AU706" s="20" t="s">
        <v>87</v>
      </c>
    </row>
    <row r="707" s="14" customFormat="1">
      <c r="A707" s="14"/>
      <c r="B707" s="237"/>
      <c r="C707" s="238"/>
      <c r="D707" s="228" t="s">
        <v>190</v>
      </c>
      <c r="E707" s="239" t="s">
        <v>19</v>
      </c>
      <c r="F707" s="240" t="s">
        <v>114</v>
      </c>
      <c r="G707" s="238"/>
      <c r="H707" s="241">
        <v>37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190</v>
      </c>
      <c r="AU707" s="247" t="s">
        <v>87</v>
      </c>
      <c r="AV707" s="14" t="s">
        <v>87</v>
      </c>
      <c r="AW707" s="14" t="s">
        <v>36</v>
      </c>
      <c r="AX707" s="14" t="s">
        <v>77</v>
      </c>
      <c r="AY707" s="247" t="s">
        <v>180</v>
      </c>
    </row>
    <row r="708" s="14" customFormat="1">
      <c r="A708" s="14"/>
      <c r="B708" s="237"/>
      <c r="C708" s="238"/>
      <c r="D708" s="228" t="s">
        <v>190</v>
      </c>
      <c r="E708" s="239" t="s">
        <v>19</v>
      </c>
      <c r="F708" s="240" t="s">
        <v>124</v>
      </c>
      <c r="G708" s="238"/>
      <c r="H708" s="241">
        <v>0.80000000000000004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190</v>
      </c>
      <c r="AU708" s="247" t="s">
        <v>87</v>
      </c>
      <c r="AV708" s="14" t="s">
        <v>87</v>
      </c>
      <c r="AW708" s="14" t="s">
        <v>36</v>
      </c>
      <c r="AX708" s="14" t="s">
        <v>77</v>
      </c>
      <c r="AY708" s="247" t="s">
        <v>180</v>
      </c>
    </row>
    <row r="709" s="15" customFormat="1">
      <c r="A709" s="15"/>
      <c r="B709" s="248"/>
      <c r="C709" s="249"/>
      <c r="D709" s="228" t="s">
        <v>190</v>
      </c>
      <c r="E709" s="250" t="s">
        <v>19</v>
      </c>
      <c r="F709" s="251" t="s">
        <v>194</v>
      </c>
      <c r="G709" s="249"/>
      <c r="H709" s="252">
        <v>37.799999999999997</v>
      </c>
      <c r="I709" s="253"/>
      <c r="J709" s="249"/>
      <c r="K709" s="249"/>
      <c r="L709" s="254"/>
      <c r="M709" s="255"/>
      <c r="N709" s="256"/>
      <c r="O709" s="256"/>
      <c r="P709" s="256"/>
      <c r="Q709" s="256"/>
      <c r="R709" s="256"/>
      <c r="S709" s="256"/>
      <c r="T709" s="257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58" t="s">
        <v>190</v>
      </c>
      <c r="AU709" s="258" t="s">
        <v>87</v>
      </c>
      <c r="AV709" s="15" t="s">
        <v>186</v>
      </c>
      <c r="AW709" s="15" t="s">
        <v>36</v>
      </c>
      <c r="AX709" s="15" t="s">
        <v>85</v>
      </c>
      <c r="AY709" s="258" t="s">
        <v>180</v>
      </c>
    </row>
    <row r="710" s="2" customFormat="1" ht="33" customHeight="1">
      <c r="A710" s="41"/>
      <c r="B710" s="42"/>
      <c r="C710" s="208" t="s">
        <v>686</v>
      </c>
      <c r="D710" s="208" t="s">
        <v>182</v>
      </c>
      <c r="E710" s="209" t="s">
        <v>687</v>
      </c>
      <c r="F710" s="210" t="s">
        <v>688</v>
      </c>
      <c r="G710" s="211" t="s">
        <v>105</v>
      </c>
      <c r="H710" s="212">
        <v>8.75</v>
      </c>
      <c r="I710" s="213"/>
      <c r="J710" s="214">
        <f>ROUND(I710*H710,2)</f>
        <v>0</v>
      </c>
      <c r="K710" s="210" t="s">
        <v>185</v>
      </c>
      <c r="L710" s="47"/>
      <c r="M710" s="215" t="s">
        <v>19</v>
      </c>
      <c r="N710" s="216" t="s">
        <v>48</v>
      </c>
      <c r="O710" s="87"/>
      <c r="P710" s="217">
        <f>O710*H710</f>
        <v>0</v>
      </c>
      <c r="Q710" s="217">
        <v>0</v>
      </c>
      <c r="R710" s="217">
        <f>Q710*H710</f>
        <v>0</v>
      </c>
      <c r="S710" s="217">
        <v>0</v>
      </c>
      <c r="T710" s="218">
        <f>S710*H710</f>
        <v>0</v>
      </c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R710" s="219" t="s">
        <v>186</v>
      </c>
      <c r="AT710" s="219" t="s">
        <v>182</v>
      </c>
      <c r="AU710" s="219" t="s">
        <v>87</v>
      </c>
      <c r="AY710" s="20" t="s">
        <v>180</v>
      </c>
      <c r="BE710" s="220">
        <f>IF(N710="základní",J710,0)</f>
        <v>0</v>
      </c>
      <c r="BF710" s="220">
        <f>IF(N710="snížená",J710,0)</f>
        <v>0</v>
      </c>
      <c r="BG710" s="220">
        <f>IF(N710="zákl. přenesená",J710,0)</f>
        <v>0</v>
      </c>
      <c r="BH710" s="220">
        <f>IF(N710="sníž. přenesená",J710,0)</f>
        <v>0</v>
      </c>
      <c r="BI710" s="220">
        <f>IF(N710="nulová",J710,0)</f>
        <v>0</v>
      </c>
      <c r="BJ710" s="20" t="s">
        <v>85</v>
      </c>
      <c r="BK710" s="220">
        <f>ROUND(I710*H710,2)</f>
        <v>0</v>
      </c>
      <c r="BL710" s="20" t="s">
        <v>186</v>
      </c>
      <c r="BM710" s="219" t="s">
        <v>689</v>
      </c>
    </row>
    <row r="711" s="2" customFormat="1">
      <c r="A711" s="41"/>
      <c r="B711" s="42"/>
      <c r="C711" s="43"/>
      <c r="D711" s="221" t="s">
        <v>188</v>
      </c>
      <c r="E711" s="43"/>
      <c r="F711" s="222" t="s">
        <v>690</v>
      </c>
      <c r="G711" s="43"/>
      <c r="H711" s="43"/>
      <c r="I711" s="223"/>
      <c r="J711" s="43"/>
      <c r="K711" s="43"/>
      <c r="L711" s="47"/>
      <c r="M711" s="224"/>
      <c r="N711" s="225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20" t="s">
        <v>188</v>
      </c>
      <c r="AU711" s="20" t="s">
        <v>87</v>
      </c>
    </row>
    <row r="712" s="13" customFormat="1">
      <c r="A712" s="13"/>
      <c r="B712" s="226"/>
      <c r="C712" s="227"/>
      <c r="D712" s="228" t="s">
        <v>190</v>
      </c>
      <c r="E712" s="229" t="s">
        <v>19</v>
      </c>
      <c r="F712" s="230" t="s">
        <v>191</v>
      </c>
      <c r="G712" s="227"/>
      <c r="H712" s="229" t="s">
        <v>19</v>
      </c>
      <c r="I712" s="231"/>
      <c r="J712" s="227"/>
      <c r="K712" s="227"/>
      <c r="L712" s="232"/>
      <c r="M712" s="233"/>
      <c r="N712" s="234"/>
      <c r="O712" s="234"/>
      <c r="P712" s="234"/>
      <c r="Q712" s="234"/>
      <c r="R712" s="234"/>
      <c r="S712" s="234"/>
      <c r="T712" s="23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6" t="s">
        <v>190</v>
      </c>
      <c r="AU712" s="236" t="s">
        <v>87</v>
      </c>
      <c r="AV712" s="13" t="s">
        <v>85</v>
      </c>
      <c r="AW712" s="13" t="s">
        <v>36</v>
      </c>
      <c r="AX712" s="13" t="s">
        <v>77</v>
      </c>
      <c r="AY712" s="236" t="s">
        <v>180</v>
      </c>
    </row>
    <row r="713" s="13" customFormat="1">
      <c r="A713" s="13"/>
      <c r="B713" s="226"/>
      <c r="C713" s="227"/>
      <c r="D713" s="228" t="s">
        <v>190</v>
      </c>
      <c r="E713" s="229" t="s">
        <v>19</v>
      </c>
      <c r="F713" s="230" t="s">
        <v>192</v>
      </c>
      <c r="G713" s="227"/>
      <c r="H713" s="229" t="s">
        <v>19</v>
      </c>
      <c r="I713" s="231"/>
      <c r="J713" s="227"/>
      <c r="K713" s="227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190</v>
      </c>
      <c r="AU713" s="236" t="s">
        <v>87</v>
      </c>
      <c r="AV713" s="13" t="s">
        <v>85</v>
      </c>
      <c r="AW713" s="13" t="s">
        <v>36</v>
      </c>
      <c r="AX713" s="13" t="s">
        <v>77</v>
      </c>
      <c r="AY713" s="236" t="s">
        <v>180</v>
      </c>
    </row>
    <row r="714" s="13" customFormat="1">
      <c r="A714" s="13"/>
      <c r="B714" s="226"/>
      <c r="C714" s="227"/>
      <c r="D714" s="228" t="s">
        <v>190</v>
      </c>
      <c r="E714" s="229" t="s">
        <v>19</v>
      </c>
      <c r="F714" s="230" t="s">
        <v>344</v>
      </c>
      <c r="G714" s="227"/>
      <c r="H714" s="229" t="s">
        <v>19</v>
      </c>
      <c r="I714" s="231"/>
      <c r="J714" s="227"/>
      <c r="K714" s="227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190</v>
      </c>
      <c r="AU714" s="236" t="s">
        <v>87</v>
      </c>
      <c r="AV714" s="13" t="s">
        <v>85</v>
      </c>
      <c r="AW714" s="13" t="s">
        <v>36</v>
      </c>
      <c r="AX714" s="13" t="s">
        <v>77</v>
      </c>
      <c r="AY714" s="236" t="s">
        <v>180</v>
      </c>
    </row>
    <row r="715" s="14" customFormat="1">
      <c r="A715" s="14"/>
      <c r="B715" s="237"/>
      <c r="C715" s="238"/>
      <c r="D715" s="228" t="s">
        <v>190</v>
      </c>
      <c r="E715" s="239" t="s">
        <v>19</v>
      </c>
      <c r="F715" s="240" t="s">
        <v>691</v>
      </c>
      <c r="G715" s="238"/>
      <c r="H715" s="241">
        <v>8.75</v>
      </c>
      <c r="I715" s="242"/>
      <c r="J715" s="238"/>
      <c r="K715" s="238"/>
      <c r="L715" s="243"/>
      <c r="M715" s="244"/>
      <c r="N715" s="245"/>
      <c r="O715" s="245"/>
      <c r="P715" s="245"/>
      <c r="Q715" s="245"/>
      <c r="R715" s="245"/>
      <c r="S715" s="245"/>
      <c r="T715" s="24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7" t="s">
        <v>190</v>
      </c>
      <c r="AU715" s="247" t="s">
        <v>87</v>
      </c>
      <c r="AV715" s="14" t="s">
        <v>87</v>
      </c>
      <c r="AW715" s="14" t="s">
        <v>36</v>
      </c>
      <c r="AX715" s="14" t="s">
        <v>77</v>
      </c>
      <c r="AY715" s="247" t="s">
        <v>180</v>
      </c>
    </row>
    <row r="716" s="15" customFormat="1">
      <c r="A716" s="15"/>
      <c r="B716" s="248"/>
      <c r="C716" s="249"/>
      <c r="D716" s="228" t="s">
        <v>190</v>
      </c>
      <c r="E716" s="250" t="s">
        <v>19</v>
      </c>
      <c r="F716" s="251" t="s">
        <v>194</v>
      </c>
      <c r="G716" s="249"/>
      <c r="H716" s="252">
        <v>8.75</v>
      </c>
      <c r="I716" s="253"/>
      <c r="J716" s="249"/>
      <c r="K716" s="249"/>
      <c r="L716" s="254"/>
      <c r="M716" s="255"/>
      <c r="N716" s="256"/>
      <c r="O716" s="256"/>
      <c r="P716" s="256"/>
      <c r="Q716" s="256"/>
      <c r="R716" s="256"/>
      <c r="S716" s="256"/>
      <c r="T716" s="257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58" t="s">
        <v>190</v>
      </c>
      <c r="AU716" s="258" t="s">
        <v>87</v>
      </c>
      <c r="AV716" s="15" t="s">
        <v>186</v>
      </c>
      <c r="AW716" s="15" t="s">
        <v>36</v>
      </c>
      <c r="AX716" s="15" t="s">
        <v>85</v>
      </c>
      <c r="AY716" s="258" t="s">
        <v>180</v>
      </c>
    </row>
    <row r="717" s="2" customFormat="1" ht="33" customHeight="1">
      <c r="A717" s="41"/>
      <c r="B717" s="42"/>
      <c r="C717" s="208" t="s">
        <v>692</v>
      </c>
      <c r="D717" s="208" t="s">
        <v>182</v>
      </c>
      <c r="E717" s="209" t="s">
        <v>693</v>
      </c>
      <c r="F717" s="210" t="s">
        <v>694</v>
      </c>
      <c r="G717" s="211" t="s">
        <v>105</v>
      </c>
      <c r="H717" s="212">
        <v>101</v>
      </c>
      <c r="I717" s="213"/>
      <c r="J717" s="214">
        <f>ROUND(I717*H717,2)</f>
        <v>0</v>
      </c>
      <c r="K717" s="210" t="s">
        <v>185</v>
      </c>
      <c r="L717" s="47"/>
      <c r="M717" s="215" t="s">
        <v>19</v>
      </c>
      <c r="N717" s="216" t="s">
        <v>48</v>
      </c>
      <c r="O717" s="87"/>
      <c r="P717" s="217">
        <f>O717*H717</f>
        <v>0</v>
      </c>
      <c r="Q717" s="217">
        <v>0</v>
      </c>
      <c r="R717" s="217">
        <f>Q717*H717</f>
        <v>0</v>
      </c>
      <c r="S717" s="217">
        <v>0</v>
      </c>
      <c r="T717" s="218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9" t="s">
        <v>186</v>
      </c>
      <c r="AT717" s="219" t="s">
        <v>182</v>
      </c>
      <c r="AU717" s="219" t="s">
        <v>87</v>
      </c>
      <c r="AY717" s="20" t="s">
        <v>180</v>
      </c>
      <c r="BE717" s="220">
        <f>IF(N717="základní",J717,0)</f>
        <v>0</v>
      </c>
      <c r="BF717" s="220">
        <f>IF(N717="snížená",J717,0)</f>
        <v>0</v>
      </c>
      <c r="BG717" s="220">
        <f>IF(N717="zákl. přenesená",J717,0)</f>
        <v>0</v>
      </c>
      <c r="BH717" s="220">
        <f>IF(N717="sníž. přenesená",J717,0)</f>
        <v>0</v>
      </c>
      <c r="BI717" s="220">
        <f>IF(N717="nulová",J717,0)</f>
        <v>0</v>
      </c>
      <c r="BJ717" s="20" t="s">
        <v>85</v>
      </c>
      <c r="BK717" s="220">
        <f>ROUND(I717*H717,2)</f>
        <v>0</v>
      </c>
      <c r="BL717" s="20" t="s">
        <v>186</v>
      </c>
      <c r="BM717" s="219" t="s">
        <v>695</v>
      </c>
    </row>
    <row r="718" s="2" customFormat="1">
      <c r="A718" s="41"/>
      <c r="B718" s="42"/>
      <c r="C718" s="43"/>
      <c r="D718" s="221" t="s">
        <v>188</v>
      </c>
      <c r="E718" s="43"/>
      <c r="F718" s="222" t="s">
        <v>696</v>
      </c>
      <c r="G718" s="43"/>
      <c r="H718" s="43"/>
      <c r="I718" s="223"/>
      <c r="J718" s="43"/>
      <c r="K718" s="43"/>
      <c r="L718" s="47"/>
      <c r="M718" s="224"/>
      <c r="N718" s="225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188</v>
      </c>
      <c r="AU718" s="20" t="s">
        <v>87</v>
      </c>
    </row>
    <row r="719" s="14" customFormat="1">
      <c r="A719" s="14"/>
      <c r="B719" s="237"/>
      <c r="C719" s="238"/>
      <c r="D719" s="228" t="s">
        <v>190</v>
      </c>
      <c r="E719" s="239" t="s">
        <v>19</v>
      </c>
      <c r="F719" s="240" t="s">
        <v>111</v>
      </c>
      <c r="G719" s="238"/>
      <c r="H719" s="241">
        <v>101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7" t="s">
        <v>190</v>
      </c>
      <c r="AU719" s="247" t="s">
        <v>87</v>
      </c>
      <c r="AV719" s="14" t="s">
        <v>87</v>
      </c>
      <c r="AW719" s="14" t="s">
        <v>36</v>
      </c>
      <c r="AX719" s="14" t="s">
        <v>77</v>
      </c>
      <c r="AY719" s="247" t="s">
        <v>180</v>
      </c>
    </row>
    <row r="720" s="15" customFormat="1">
      <c r="A720" s="15"/>
      <c r="B720" s="248"/>
      <c r="C720" s="249"/>
      <c r="D720" s="228" t="s">
        <v>190</v>
      </c>
      <c r="E720" s="250" t="s">
        <v>19</v>
      </c>
      <c r="F720" s="251" t="s">
        <v>194</v>
      </c>
      <c r="G720" s="249"/>
      <c r="H720" s="252">
        <v>101</v>
      </c>
      <c r="I720" s="253"/>
      <c r="J720" s="249"/>
      <c r="K720" s="249"/>
      <c r="L720" s="254"/>
      <c r="M720" s="255"/>
      <c r="N720" s="256"/>
      <c r="O720" s="256"/>
      <c r="P720" s="256"/>
      <c r="Q720" s="256"/>
      <c r="R720" s="256"/>
      <c r="S720" s="256"/>
      <c r="T720" s="257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58" t="s">
        <v>190</v>
      </c>
      <c r="AU720" s="258" t="s">
        <v>87</v>
      </c>
      <c r="AV720" s="15" t="s">
        <v>186</v>
      </c>
      <c r="AW720" s="15" t="s">
        <v>36</v>
      </c>
      <c r="AX720" s="15" t="s">
        <v>85</v>
      </c>
      <c r="AY720" s="258" t="s">
        <v>180</v>
      </c>
    </row>
    <row r="721" s="2" customFormat="1" ht="44.25" customHeight="1">
      <c r="A721" s="41"/>
      <c r="B721" s="42"/>
      <c r="C721" s="208" t="s">
        <v>697</v>
      </c>
      <c r="D721" s="208" t="s">
        <v>182</v>
      </c>
      <c r="E721" s="209" t="s">
        <v>698</v>
      </c>
      <c r="F721" s="210" t="s">
        <v>699</v>
      </c>
      <c r="G721" s="211" t="s">
        <v>105</v>
      </c>
      <c r="H721" s="212">
        <v>25.199999999999999</v>
      </c>
      <c r="I721" s="213"/>
      <c r="J721" s="214">
        <f>ROUND(I721*H721,2)</f>
        <v>0</v>
      </c>
      <c r="K721" s="210" t="s">
        <v>185</v>
      </c>
      <c r="L721" s="47"/>
      <c r="M721" s="215" t="s">
        <v>19</v>
      </c>
      <c r="N721" s="216" t="s">
        <v>48</v>
      </c>
      <c r="O721" s="87"/>
      <c r="P721" s="217">
        <f>O721*H721</f>
        <v>0</v>
      </c>
      <c r="Q721" s="217">
        <v>0.38</v>
      </c>
      <c r="R721" s="217">
        <f>Q721*H721</f>
        <v>9.5760000000000005</v>
      </c>
      <c r="S721" s="217">
        <v>0</v>
      </c>
      <c r="T721" s="218">
        <f>S721*H721</f>
        <v>0</v>
      </c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R721" s="219" t="s">
        <v>186</v>
      </c>
      <c r="AT721" s="219" t="s">
        <v>182</v>
      </c>
      <c r="AU721" s="219" t="s">
        <v>87</v>
      </c>
      <c r="AY721" s="20" t="s">
        <v>180</v>
      </c>
      <c r="BE721" s="220">
        <f>IF(N721="základní",J721,0)</f>
        <v>0</v>
      </c>
      <c r="BF721" s="220">
        <f>IF(N721="snížená",J721,0)</f>
        <v>0</v>
      </c>
      <c r="BG721" s="220">
        <f>IF(N721="zákl. přenesená",J721,0)</f>
        <v>0</v>
      </c>
      <c r="BH721" s="220">
        <f>IF(N721="sníž. přenesená",J721,0)</f>
        <v>0</v>
      </c>
      <c r="BI721" s="220">
        <f>IF(N721="nulová",J721,0)</f>
        <v>0</v>
      </c>
      <c r="BJ721" s="20" t="s">
        <v>85</v>
      </c>
      <c r="BK721" s="220">
        <f>ROUND(I721*H721,2)</f>
        <v>0</v>
      </c>
      <c r="BL721" s="20" t="s">
        <v>186</v>
      </c>
      <c r="BM721" s="219" t="s">
        <v>700</v>
      </c>
    </row>
    <row r="722" s="2" customFormat="1">
      <c r="A722" s="41"/>
      <c r="B722" s="42"/>
      <c r="C722" s="43"/>
      <c r="D722" s="221" t="s">
        <v>188</v>
      </c>
      <c r="E722" s="43"/>
      <c r="F722" s="222" t="s">
        <v>701</v>
      </c>
      <c r="G722" s="43"/>
      <c r="H722" s="43"/>
      <c r="I722" s="223"/>
      <c r="J722" s="43"/>
      <c r="K722" s="43"/>
      <c r="L722" s="47"/>
      <c r="M722" s="224"/>
      <c r="N722" s="225"/>
      <c r="O722" s="87"/>
      <c r="P722" s="87"/>
      <c r="Q722" s="87"/>
      <c r="R722" s="87"/>
      <c r="S722" s="87"/>
      <c r="T722" s="88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T722" s="20" t="s">
        <v>188</v>
      </c>
      <c r="AU722" s="20" t="s">
        <v>87</v>
      </c>
    </row>
    <row r="723" s="13" customFormat="1">
      <c r="A723" s="13"/>
      <c r="B723" s="226"/>
      <c r="C723" s="227"/>
      <c r="D723" s="228" t="s">
        <v>190</v>
      </c>
      <c r="E723" s="229" t="s">
        <v>19</v>
      </c>
      <c r="F723" s="230" t="s">
        <v>191</v>
      </c>
      <c r="G723" s="227"/>
      <c r="H723" s="229" t="s">
        <v>19</v>
      </c>
      <c r="I723" s="231"/>
      <c r="J723" s="227"/>
      <c r="K723" s="227"/>
      <c r="L723" s="232"/>
      <c r="M723" s="233"/>
      <c r="N723" s="234"/>
      <c r="O723" s="234"/>
      <c r="P723" s="234"/>
      <c r="Q723" s="234"/>
      <c r="R723" s="234"/>
      <c r="S723" s="234"/>
      <c r="T723" s="23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6" t="s">
        <v>190</v>
      </c>
      <c r="AU723" s="236" t="s">
        <v>87</v>
      </c>
      <c r="AV723" s="13" t="s">
        <v>85</v>
      </c>
      <c r="AW723" s="13" t="s">
        <v>36</v>
      </c>
      <c r="AX723" s="13" t="s">
        <v>77</v>
      </c>
      <c r="AY723" s="236" t="s">
        <v>180</v>
      </c>
    </row>
    <row r="724" s="13" customFormat="1">
      <c r="A724" s="13"/>
      <c r="B724" s="226"/>
      <c r="C724" s="227"/>
      <c r="D724" s="228" t="s">
        <v>190</v>
      </c>
      <c r="E724" s="229" t="s">
        <v>19</v>
      </c>
      <c r="F724" s="230" t="s">
        <v>192</v>
      </c>
      <c r="G724" s="227"/>
      <c r="H724" s="229" t="s">
        <v>19</v>
      </c>
      <c r="I724" s="231"/>
      <c r="J724" s="227"/>
      <c r="K724" s="227"/>
      <c r="L724" s="232"/>
      <c r="M724" s="233"/>
      <c r="N724" s="234"/>
      <c r="O724" s="234"/>
      <c r="P724" s="234"/>
      <c r="Q724" s="234"/>
      <c r="R724" s="234"/>
      <c r="S724" s="234"/>
      <c r="T724" s="23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6" t="s">
        <v>190</v>
      </c>
      <c r="AU724" s="236" t="s">
        <v>87</v>
      </c>
      <c r="AV724" s="13" t="s">
        <v>85</v>
      </c>
      <c r="AW724" s="13" t="s">
        <v>36</v>
      </c>
      <c r="AX724" s="13" t="s">
        <v>77</v>
      </c>
      <c r="AY724" s="236" t="s">
        <v>180</v>
      </c>
    </row>
    <row r="725" s="14" customFormat="1">
      <c r="A725" s="14"/>
      <c r="B725" s="237"/>
      <c r="C725" s="238"/>
      <c r="D725" s="228" t="s">
        <v>190</v>
      </c>
      <c r="E725" s="239" t="s">
        <v>19</v>
      </c>
      <c r="F725" s="240" t="s">
        <v>205</v>
      </c>
      <c r="G725" s="238"/>
      <c r="H725" s="241">
        <v>25.199999999999999</v>
      </c>
      <c r="I725" s="242"/>
      <c r="J725" s="238"/>
      <c r="K725" s="238"/>
      <c r="L725" s="243"/>
      <c r="M725" s="244"/>
      <c r="N725" s="245"/>
      <c r="O725" s="245"/>
      <c r="P725" s="245"/>
      <c r="Q725" s="245"/>
      <c r="R725" s="245"/>
      <c r="S725" s="245"/>
      <c r="T725" s="24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7" t="s">
        <v>190</v>
      </c>
      <c r="AU725" s="247" t="s">
        <v>87</v>
      </c>
      <c r="AV725" s="14" t="s">
        <v>87</v>
      </c>
      <c r="AW725" s="14" t="s">
        <v>36</v>
      </c>
      <c r="AX725" s="14" t="s">
        <v>77</v>
      </c>
      <c r="AY725" s="247" t="s">
        <v>180</v>
      </c>
    </row>
    <row r="726" s="15" customFormat="1">
      <c r="A726" s="15"/>
      <c r="B726" s="248"/>
      <c r="C726" s="249"/>
      <c r="D726" s="228" t="s">
        <v>190</v>
      </c>
      <c r="E726" s="250" t="s">
        <v>19</v>
      </c>
      <c r="F726" s="251" t="s">
        <v>194</v>
      </c>
      <c r="G726" s="249"/>
      <c r="H726" s="252">
        <v>25.199999999999999</v>
      </c>
      <c r="I726" s="253"/>
      <c r="J726" s="249"/>
      <c r="K726" s="249"/>
      <c r="L726" s="254"/>
      <c r="M726" s="255"/>
      <c r="N726" s="256"/>
      <c r="O726" s="256"/>
      <c r="P726" s="256"/>
      <c r="Q726" s="256"/>
      <c r="R726" s="256"/>
      <c r="S726" s="256"/>
      <c r="T726" s="257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58" t="s">
        <v>190</v>
      </c>
      <c r="AU726" s="258" t="s">
        <v>87</v>
      </c>
      <c r="AV726" s="15" t="s">
        <v>186</v>
      </c>
      <c r="AW726" s="15" t="s">
        <v>36</v>
      </c>
      <c r="AX726" s="15" t="s">
        <v>85</v>
      </c>
      <c r="AY726" s="258" t="s">
        <v>180</v>
      </c>
    </row>
    <row r="727" s="2" customFormat="1" ht="55.5" customHeight="1">
      <c r="A727" s="41"/>
      <c r="B727" s="42"/>
      <c r="C727" s="208" t="s">
        <v>702</v>
      </c>
      <c r="D727" s="208" t="s">
        <v>182</v>
      </c>
      <c r="E727" s="209" t="s">
        <v>703</v>
      </c>
      <c r="F727" s="210" t="s">
        <v>704</v>
      </c>
      <c r="G727" s="211" t="s">
        <v>105</v>
      </c>
      <c r="H727" s="212">
        <v>25.199999999999999</v>
      </c>
      <c r="I727" s="213"/>
      <c r="J727" s="214">
        <f>ROUND(I727*H727,2)</f>
        <v>0</v>
      </c>
      <c r="K727" s="210" t="s">
        <v>185</v>
      </c>
      <c r="L727" s="47"/>
      <c r="M727" s="215" t="s">
        <v>19</v>
      </c>
      <c r="N727" s="216" t="s">
        <v>48</v>
      </c>
      <c r="O727" s="87"/>
      <c r="P727" s="217">
        <f>O727*H727</f>
        <v>0</v>
      </c>
      <c r="Q727" s="217">
        <v>0.13188</v>
      </c>
      <c r="R727" s="217">
        <f>Q727*H727</f>
        <v>3.3233759999999997</v>
      </c>
      <c r="S727" s="217">
        <v>0</v>
      </c>
      <c r="T727" s="218">
        <f>S727*H727</f>
        <v>0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9" t="s">
        <v>186</v>
      </c>
      <c r="AT727" s="219" t="s">
        <v>182</v>
      </c>
      <c r="AU727" s="219" t="s">
        <v>87</v>
      </c>
      <c r="AY727" s="20" t="s">
        <v>180</v>
      </c>
      <c r="BE727" s="220">
        <f>IF(N727="základní",J727,0)</f>
        <v>0</v>
      </c>
      <c r="BF727" s="220">
        <f>IF(N727="snížená",J727,0)</f>
        <v>0</v>
      </c>
      <c r="BG727" s="220">
        <f>IF(N727="zákl. přenesená",J727,0)</f>
        <v>0</v>
      </c>
      <c r="BH727" s="220">
        <f>IF(N727="sníž. přenesená",J727,0)</f>
        <v>0</v>
      </c>
      <c r="BI727" s="220">
        <f>IF(N727="nulová",J727,0)</f>
        <v>0</v>
      </c>
      <c r="BJ727" s="20" t="s">
        <v>85</v>
      </c>
      <c r="BK727" s="220">
        <f>ROUND(I727*H727,2)</f>
        <v>0</v>
      </c>
      <c r="BL727" s="20" t="s">
        <v>186</v>
      </c>
      <c r="BM727" s="219" t="s">
        <v>705</v>
      </c>
    </row>
    <row r="728" s="2" customFormat="1">
      <c r="A728" s="41"/>
      <c r="B728" s="42"/>
      <c r="C728" s="43"/>
      <c r="D728" s="221" t="s">
        <v>188</v>
      </c>
      <c r="E728" s="43"/>
      <c r="F728" s="222" t="s">
        <v>706</v>
      </c>
      <c r="G728" s="43"/>
      <c r="H728" s="43"/>
      <c r="I728" s="223"/>
      <c r="J728" s="43"/>
      <c r="K728" s="43"/>
      <c r="L728" s="47"/>
      <c r="M728" s="224"/>
      <c r="N728" s="225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188</v>
      </c>
      <c r="AU728" s="20" t="s">
        <v>87</v>
      </c>
    </row>
    <row r="729" s="2" customFormat="1" ht="44.25" customHeight="1">
      <c r="A729" s="41"/>
      <c r="B729" s="42"/>
      <c r="C729" s="208" t="s">
        <v>707</v>
      </c>
      <c r="D729" s="208" t="s">
        <v>182</v>
      </c>
      <c r="E729" s="209" t="s">
        <v>708</v>
      </c>
      <c r="F729" s="210" t="s">
        <v>709</v>
      </c>
      <c r="G729" s="211" t="s">
        <v>105</v>
      </c>
      <c r="H729" s="212">
        <v>25.199999999999999</v>
      </c>
      <c r="I729" s="213"/>
      <c r="J729" s="214">
        <f>ROUND(I729*H729,2)</f>
        <v>0</v>
      </c>
      <c r="K729" s="210" t="s">
        <v>185</v>
      </c>
      <c r="L729" s="47"/>
      <c r="M729" s="215" t="s">
        <v>19</v>
      </c>
      <c r="N729" s="216" t="s">
        <v>48</v>
      </c>
      <c r="O729" s="87"/>
      <c r="P729" s="217">
        <f>O729*H729</f>
        <v>0</v>
      </c>
      <c r="Q729" s="217">
        <v>0.12966</v>
      </c>
      <c r="R729" s="217">
        <f>Q729*H729</f>
        <v>3.2674319999999999</v>
      </c>
      <c r="S729" s="217">
        <v>0</v>
      </c>
      <c r="T729" s="218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9" t="s">
        <v>186</v>
      </c>
      <c r="AT729" s="219" t="s">
        <v>182</v>
      </c>
      <c r="AU729" s="219" t="s">
        <v>87</v>
      </c>
      <c r="AY729" s="20" t="s">
        <v>180</v>
      </c>
      <c r="BE729" s="220">
        <f>IF(N729="základní",J729,0)</f>
        <v>0</v>
      </c>
      <c r="BF729" s="220">
        <f>IF(N729="snížená",J729,0)</f>
        <v>0</v>
      </c>
      <c r="BG729" s="220">
        <f>IF(N729="zákl. přenesená",J729,0)</f>
        <v>0</v>
      </c>
      <c r="BH729" s="220">
        <f>IF(N729="sníž. přenesená",J729,0)</f>
        <v>0</v>
      </c>
      <c r="BI729" s="220">
        <f>IF(N729="nulová",J729,0)</f>
        <v>0</v>
      </c>
      <c r="BJ729" s="20" t="s">
        <v>85</v>
      </c>
      <c r="BK729" s="220">
        <f>ROUND(I729*H729,2)</f>
        <v>0</v>
      </c>
      <c r="BL729" s="20" t="s">
        <v>186</v>
      </c>
      <c r="BM729" s="219" t="s">
        <v>710</v>
      </c>
    </row>
    <row r="730" s="2" customFormat="1">
      <c r="A730" s="41"/>
      <c r="B730" s="42"/>
      <c r="C730" s="43"/>
      <c r="D730" s="221" t="s">
        <v>188</v>
      </c>
      <c r="E730" s="43"/>
      <c r="F730" s="222" t="s">
        <v>711</v>
      </c>
      <c r="G730" s="43"/>
      <c r="H730" s="43"/>
      <c r="I730" s="223"/>
      <c r="J730" s="43"/>
      <c r="K730" s="43"/>
      <c r="L730" s="47"/>
      <c r="M730" s="224"/>
      <c r="N730" s="225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188</v>
      </c>
      <c r="AU730" s="20" t="s">
        <v>87</v>
      </c>
    </row>
    <row r="731" s="13" customFormat="1">
      <c r="A731" s="13"/>
      <c r="B731" s="226"/>
      <c r="C731" s="227"/>
      <c r="D731" s="228" t="s">
        <v>190</v>
      </c>
      <c r="E731" s="229" t="s">
        <v>19</v>
      </c>
      <c r="F731" s="230" t="s">
        <v>191</v>
      </c>
      <c r="G731" s="227"/>
      <c r="H731" s="229" t="s">
        <v>19</v>
      </c>
      <c r="I731" s="231"/>
      <c r="J731" s="227"/>
      <c r="K731" s="227"/>
      <c r="L731" s="232"/>
      <c r="M731" s="233"/>
      <c r="N731" s="234"/>
      <c r="O731" s="234"/>
      <c r="P731" s="234"/>
      <c r="Q731" s="234"/>
      <c r="R731" s="234"/>
      <c r="S731" s="234"/>
      <c r="T731" s="235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6" t="s">
        <v>190</v>
      </c>
      <c r="AU731" s="236" t="s">
        <v>87</v>
      </c>
      <c r="AV731" s="13" t="s">
        <v>85</v>
      </c>
      <c r="AW731" s="13" t="s">
        <v>36</v>
      </c>
      <c r="AX731" s="13" t="s">
        <v>77</v>
      </c>
      <c r="AY731" s="236" t="s">
        <v>180</v>
      </c>
    </row>
    <row r="732" s="13" customFormat="1">
      <c r="A732" s="13"/>
      <c r="B732" s="226"/>
      <c r="C732" s="227"/>
      <c r="D732" s="228" t="s">
        <v>190</v>
      </c>
      <c r="E732" s="229" t="s">
        <v>19</v>
      </c>
      <c r="F732" s="230" t="s">
        <v>192</v>
      </c>
      <c r="G732" s="227"/>
      <c r="H732" s="229" t="s">
        <v>19</v>
      </c>
      <c r="I732" s="231"/>
      <c r="J732" s="227"/>
      <c r="K732" s="227"/>
      <c r="L732" s="232"/>
      <c r="M732" s="233"/>
      <c r="N732" s="234"/>
      <c r="O732" s="234"/>
      <c r="P732" s="234"/>
      <c r="Q732" s="234"/>
      <c r="R732" s="234"/>
      <c r="S732" s="234"/>
      <c r="T732" s="23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6" t="s">
        <v>190</v>
      </c>
      <c r="AU732" s="236" t="s">
        <v>87</v>
      </c>
      <c r="AV732" s="13" t="s">
        <v>85</v>
      </c>
      <c r="AW732" s="13" t="s">
        <v>36</v>
      </c>
      <c r="AX732" s="13" t="s">
        <v>77</v>
      </c>
      <c r="AY732" s="236" t="s">
        <v>180</v>
      </c>
    </row>
    <row r="733" s="14" customFormat="1">
      <c r="A733" s="14"/>
      <c r="B733" s="237"/>
      <c r="C733" s="238"/>
      <c r="D733" s="228" t="s">
        <v>190</v>
      </c>
      <c r="E733" s="239" t="s">
        <v>19</v>
      </c>
      <c r="F733" s="240" t="s">
        <v>205</v>
      </c>
      <c r="G733" s="238"/>
      <c r="H733" s="241">
        <v>25.199999999999999</v>
      </c>
      <c r="I733" s="242"/>
      <c r="J733" s="238"/>
      <c r="K733" s="238"/>
      <c r="L733" s="243"/>
      <c r="M733" s="244"/>
      <c r="N733" s="245"/>
      <c r="O733" s="245"/>
      <c r="P733" s="245"/>
      <c r="Q733" s="245"/>
      <c r="R733" s="245"/>
      <c r="S733" s="245"/>
      <c r="T733" s="24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7" t="s">
        <v>190</v>
      </c>
      <c r="AU733" s="247" t="s">
        <v>87</v>
      </c>
      <c r="AV733" s="14" t="s">
        <v>87</v>
      </c>
      <c r="AW733" s="14" t="s">
        <v>36</v>
      </c>
      <c r="AX733" s="14" t="s">
        <v>77</v>
      </c>
      <c r="AY733" s="247" t="s">
        <v>180</v>
      </c>
    </row>
    <row r="734" s="15" customFormat="1">
      <c r="A734" s="15"/>
      <c r="B734" s="248"/>
      <c r="C734" s="249"/>
      <c r="D734" s="228" t="s">
        <v>190</v>
      </c>
      <c r="E734" s="250" t="s">
        <v>19</v>
      </c>
      <c r="F734" s="251" t="s">
        <v>194</v>
      </c>
      <c r="G734" s="249"/>
      <c r="H734" s="252">
        <v>25.199999999999999</v>
      </c>
      <c r="I734" s="253"/>
      <c r="J734" s="249"/>
      <c r="K734" s="249"/>
      <c r="L734" s="254"/>
      <c r="M734" s="255"/>
      <c r="N734" s="256"/>
      <c r="O734" s="256"/>
      <c r="P734" s="256"/>
      <c r="Q734" s="256"/>
      <c r="R734" s="256"/>
      <c r="S734" s="256"/>
      <c r="T734" s="257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58" t="s">
        <v>190</v>
      </c>
      <c r="AU734" s="258" t="s">
        <v>87</v>
      </c>
      <c r="AV734" s="15" t="s">
        <v>186</v>
      </c>
      <c r="AW734" s="15" t="s">
        <v>36</v>
      </c>
      <c r="AX734" s="15" t="s">
        <v>85</v>
      </c>
      <c r="AY734" s="258" t="s">
        <v>180</v>
      </c>
    </row>
    <row r="735" s="2" customFormat="1" ht="37.8" customHeight="1">
      <c r="A735" s="41"/>
      <c r="B735" s="42"/>
      <c r="C735" s="208" t="s">
        <v>712</v>
      </c>
      <c r="D735" s="208" t="s">
        <v>182</v>
      </c>
      <c r="E735" s="209" t="s">
        <v>713</v>
      </c>
      <c r="F735" s="210" t="s">
        <v>714</v>
      </c>
      <c r="G735" s="211" t="s">
        <v>105</v>
      </c>
      <c r="H735" s="212">
        <v>81</v>
      </c>
      <c r="I735" s="213"/>
      <c r="J735" s="214">
        <f>ROUND(I735*H735,2)</f>
        <v>0</v>
      </c>
      <c r="K735" s="210" t="s">
        <v>19</v>
      </c>
      <c r="L735" s="47"/>
      <c r="M735" s="215" t="s">
        <v>19</v>
      </c>
      <c r="N735" s="216" t="s">
        <v>48</v>
      </c>
      <c r="O735" s="87"/>
      <c r="P735" s="217">
        <f>O735*H735</f>
        <v>0</v>
      </c>
      <c r="Q735" s="217">
        <v>0.01439</v>
      </c>
      <c r="R735" s="217">
        <f>Q735*H735</f>
        <v>1.1655899999999999</v>
      </c>
      <c r="S735" s="217">
        <v>0</v>
      </c>
      <c r="T735" s="218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19" t="s">
        <v>186</v>
      </c>
      <c r="AT735" s="219" t="s">
        <v>182</v>
      </c>
      <c r="AU735" s="219" t="s">
        <v>87</v>
      </c>
      <c r="AY735" s="20" t="s">
        <v>180</v>
      </c>
      <c r="BE735" s="220">
        <f>IF(N735="základní",J735,0)</f>
        <v>0</v>
      </c>
      <c r="BF735" s="220">
        <f>IF(N735="snížená",J735,0)</f>
        <v>0</v>
      </c>
      <c r="BG735" s="220">
        <f>IF(N735="zákl. přenesená",J735,0)</f>
        <v>0</v>
      </c>
      <c r="BH735" s="220">
        <f>IF(N735="sníž. přenesená",J735,0)</f>
        <v>0</v>
      </c>
      <c r="BI735" s="220">
        <f>IF(N735="nulová",J735,0)</f>
        <v>0</v>
      </c>
      <c r="BJ735" s="20" t="s">
        <v>85</v>
      </c>
      <c r="BK735" s="220">
        <f>ROUND(I735*H735,2)</f>
        <v>0</v>
      </c>
      <c r="BL735" s="20" t="s">
        <v>186</v>
      </c>
      <c r="BM735" s="219" t="s">
        <v>715</v>
      </c>
    </row>
    <row r="736" s="14" customFormat="1">
      <c r="A736" s="14"/>
      <c r="B736" s="237"/>
      <c r="C736" s="238"/>
      <c r="D736" s="228" t="s">
        <v>190</v>
      </c>
      <c r="E736" s="239" t="s">
        <v>19</v>
      </c>
      <c r="F736" s="240" t="s">
        <v>120</v>
      </c>
      <c r="G736" s="238"/>
      <c r="H736" s="241">
        <v>81</v>
      </c>
      <c r="I736" s="242"/>
      <c r="J736" s="238"/>
      <c r="K736" s="238"/>
      <c r="L736" s="243"/>
      <c r="M736" s="244"/>
      <c r="N736" s="245"/>
      <c r="O736" s="245"/>
      <c r="P736" s="245"/>
      <c r="Q736" s="245"/>
      <c r="R736" s="245"/>
      <c r="S736" s="245"/>
      <c r="T736" s="246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7" t="s">
        <v>190</v>
      </c>
      <c r="AU736" s="247" t="s">
        <v>87</v>
      </c>
      <c r="AV736" s="14" t="s">
        <v>87</v>
      </c>
      <c r="AW736" s="14" t="s">
        <v>36</v>
      </c>
      <c r="AX736" s="14" t="s">
        <v>77</v>
      </c>
      <c r="AY736" s="247" t="s">
        <v>180</v>
      </c>
    </row>
    <row r="737" s="15" customFormat="1">
      <c r="A737" s="15"/>
      <c r="B737" s="248"/>
      <c r="C737" s="249"/>
      <c r="D737" s="228" t="s">
        <v>190</v>
      </c>
      <c r="E737" s="250" t="s">
        <v>19</v>
      </c>
      <c r="F737" s="251" t="s">
        <v>194</v>
      </c>
      <c r="G737" s="249"/>
      <c r="H737" s="252">
        <v>81</v>
      </c>
      <c r="I737" s="253"/>
      <c r="J737" s="249"/>
      <c r="K737" s="249"/>
      <c r="L737" s="254"/>
      <c r="M737" s="255"/>
      <c r="N737" s="256"/>
      <c r="O737" s="256"/>
      <c r="P737" s="256"/>
      <c r="Q737" s="256"/>
      <c r="R737" s="256"/>
      <c r="S737" s="256"/>
      <c r="T737" s="257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58" t="s">
        <v>190</v>
      </c>
      <c r="AU737" s="258" t="s">
        <v>87</v>
      </c>
      <c r="AV737" s="15" t="s">
        <v>186</v>
      </c>
      <c r="AW737" s="15" t="s">
        <v>36</v>
      </c>
      <c r="AX737" s="15" t="s">
        <v>85</v>
      </c>
      <c r="AY737" s="258" t="s">
        <v>180</v>
      </c>
    </row>
    <row r="738" s="2" customFormat="1" ht="16.5" customHeight="1">
      <c r="A738" s="41"/>
      <c r="B738" s="42"/>
      <c r="C738" s="208" t="s">
        <v>716</v>
      </c>
      <c r="D738" s="208" t="s">
        <v>182</v>
      </c>
      <c r="E738" s="209" t="s">
        <v>717</v>
      </c>
      <c r="F738" s="210" t="s">
        <v>718</v>
      </c>
      <c r="G738" s="211" t="s">
        <v>105</v>
      </c>
      <c r="H738" s="212">
        <v>175</v>
      </c>
      <c r="I738" s="213"/>
      <c r="J738" s="214">
        <f>ROUND(I738*H738,2)</f>
        <v>0</v>
      </c>
      <c r="K738" s="210" t="s">
        <v>19</v>
      </c>
      <c r="L738" s="47"/>
      <c r="M738" s="215" t="s">
        <v>19</v>
      </c>
      <c r="N738" s="216" t="s">
        <v>48</v>
      </c>
      <c r="O738" s="87"/>
      <c r="P738" s="217">
        <f>O738*H738</f>
        <v>0</v>
      </c>
      <c r="Q738" s="217">
        <v>0</v>
      </c>
      <c r="R738" s="217">
        <f>Q738*H738</f>
        <v>0</v>
      </c>
      <c r="S738" s="217">
        <v>0</v>
      </c>
      <c r="T738" s="218">
        <f>S738*H738</f>
        <v>0</v>
      </c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R738" s="219" t="s">
        <v>186</v>
      </c>
      <c r="AT738" s="219" t="s">
        <v>182</v>
      </c>
      <c r="AU738" s="219" t="s">
        <v>87</v>
      </c>
      <c r="AY738" s="20" t="s">
        <v>180</v>
      </c>
      <c r="BE738" s="220">
        <f>IF(N738="základní",J738,0)</f>
        <v>0</v>
      </c>
      <c r="BF738" s="220">
        <f>IF(N738="snížená",J738,0)</f>
        <v>0</v>
      </c>
      <c r="BG738" s="220">
        <f>IF(N738="zákl. přenesená",J738,0)</f>
        <v>0</v>
      </c>
      <c r="BH738" s="220">
        <f>IF(N738="sníž. přenesená",J738,0)</f>
        <v>0</v>
      </c>
      <c r="BI738" s="220">
        <f>IF(N738="nulová",J738,0)</f>
        <v>0</v>
      </c>
      <c r="BJ738" s="20" t="s">
        <v>85</v>
      </c>
      <c r="BK738" s="220">
        <f>ROUND(I738*H738,2)</f>
        <v>0</v>
      </c>
      <c r="BL738" s="20" t="s">
        <v>186</v>
      </c>
      <c r="BM738" s="219" t="s">
        <v>719</v>
      </c>
    </row>
    <row r="739" s="14" customFormat="1">
      <c r="A739" s="14"/>
      <c r="B739" s="237"/>
      <c r="C739" s="238"/>
      <c r="D739" s="228" t="s">
        <v>190</v>
      </c>
      <c r="E739" s="239" t="s">
        <v>19</v>
      </c>
      <c r="F739" s="240" t="s">
        <v>720</v>
      </c>
      <c r="G739" s="238"/>
      <c r="H739" s="241">
        <v>175</v>
      </c>
      <c r="I739" s="242"/>
      <c r="J739" s="238"/>
      <c r="K739" s="238"/>
      <c r="L739" s="243"/>
      <c r="M739" s="244"/>
      <c r="N739" s="245"/>
      <c r="O739" s="245"/>
      <c r="P739" s="245"/>
      <c r="Q739" s="245"/>
      <c r="R739" s="245"/>
      <c r="S739" s="245"/>
      <c r="T739" s="24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7" t="s">
        <v>190</v>
      </c>
      <c r="AU739" s="247" t="s">
        <v>87</v>
      </c>
      <c r="AV739" s="14" t="s">
        <v>87</v>
      </c>
      <c r="AW739" s="14" t="s">
        <v>36</v>
      </c>
      <c r="AX739" s="14" t="s">
        <v>77</v>
      </c>
      <c r="AY739" s="247" t="s">
        <v>180</v>
      </c>
    </row>
    <row r="740" s="15" customFormat="1">
      <c r="A740" s="15"/>
      <c r="B740" s="248"/>
      <c r="C740" s="249"/>
      <c r="D740" s="228" t="s">
        <v>190</v>
      </c>
      <c r="E740" s="250" t="s">
        <v>19</v>
      </c>
      <c r="F740" s="251" t="s">
        <v>194</v>
      </c>
      <c r="G740" s="249"/>
      <c r="H740" s="252">
        <v>175</v>
      </c>
      <c r="I740" s="253"/>
      <c r="J740" s="249"/>
      <c r="K740" s="249"/>
      <c r="L740" s="254"/>
      <c r="M740" s="255"/>
      <c r="N740" s="256"/>
      <c r="O740" s="256"/>
      <c r="P740" s="256"/>
      <c r="Q740" s="256"/>
      <c r="R740" s="256"/>
      <c r="S740" s="256"/>
      <c r="T740" s="257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58" t="s">
        <v>190</v>
      </c>
      <c r="AU740" s="258" t="s">
        <v>87</v>
      </c>
      <c r="AV740" s="15" t="s">
        <v>186</v>
      </c>
      <c r="AW740" s="15" t="s">
        <v>36</v>
      </c>
      <c r="AX740" s="15" t="s">
        <v>85</v>
      </c>
      <c r="AY740" s="258" t="s">
        <v>180</v>
      </c>
    </row>
    <row r="741" s="2" customFormat="1" ht="44.25" customHeight="1">
      <c r="A741" s="41"/>
      <c r="B741" s="42"/>
      <c r="C741" s="208" t="s">
        <v>721</v>
      </c>
      <c r="D741" s="208" t="s">
        <v>182</v>
      </c>
      <c r="E741" s="209" t="s">
        <v>722</v>
      </c>
      <c r="F741" s="210" t="s">
        <v>723</v>
      </c>
      <c r="G741" s="211" t="s">
        <v>105</v>
      </c>
      <c r="H741" s="212">
        <v>565</v>
      </c>
      <c r="I741" s="213"/>
      <c r="J741" s="214">
        <f>ROUND(I741*H741,2)</f>
        <v>0</v>
      </c>
      <c r="K741" s="210" t="s">
        <v>185</v>
      </c>
      <c r="L741" s="47"/>
      <c r="M741" s="215" t="s">
        <v>19</v>
      </c>
      <c r="N741" s="216" t="s">
        <v>48</v>
      </c>
      <c r="O741" s="87"/>
      <c r="P741" s="217">
        <f>O741*H741</f>
        <v>0</v>
      </c>
      <c r="Q741" s="217">
        <v>0</v>
      </c>
      <c r="R741" s="217">
        <f>Q741*H741</f>
        <v>0</v>
      </c>
      <c r="S741" s="217">
        <v>0</v>
      </c>
      <c r="T741" s="218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19" t="s">
        <v>186</v>
      </c>
      <c r="AT741" s="219" t="s">
        <v>182</v>
      </c>
      <c r="AU741" s="219" t="s">
        <v>87</v>
      </c>
      <c r="AY741" s="20" t="s">
        <v>180</v>
      </c>
      <c r="BE741" s="220">
        <f>IF(N741="základní",J741,0)</f>
        <v>0</v>
      </c>
      <c r="BF741" s="220">
        <f>IF(N741="snížená",J741,0)</f>
        <v>0</v>
      </c>
      <c r="BG741" s="220">
        <f>IF(N741="zákl. přenesená",J741,0)</f>
        <v>0</v>
      </c>
      <c r="BH741" s="220">
        <f>IF(N741="sníž. přenesená",J741,0)</f>
        <v>0</v>
      </c>
      <c r="BI741" s="220">
        <f>IF(N741="nulová",J741,0)</f>
        <v>0</v>
      </c>
      <c r="BJ741" s="20" t="s">
        <v>85</v>
      </c>
      <c r="BK741" s="220">
        <f>ROUND(I741*H741,2)</f>
        <v>0</v>
      </c>
      <c r="BL741" s="20" t="s">
        <v>186</v>
      </c>
      <c r="BM741" s="219" t="s">
        <v>724</v>
      </c>
    </row>
    <row r="742" s="2" customFormat="1">
      <c r="A742" s="41"/>
      <c r="B742" s="42"/>
      <c r="C742" s="43"/>
      <c r="D742" s="221" t="s">
        <v>188</v>
      </c>
      <c r="E742" s="43"/>
      <c r="F742" s="222" t="s">
        <v>725</v>
      </c>
      <c r="G742" s="43"/>
      <c r="H742" s="43"/>
      <c r="I742" s="223"/>
      <c r="J742" s="43"/>
      <c r="K742" s="43"/>
      <c r="L742" s="47"/>
      <c r="M742" s="224"/>
      <c r="N742" s="225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188</v>
      </c>
      <c r="AU742" s="20" t="s">
        <v>87</v>
      </c>
    </row>
    <row r="743" s="14" customFormat="1">
      <c r="A743" s="14"/>
      <c r="B743" s="237"/>
      <c r="C743" s="238"/>
      <c r="D743" s="228" t="s">
        <v>190</v>
      </c>
      <c r="E743" s="239" t="s">
        <v>19</v>
      </c>
      <c r="F743" s="240" t="s">
        <v>117</v>
      </c>
      <c r="G743" s="238"/>
      <c r="H743" s="241">
        <v>565</v>
      </c>
      <c r="I743" s="242"/>
      <c r="J743" s="238"/>
      <c r="K743" s="238"/>
      <c r="L743" s="243"/>
      <c r="M743" s="244"/>
      <c r="N743" s="245"/>
      <c r="O743" s="245"/>
      <c r="P743" s="245"/>
      <c r="Q743" s="245"/>
      <c r="R743" s="245"/>
      <c r="S743" s="245"/>
      <c r="T743" s="24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7" t="s">
        <v>190</v>
      </c>
      <c r="AU743" s="247" t="s">
        <v>87</v>
      </c>
      <c r="AV743" s="14" t="s">
        <v>87</v>
      </c>
      <c r="AW743" s="14" t="s">
        <v>36</v>
      </c>
      <c r="AX743" s="14" t="s">
        <v>77</v>
      </c>
      <c r="AY743" s="247" t="s">
        <v>180</v>
      </c>
    </row>
    <row r="744" s="15" customFormat="1">
      <c r="A744" s="15"/>
      <c r="B744" s="248"/>
      <c r="C744" s="249"/>
      <c r="D744" s="228" t="s">
        <v>190</v>
      </c>
      <c r="E744" s="250" t="s">
        <v>19</v>
      </c>
      <c r="F744" s="251" t="s">
        <v>194</v>
      </c>
      <c r="G744" s="249"/>
      <c r="H744" s="252">
        <v>565</v>
      </c>
      <c r="I744" s="253"/>
      <c r="J744" s="249"/>
      <c r="K744" s="249"/>
      <c r="L744" s="254"/>
      <c r="M744" s="255"/>
      <c r="N744" s="256"/>
      <c r="O744" s="256"/>
      <c r="P744" s="256"/>
      <c r="Q744" s="256"/>
      <c r="R744" s="256"/>
      <c r="S744" s="256"/>
      <c r="T744" s="257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58" t="s">
        <v>190</v>
      </c>
      <c r="AU744" s="258" t="s">
        <v>87</v>
      </c>
      <c r="AV744" s="15" t="s">
        <v>186</v>
      </c>
      <c r="AW744" s="15" t="s">
        <v>36</v>
      </c>
      <c r="AX744" s="15" t="s">
        <v>85</v>
      </c>
      <c r="AY744" s="258" t="s">
        <v>180</v>
      </c>
    </row>
    <row r="745" s="2" customFormat="1" ht="24.15" customHeight="1">
      <c r="A745" s="41"/>
      <c r="B745" s="42"/>
      <c r="C745" s="208" t="s">
        <v>726</v>
      </c>
      <c r="D745" s="208" t="s">
        <v>182</v>
      </c>
      <c r="E745" s="209" t="s">
        <v>727</v>
      </c>
      <c r="F745" s="210" t="s">
        <v>728</v>
      </c>
      <c r="G745" s="211" t="s">
        <v>105</v>
      </c>
      <c r="H745" s="212">
        <v>81</v>
      </c>
      <c r="I745" s="213"/>
      <c r="J745" s="214">
        <f>ROUND(I745*H745,2)</f>
        <v>0</v>
      </c>
      <c r="K745" s="210" t="s">
        <v>19</v>
      </c>
      <c r="L745" s="47"/>
      <c r="M745" s="215" t="s">
        <v>19</v>
      </c>
      <c r="N745" s="216" t="s">
        <v>48</v>
      </c>
      <c r="O745" s="87"/>
      <c r="P745" s="217">
        <f>O745*H745</f>
        <v>0</v>
      </c>
      <c r="Q745" s="217">
        <v>0.065000000000000002</v>
      </c>
      <c r="R745" s="217">
        <f>Q745*H745</f>
        <v>5.2650000000000006</v>
      </c>
      <c r="S745" s="217">
        <v>0</v>
      </c>
      <c r="T745" s="218">
        <f>S745*H745</f>
        <v>0</v>
      </c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R745" s="219" t="s">
        <v>186</v>
      </c>
      <c r="AT745" s="219" t="s">
        <v>182</v>
      </c>
      <c r="AU745" s="219" t="s">
        <v>87</v>
      </c>
      <c r="AY745" s="20" t="s">
        <v>180</v>
      </c>
      <c r="BE745" s="220">
        <f>IF(N745="základní",J745,0)</f>
        <v>0</v>
      </c>
      <c r="BF745" s="220">
        <f>IF(N745="snížená",J745,0)</f>
        <v>0</v>
      </c>
      <c r="BG745" s="220">
        <f>IF(N745="zákl. přenesená",J745,0)</f>
        <v>0</v>
      </c>
      <c r="BH745" s="220">
        <f>IF(N745="sníž. přenesená",J745,0)</f>
        <v>0</v>
      </c>
      <c r="BI745" s="220">
        <f>IF(N745="nulová",J745,0)</f>
        <v>0</v>
      </c>
      <c r="BJ745" s="20" t="s">
        <v>85</v>
      </c>
      <c r="BK745" s="220">
        <f>ROUND(I745*H745,2)</f>
        <v>0</v>
      </c>
      <c r="BL745" s="20" t="s">
        <v>186</v>
      </c>
      <c r="BM745" s="219" t="s">
        <v>729</v>
      </c>
    </row>
    <row r="746" s="14" customFormat="1">
      <c r="A746" s="14"/>
      <c r="B746" s="237"/>
      <c r="C746" s="238"/>
      <c r="D746" s="228" t="s">
        <v>190</v>
      </c>
      <c r="E746" s="239" t="s">
        <v>19</v>
      </c>
      <c r="F746" s="240" t="s">
        <v>120</v>
      </c>
      <c r="G746" s="238"/>
      <c r="H746" s="241">
        <v>81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190</v>
      </c>
      <c r="AU746" s="247" t="s">
        <v>87</v>
      </c>
      <c r="AV746" s="14" t="s">
        <v>87</v>
      </c>
      <c r="AW746" s="14" t="s">
        <v>36</v>
      </c>
      <c r="AX746" s="14" t="s">
        <v>77</v>
      </c>
      <c r="AY746" s="247" t="s">
        <v>180</v>
      </c>
    </row>
    <row r="747" s="15" customFormat="1">
      <c r="A747" s="15"/>
      <c r="B747" s="248"/>
      <c r="C747" s="249"/>
      <c r="D747" s="228" t="s">
        <v>190</v>
      </c>
      <c r="E747" s="250" t="s">
        <v>19</v>
      </c>
      <c r="F747" s="251" t="s">
        <v>194</v>
      </c>
      <c r="G747" s="249"/>
      <c r="H747" s="252">
        <v>81</v>
      </c>
      <c r="I747" s="253"/>
      <c r="J747" s="249"/>
      <c r="K747" s="249"/>
      <c r="L747" s="254"/>
      <c r="M747" s="255"/>
      <c r="N747" s="256"/>
      <c r="O747" s="256"/>
      <c r="P747" s="256"/>
      <c r="Q747" s="256"/>
      <c r="R747" s="256"/>
      <c r="S747" s="256"/>
      <c r="T747" s="257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58" t="s">
        <v>190</v>
      </c>
      <c r="AU747" s="258" t="s">
        <v>87</v>
      </c>
      <c r="AV747" s="15" t="s">
        <v>186</v>
      </c>
      <c r="AW747" s="15" t="s">
        <v>36</v>
      </c>
      <c r="AX747" s="15" t="s">
        <v>85</v>
      </c>
      <c r="AY747" s="258" t="s">
        <v>180</v>
      </c>
    </row>
    <row r="748" s="2" customFormat="1" ht="55.5" customHeight="1">
      <c r="A748" s="41"/>
      <c r="B748" s="42"/>
      <c r="C748" s="208" t="s">
        <v>730</v>
      </c>
      <c r="D748" s="208" t="s">
        <v>182</v>
      </c>
      <c r="E748" s="209" t="s">
        <v>731</v>
      </c>
      <c r="F748" s="210" t="s">
        <v>732</v>
      </c>
      <c r="G748" s="211" t="s">
        <v>105</v>
      </c>
      <c r="H748" s="212">
        <v>1.5</v>
      </c>
      <c r="I748" s="213"/>
      <c r="J748" s="214">
        <f>ROUND(I748*H748,2)</f>
        <v>0</v>
      </c>
      <c r="K748" s="210" t="s">
        <v>185</v>
      </c>
      <c r="L748" s="47"/>
      <c r="M748" s="215" t="s">
        <v>19</v>
      </c>
      <c r="N748" s="216" t="s">
        <v>48</v>
      </c>
      <c r="O748" s="87"/>
      <c r="P748" s="217">
        <f>O748*H748</f>
        <v>0</v>
      </c>
      <c r="Q748" s="217">
        <v>0.16700000000000001</v>
      </c>
      <c r="R748" s="217">
        <f>Q748*H748</f>
        <v>0.2505</v>
      </c>
      <c r="S748" s="217">
        <v>0</v>
      </c>
      <c r="T748" s="218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9" t="s">
        <v>186</v>
      </c>
      <c r="AT748" s="219" t="s">
        <v>182</v>
      </c>
      <c r="AU748" s="219" t="s">
        <v>87</v>
      </c>
      <c r="AY748" s="20" t="s">
        <v>180</v>
      </c>
      <c r="BE748" s="220">
        <f>IF(N748="základní",J748,0)</f>
        <v>0</v>
      </c>
      <c r="BF748" s="220">
        <f>IF(N748="snížená",J748,0)</f>
        <v>0</v>
      </c>
      <c r="BG748" s="220">
        <f>IF(N748="zákl. přenesená",J748,0)</f>
        <v>0</v>
      </c>
      <c r="BH748" s="220">
        <f>IF(N748="sníž. přenesená",J748,0)</f>
        <v>0</v>
      </c>
      <c r="BI748" s="220">
        <f>IF(N748="nulová",J748,0)</f>
        <v>0</v>
      </c>
      <c r="BJ748" s="20" t="s">
        <v>85</v>
      </c>
      <c r="BK748" s="220">
        <f>ROUND(I748*H748,2)</f>
        <v>0</v>
      </c>
      <c r="BL748" s="20" t="s">
        <v>186</v>
      </c>
      <c r="BM748" s="219" t="s">
        <v>733</v>
      </c>
    </row>
    <row r="749" s="2" customFormat="1">
      <c r="A749" s="41"/>
      <c r="B749" s="42"/>
      <c r="C749" s="43"/>
      <c r="D749" s="221" t="s">
        <v>188</v>
      </c>
      <c r="E749" s="43"/>
      <c r="F749" s="222" t="s">
        <v>734</v>
      </c>
      <c r="G749" s="43"/>
      <c r="H749" s="43"/>
      <c r="I749" s="223"/>
      <c r="J749" s="43"/>
      <c r="K749" s="43"/>
      <c r="L749" s="47"/>
      <c r="M749" s="224"/>
      <c r="N749" s="225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188</v>
      </c>
      <c r="AU749" s="20" t="s">
        <v>87</v>
      </c>
    </row>
    <row r="750" s="13" customFormat="1">
      <c r="A750" s="13"/>
      <c r="B750" s="226"/>
      <c r="C750" s="227"/>
      <c r="D750" s="228" t="s">
        <v>190</v>
      </c>
      <c r="E750" s="229" t="s">
        <v>19</v>
      </c>
      <c r="F750" s="230" t="s">
        <v>191</v>
      </c>
      <c r="G750" s="227"/>
      <c r="H750" s="229" t="s">
        <v>19</v>
      </c>
      <c r="I750" s="231"/>
      <c r="J750" s="227"/>
      <c r="K750" s="227"/>
      <c r="L750" s="232"/>
      <c r="M750" s="233"/>
      <c r="N750" s="234"/>
      <c r="O750" s="234"/>
      <c r="P750" s="234"/>
      <c r="Q750" s="234"/>
      <c r="R750" s="234"/>
      <c r="S750" s="234"/>
      <c r="T750" s="23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6" t="s">
        <v>190</v>
      </c>
      <c r="AU750" s="236" t="s">
        <v>87</v>
      </c>
      <c r="AV750" s="13" t="s">
        <v>85</v>
      </c>
      <c r="AW750" s="13" t="s">
        <v>36</v>
      </c>
      <c r="AX750" s="13" t="s">
        <v>77</v>
      </c>
      <c r="AY750" s="236" t="s">
        <v>180</v>
      </c>
    </row>
    <row r="751" s="13" customFormat="1">
      <c r="A751" s="13"/>
      <c r="B751" s="226"/>
      <c r="C751" s="227"/>
      <c r="D751" s="228" t="s">
        <v>190</v>
      </c>
      <c r="E751" s="229" t="s">
        <v>19</v>
      </c>
      <c r="F751" s="230" t="s">
        <v>192</v>
      </c>
      <c r="G751" s="227"/>
      <c r="H751" s="229" t="s">
        <v>19</v>
      </c>
      <c r="I751" s="231"/>
      <c r="J751" s="227"/>
      <c r="K751" s="227"/>
      <c r="L751" s="232"/>
      <c r="M751" s="233"/>
      <c r="N751" s="234"/>
      <c r="O751" s="234"/>
      <c r="P751" s="234"/>
      <c r="Q751" s="234"/>
      <c r="R751" s="234"/>
      <c r="S751" s="234"/>
      <c r="T751" s="23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6" t="s">
        <v>190</v>
      </c>
      <c r="AU751" s="236" t="s">
        <v>87</v>
      </c>
      <c r="AV751" s="13" t="s">
        <v>85</v>
      </c>
      <c r="AW751" s="13" t="s">
        <v>36</v>
      </c>
      <c r="AX751" s="13" t="s">
        <v>77</v>
      </c>
      <c r="AY751" s="236" t="s">
        <v>180</v>
      </c>
    </row>
    <row r="752" s="13" customFormat="1">
      <c r="A752" s="13"/>
      <c r="B752" s="226"/>
      <c r="C752" s="227"/>
      <c r="D752" s="228" t="s">
        <v>190</v>
      </c>
      <c r="E752" s="229" t="s">
        <v>19</v>
      </c>
      <c r="F752" s="230" t="s">
        <v>344</v>
      </c>
      <c r="G752" s="227"/>
      <c r="H752" s="229" t="s">
        <v>19</v>
      </c>
      <c r="I752" s="231"/>
      <c r="J752" s="227"/>
      <c r="K752" s="227"/>
      <c r="L752" s="232"/>
      <c r="M752" s="233"/>
      <c r="N752" s="234"/>
      <c r="O752" s="234"/>
      <c r="P752" s="234"/>
      <c r="Q752" s="234"/>
      <c r="R752" s="234"/>
      <c r="S752" s="234"/>
      <c r="T752" s="23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6" t="s">
        <v>190</v>
      </c>
      <c r="AU752" s="236" t="s">
        <v>87</v>
      </c>
      <c r="AV752" s="13" t="s">
        <v>85</v>
      </c>
      <c r="AW752" s="13" t="s">
        <v>36</v>
      </c>
      <c r="AX752" s="13" t="s">
        <v>77</v>
      </c>
      <c r="AY752" s="236" t="s">
        <v>180</v>
      </c>
    </row>
    <row r="753" s="14" customFormat="1">
      <c r="A753" s="14"/>
      <c r="B753" s="237"/>
      <c r="C753" s="238"/>
      <c r="D753" s="228" t="s">
        <v>190</v>
      </c>
      <c r="E753" s="239" t="s">
        <v>19</v>
      </c>
      <c r="F753" s="240" t="s">
        <v>368</v>
      </c>
      <c r="G753" s="238"/>
      <c r="H753" s="241">
        <v>1.5</v>
      </c>
      <c r="I753" s="242"/>
      <c r="J753" s="238"/>
      <c r="K753" s="238"/>
      <c r="L753" s="243"/>
      <c r="M753" s="244"/>
      <c r="N753" s="245"/>
      <c r="O753" s="245"/>
      <c r="P753" s="245"/>
      <c r="Q753" s="245"/>
      <c r="R753" s="245"/>
      <c r="S753" s="245"/>
      <c r="T753" s="24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7" t="s">
        <v>190</v>
      </c>
      <c r="AU753" s="247" t="s">
        <v>87</v>
      </c>
      <c r="AV753" s="14" t="s">
        <v>87</v>
      </c>
      <c r="AW753" s="14" t="s">
        <v>36</v>
      </c>
      <c r="AX753" s="14" t="s">
        <v>77</v>
      </c>
      <c r="AY753" s="247" t="s">
        <v>180</v>
      </c>
    </row>
    <row r="754" s="15" customFormat="1">
      <c r="A754" s="15"/>
      <c r="B754" s="248"/>
      <c r="C754" s="249"/>
      <c r="D754" s="228" t="s">
        <v>190</v>
      </c>
      <c r="E754" s="250" t="s">
        <v>19</v>
      </c>
      <c r="F754" s="251" t="s">
        <v>194</v>
      </c>
      <c r="G754" s="249"/>
      <c r="H754" s="252">
        <v>1.5</v>
      </c>
      <c r="I754" s="253"/>
      <c r="J754" s="249"/>
      <c r="K754" s="249"/>
      <c r="L754" s="254"/>
      <c r="M754" s="255"/>
      <c r="N754" s="256"/>
      <c r="O754" s="256"/>
      <c r="P754" s="256"/>
      <c r="Q754" s="256"/>
      <c r="R754" s="256"/>
      <c r="S754" s="256"/>
      <c r="T754" s="257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58" t="s">
        <v>190</v>
      </c>
      <c r="AU754" s="258" t="s">
        <v>87</v>
      </c>
      <c r="AV754" s="15" t="s">
        <v>186</v>
      </c>
      <c r="AW754" s="15" t="s">
        <v>36</v>
      </c>
      <c r="AX754" s="15" t="s">
        <v>85</v>
      </c>
      <c r="AY754" s="258" t="s">
        <v>180</v>
      </c>
    </row>
    <row r="755" s="2" customFormat="1" ht="16.5" customHeight="1">
      <c r="A755" s="41"/>
      <c r="B755" s="42"/>
      <c r="C755" s="270" t="s">
        <v>735</v>
      </c>
      <c r="D755" s="270" t="s">
        <v>319</v>
      </c>
      <c r="E755" s="271" t="s">
        <v>736</v>
      </c>
      <c r="F755" s="272" t="s">
        <v>737</v>
      </c>
      <c r="G755" s="273" t="s">
        <v>105</v>
      </c>
      <c r="H755" s="274">
        <v>1.53</v>
      </c>
      <c r="I755" s="275"/>
      <c r="J755" s="276">
        <f>ROUND(I755*H755,2)</f>
        <v>0</v>
      </c>
      <c r="K755" s="272" t="s">
        <v>185</v>
      </c>
      <c r="L755" s="277"/>
      <c r="M755" s="278" t="s">
        <v>19</v>
      </c>
      <c r="N755" s="279" t="s">
        <v>48</v>
      </c>
      <c r="O755" s="87"/>
      <c r="P755" s="217">
        <f>O755*H755</f>
        <v>0</v>
      </c>
      <c r="Q755" s="217">
        <v>0.11799999999999999</v>
      </c>
      <c r="R755" s="217">
        <f>Q755*H755</f>
        <v>0.18054000000000001</v>
      </c>
      <c r="S755" s="217">
        <v>0</v>
      </c>
      <c r="T755" s="218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9" t="s">
        <v>260</v>
      </c>
      <c r="AT755" s="219" t="s">
        <v>319</v>
      </c>
      <c r="AU755" s="219" t="s">
        <v>87</v>
      </c>
      <c r="AY755" s="20" t="s">
        <v>180</v>
      </c>
      <c r="BE755" s="220">
        <f>IF(N755="základní",J755,0)</f>
        <v>0</v>
      </c>
      <c r="BF755" s="220">
        <f>IF(N755="snížená",J755,0)</f>
        <v>0</v>
      </c>
      <c r="BG755" s="220">
        <f>IF(N755="zákl. přenesená",J755,0)</f>
        <v>0</v>
      </c>
      <c r="BH755" s="220">
        <f>IF(N755="sníž. přenesená",J755,0)</f>
        <v>0</v>
      </c>
      <c r="BI755" s="220">
        <f>IF(N755="nulová",J755,0)</f>
        <v>0</v>
      </c>
      <c r="BJ755" s="20" t="s">
        <v>85</v>
      </c>
      <c r="BK755" s="220">
        <f>ROUND(I755*H755,2)</f>
        <v>0</v>
      </c>
      <c r="BL755" s="20" t="s">
        <v>186</v>
      </c>
      <c r="BM755" s="219" t="s">
        <v>738</v>
      </c>
    </row>
    <row r="756" s="13" customFormat="1">
      <c r="A756" s="13"/>
      <c r="B756" s="226"/>
      <c r="C756" s="227"/>
      <c r="D756" s="228" t="s">
        <v>190</v>
      </c>
      <c r="E756" s="229" t="s">
        <v>19</v>
      </c>
      <c r="F756" s="230" t="s">
        <v>191</v>
      </c>
      <c r="G756" s="227"/>
      <c r="H756" s="229" t="s">
        <v>19</v>
      </c>
      <c r="I756" s="231"/>
      <c r="J756" s="227"/>
      <c r="K756" s="227"/>
      <c r="L756" s="232"/>
      <c r="M756" s="233"/>
      <c r="N756" s="234"/>
      <c r="O756" s="234"/>
      <c r="P756" s="234"/>
      <c r="Q756" s="234"/>
      <c r="R756" s="234"/>
      <c r="S756" s="234"/>
      <c r="T756" s="23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6" t="s">
        <v>190</v>
      </c>
      <c r="AU756" s="236" t="s">
        <v>87</v>
      </c>
      <c r="AV756" s="13" t="s">
        <v>85</v>
      </c>
      <c r="AW756" s="13" t="s">
        <v>36</v>
      </c>
      <c r="AX756" s="13" t="s">
        <v>77</v>
      </c>
      <c r="AY756" s="236" t="s">
        <v>180</v>
      </c>
    </row>
    <row r="757" s="13" customFormat="1">
      <c r="A757" s="13"/>
      <c r="B757" s="226"/>
      <c r="C757" s="227"/>
      <c r="D757" s="228" t="s">
        <v>190</v>
      </c>
      <c r="E757" s="229" t="s">
        <v>19</v>
      </c>
      <c r="F757" s="230" t="s">
        <v>192</v>
      </c>
      <c r="G757" s="227"/>
      <c r="H757" s="229" t="s">
        <v>19</v>
      </c>
      <c r="I757" s="231"/>
      <c r="J757" s="227"/>
      <c r="K757" s="227"/>
      <c r="L757" s="232"/>
      <c r="M757" s="233"/>
      <c r="N757" s="234"/>
      <c r="O757" s="234"/>
      <c r="P757" s="234"/>
      <c r="Q757" s="234"/>
      <c r="R757" s="234"/>
      <c r="S757" s="234"/>
      <c r="T757" s="23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6" t="s">
        <v>190</v>
      </c>
      <c r="AU757" s="236" t="s">
        <v>87</v>
      </c>
      <c r="AV757" s="13" t="s">
        <v>85</v>
      </c>
      <c r="AW757" s="13" t="s">
        <v>36</v>
      </c>
      <c r="AX757" s="13" t="s">
        <v>77</v>
      </c>
      <c r="AY757" s="236" t="s">
        <v>180</v>
      </c>
    </row>
    <row r="758" s="13" customFormat="1">
      <c r="A758" s="13"/>
      <c r="B758" s="226"/>
      <c r="C758" s="227"/>
      <c r="D758" s="228" t="s">
        <v>190</v>
      </c>
      <c r="E758" s="229" t="s">
        <v>19</v>
      </c>
      <c r="F758" s="230" t="s">
        <v>344</v>
      </c>
      <c r="G758" s="227"/>
      <c r="H758" s="229" t="s">
        <v>19</v>
      </c>
      <c r="I758" s="231"/>
      <c r="J758" s="227"/>
      <c r="K758" s="227"/>
      <c r="L758" s="232"/>
      <c r="M758" s="233"/>
      <c r="N758" s="234"/>
      <c r="O758" s="234"/>
      <c r="P758" s="234"/>
      <c r="Q758" s="234"/>
      <c r="R758" s="234"/>
      <c r="S758" s="234"/>
      <c r="T758" s="23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6" t="s">
        <v>190</v>
      </c>
      <c r="AU758" s="236" t="s">
        <v>87</v>
      </c>
      <c r="AV758" s="13" t="s">
        <v>85</v>
      </c>
      <c r="AW758" s="13" t="s">
        <v>36</v>
      </c>
      <c r="AX758" s="13" t="s">
        <v>77</v>
      </c>
      <c r="AY758" s="236" t="s">
        <v>180</v>
      </c>
    </row>
    <row r="759" s="14" customFormat="1">
      <c r="A759" s="14"/>
      <c r="B759" s="237"/>
      <c r="C759" s="238"/>
      <c r="D759" s="228" t="s">
        <v>190</v>
      </c>
      <c r="E759" s="239" t="s">
        <v>19</v>
      </c>
      <c r="F759" s="240" t="s">
        <v>368</v>
      </c>
      <c r="G759" s="238"/>
      <c r="H759" s="241">
        <v>1.5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7" t="s">
        <v>190</v>
      </c>
      <c r="AU759" s="247" t="s">
        <v>87</v>
      </c>
      <c r="AV759" s="14" t="s">
        <v>87</v>
      </c>
      <c r="AW759" s="14" t="s">
        <v>36</v>
      </c>
      <c r="AX759" s="14" t="s">
        <v>77</v>
      </c>
      <c r="AY759" s="247" t="s">
        <v>180</v>
      </c>
    </row>
    <row r="760" s="15" customFormat="1">
      <c r="A760" s="15"/>
      <c r="B760" s="248"/>
      <c r="C760" s="249"/>
      <c r="D760" s="228" t="s">
        <v>190</v>
      </c>
      <c r="E760" s="250" t="s">
        <v>19</v>
      </c>
      <c r="F760" s="251" t="s">
        <v>194</v>
      </c>
      <c r="G760" s="249"/>
      <c r="H760" s="252">
        <v>1.5</v>
      </c>
      <c r="I760" s="253"/>
      <c r="J760" s="249"/>
      <c r="K760" s="249"/>
      <c r="L760" s="254"/>
      <c r="M760" s="255"/>
      <c r="N760" s="256"/>
      <c r="O760" s="256"/>
      <c r="P760" s="256"/>
      <c r="Q760" s="256"/>
      <c r="R760" s="256"/>
      <c r="S760" s="256"/>
      <c r="T760" s="257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58" t="s">
        <v>190</v>
      </c>
      <c r="AU760" s="258" t="s">
        <v>87</v>
      </c>
      <c r="AV760" s="15" t="s">
        <v>186</v>
      </c>
      <c r="AW760" s="15" t="s">
        <v>36</v>
      </c>
      <c r="AX760" s="15" t="s">
        <v>85</v>
      </c>
      <c r="AY760" s="258" t="s">
        <v>180</v>
      </c>
    </row>
    <row r="761" s="14" customFormat="1">
      <c r="A761" s="14"/>
      <c r="B761" s="237"/>
      <c r="C761" s="238"/>
      <c r="D761" s="228" t="s">
        <v>190</v>
      </c>
      <c r="E761" s="238"/>
      <c r="F761" s="240" t="s">
        <v>739</v>
      </c>
      <c r="G761" s="238"/>
      <c r="H761" s="241">
        <v>1.53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7" t="s">
        <v>190</v>
      </c>
      <c r="AU761" s="247" t="s">
        <v>87</v>
      </c>
      <c r="AV761" s="14" t="s">
        <v>87</v>
      </c>
      <c r="AW761" s="14" t="s">
        <v>4</v>
      </c>
      <c r="AX761" s="14" t="s">
        <v>85</v>
      </c>
      <c r="AY761" s="247" t="s">
        <v>180</v>
      </c>
    </row>
    <row r="762" s="2" customFormat="1" ht="78" customHeight="1">
      <c r="A762" s="41"/>
      <c r="B762" s="42"/>
      <c r="C762" s="208" t="s">
        <v>740</v>
      </c>
      <c r="D762" s="208" t="s">
        <v>182</v>
      </c>
      <c r="E762" s="209" t="s">
        <v>741</v>
      </c>
      <c r="F762" s="210" t="s">
        <v>742</v>
      </c>
      <c r="G762" s="211" t="s">
        <v>105</v>
      </c>
      <c r="H762" s="212">
        <v>0.80000000000000004</v>
      </c>
      <c r="I762" s="213"/>
      <c r="J762" s="214">
        <f>ROUND(I762*H762,2)</f>
        <v>0</v>
      </c>
      <c r="K762" s="210" t="s">
        <v>185</v>
      </c>
      <c r="L762" s="47"/>
      <c r="M762" s="215" t="s">
        <v>19</v>
      </c>
      <c r="N762" s="216" t="s">
        <v>48</v>
      </c>
      <c r="O762" s="87"/>
      <c r="P762" s="217">
        <f>O762*H762</f>
        <v>0</v>
      </c>
      <c r="Q762" s="217">
        <v>0.089219999999999994</v>
      </c>
      <c r="R762" s="217">
        <f>Q762*H762</f>
        <v>0.071375999999999995</v>
      </c>
      <c r="S762" s="217">
        <v>0</v>
      </c>
      <c r="T762" s="218">
        <f>S762*H762</f>
        <v>0</v>
      </c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R762" s="219" t="s">
        <v>186</v>
      </c>
      <c r="AT762" s="219" t="s">
        <v>182</v>
      </c>
      <c r="AU762" s="219" t="s">
        <v>87</v>
      </c>
      <c r="AY762" s="20" t="s">
        <v>180</v>
      </c>
      <c r="BE762" s="220">
        <f>IF(N762="základní",J762,0)</f>
        <v>0</v>
      </c>
      <c r="BF762" s="220">
        <f>IF(N762="snížená",J762,0)</f>
        <v>0</v>
      </c>
      <c r="BG762" s="220">
        <f>IF(N762="zákl. přenesená",J762,0)</f>
        <v>0</v>
      </c>
      <c r="BH762" s="220">
        <f>IF(N762="sníž. přenesená",J762,0)</f>
        <v>0</v>
      </c>
      <c r="BI762" s="220">
        <f>IF(N762="nulová",J762,0)</f>
        <v>0</v>
      </c>
      <c r="BJ762" s="20" t="s">
        <v>85</v>
      </c>
      <c r="BK762" s="220">
        <f>ROUND(I762*H762,2)</f>
        <v>0</v>
      </c>
      <c r="BL762" s="20" t="s">
        <v>186</v>
      </c>
      <c r="BM762" s="219" t="s">
        <v>743</v>
      </c>
    </row>
    <row r="763" s="2" customFormat="1">
      <c r="A763" s="41"/>
      <c r="B763" s="42"/>
      <c r="C763" s="43"/>
      <c r="D763" s="221" t="s">
        <v>188</v>
      </c>
      <c r="E763" s="43"/>
      <c r="F763" s="222" t="s">
        <v>744</v>
      </c>
      <c r="G763" s="43"/>
      <c r="H763" s="43"/>
      <c r="I763" s="223"/>
      <c r="J763" s="43"/>
      <c r="K763" s="43"/>
      <c r="L763" s="47"/>
      <c r="M763" s="224"/>
      <c r="N763" s="225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20" t="s">
        <v>188</v>
      </c>
      <c r="AU763" s="20" t="s">
        <v>87</v>
      </c>
    </row>
    <row r="764" s="14" customFormat="1">
      <c r="A764" s="14"/>
      <c r="B764" s="237"/>
      <c r="C764" s="238"/>
      <c r="D764" s="228" t="s">
        <v>190</v>
      </c>
      <c r="E764" s="239" t="s">
        <v>19</v>
      </c>
      <c r="F764" s="240" t="s">
        <v>124</v>
      </c>
      <c r="G764" s="238"/>
      <c r="H764" s="241">
        <v>0.80000000000000004</v>
      </c>
      <c r="I764" s="242"/>
      <c r="J764" s="238"/>
      <c r="K764" s="238"/>
      <c r="L764" s="243"/>
      <c r="M764" s="244"/>
      <c r="N764" s="245"/>
      <c r="O764" s="245"/>
      <c r="P764" s="245"/>
      <c r="Q764" s="245"/>
      <c r="R764" s="245"/>
      <c r="S764" s="245"/>
      <c r="T764" s="24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7" t="s">
        <v>190</v>
      </c>
      <c r="AU764" s="247" t="s">
        <v>87</v>
      </c>
      <c r="AV764" s="14" t="s">
        <v>87</v>
      </c>
      <c r="AW764" s="14" t="s">
        <v>36</v>
      </c>
      <c r="AX764" s="14" t="s">
        <v>77</v>
      </c>
      <c r="AY764" s="247" t="s">
        <v>180</v>
      </c>
    </row>
    <row r="765" s="15" customFormat="1">
      <c r="A765" s="15"/>
      <c r="B765" s="248"/>
      <c r="C765" s="249"/>
      <c r="D765" s="228" t="s">
        <v>190</v>
      </c>
      <c r="E765" s="250" t="s">
        <v>19</v>
      </c>
      <c r="F765" s="251" t="s">
        <v>194</v>
      </c>
      <c r="G765" s="249"/>
      <c r="H765" s="252">
        <v>0.80000000000000004</v>
      </c>
      <c r="I765" s="253"/>
      <c r="J765" s="249"/>
      <c r="K765" s="249"/>
      <c r="L765" s="254"/>
      <c r="M765" s="255"/>
      <c r="N765" s="256"/>
      <c r="O765" s="256"/>
      <c r="P765" s="256"/>
      <c r="Q765" s="256"/>
      <c r="R765" s="256"/>
      <c r="S765" s="256"/>
      <c r="T765" s="257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58" t="s">
        <v>190</v>
      </c>
      <c r="AU765" s="258" t="s">
        <v>87</v>
      </c>
      <c r="AV765" s="15" t="s">
        <v>186</v>
      </c>
      <c r="AW765" s="15" t="s">
        <v>36</v>
      </c>
      <c r="AX765" s="15" t="s">
        <v>85</v>
      </c>
      <c r="AY765" s="258" t="s">
        <v>180</v>
      </c>
    </row>
    <row r="766" s="2" customFormat="1" ht="24.15" customHeight="1">
      <c r="A766" s="41"/>
      <c r="B766" s="42"/>
      <c r="C766" s="270" t="s">
        <v>745</v>
      </c>
      <c r="D766" s="270" t="s">
        <v>319</v>
      </c>
      <c r="E766" s="271" t="s">
        <v>746</v>
      </c>
      <c r="F766" s="272" t="s">
        <v>747</v>
      </c>
      <c r="G766" s="273" t="s">
        <v>105</v>
      </c>
      <c r="H766" s="274">
        <v>0.83999999999999997</v>
      </c>
      <c r="I766" s="275"/>
      <c r="J766" s="276">
        <f>ROUND(I766*H766,2)</f>
        <v>0</v>
      </c>
      <c r="K766" s="272" t="s">
        <v>19</v>
      </c>
      <c r="L766" s="277"/>
      <c r="M766" s="278" t="s">
        <v>19</v>
      </c>
      <c r="N766" s="279" t="s">
        <v>48</v>
      </c>
      <c r="O766" s="87"/>
      <c r="P766" s="217">
        <f>O766*H766</f>
        <v>0</v>
      </c>
      <c r="Q766" s="217">
        <v>0.13</v>
      </c>
      <c r="R766" s="217">
        <f>Q766*H766</f>
        <v>0.10920000000000001</v>
      </c>
      <c r="S766" s="217">
        <v>0</v>
      </c>
      <c r="T766" s="218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19" t="s">
        <v>260</v>
      </c>
      <c r="AT766" s="219" t="s">
        <v>319</v>
      </c>
      <c r="AU766" s="219" t="s">
        <v>87</v>
      </c>
      <c r="AY766" s="20" t="s">
        <v>180</v>
      </c>
      <c r="BE766" s="220">
        <f>IF(N766="základní",J766,0)</f>
        <v>0</v>
      </c>
      <c r="BF766" s="220">
        <f>IF(N766="snížená",J766,0)</f>
        <v>0</v>
      </c>
      <c r="BG766" s="220">
        <f>IF(N766="zákl. přenesená",J766,0)</f>
        <v>0</v>
      </c>
      <c r="BH766" s="220">
        <f>IF(N766="sníž. přenesená",J766,0)</f>
        <v>0</v>
      </c>
      <c r="BI766" s="220">
        <f>IF(N766="nulová",J766,0)</f>
        <v>0</v>
      </c>
      <c r="BJ766" s="20" t="s">
        <v>85</v>
      </c>
      <c r="BK766" s="220">
        <f>ROUND(I766*H766,2)</f>
        <v>0</v>
      </c>
      <c r="BL766" s="20" t="s">
        <v>186</v>
      </c>
      <c r="BM766" s="219" t="s">
        <v>748</v>
      </c>
    </row>
    <row r="767" s="14" customFormat="1">
      <c r="A767" s="14"/>
      <c r="B767" s="237"/>
      <c r="C767" s="238"/>
      <c r="D767" s="228" t="s">
        <v>190</v>
      </c>
      <c r="E767" s="239" t="s">
        <v>19</v>
      </c>
      <c r="F767" s="240" t="s">
        <v>124</v>
      </c>
      <c r="G767" s="238"/>
      <c r="H767" s="241">
        <v>0.80000000000000004</v>
      </c>
      <c r="I767" s="242"/>
      <c r="J767" s="238"/>
      <c r="K767" s="238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190</v>
      </c>
      <c r="AU767" s="247" t="s">
        <v>87</v>
      </c>
      <c r="AV767" s="14" t="s">
        <v>87</v>
      </c>
      <c r="AW767" s="14" t="s">
        <v>36</v>
      </c>
      <c r="AX767" s="14" t="s">
        <v>77</v>
      </c>
      <c r="AY767" s="247" t="s">
        <v>180</v>
      </c>
    </row>
    <row r="768" s="15" customFormat="1">
      <c r="A768" s="15"/>
      <c r="B768" s="248"/>
      <c r="C768" s="249"/>
      <c r="D768" s="228" t="s">
        <v>190</v>
      </c>
      <c r="E768" s="250" t="s">
        <v>19</v>
      </c>
      <c r="F768" s="251" t="s">
        <v>194</v>
      </c>
      <c r="G768" s="249"/>
      <c r="H768" s="252">
        <v>0.80000000000000004</v>
      </c>
      <c r="I768" s="253"/>
      <c r="J768" s="249"/>
      <c r="K768" s="249"/>
      <c r="L768" s="254"/>
      <c r="M768" s="255"/>
      <c r="N768" s="256"/>
      <c r="O768" s="256"/>
      <c r="P768" s="256"/>
      <c r="Q768" s="256"/>
      <c r="R768" s="256"/>
      <c r="S768" s="256"/>
      <c r="T768" s="257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58" t="s">
        <v>190</v>
      </c>
      <c r="AU768" s="258" t="s">
        <v>87</v>
      </c>
      <c r="AV768" s="15" t="s">
        <v>186</v>
      </c>
      <c r="AW768" s="15" t="s">
        <v>36</v>
      </c>
      <c r="AX768" s="15" t="s">
        <v>85</v>
      </c>
      <c r="AY768" s="258" t="s">
        <v>180</v>
      </c>
    </row>
    <row r="769" s="14" customFormat="1">
      <c r="A769" s="14"/>
      <c r="B769" s="237"/>
      <c r="C769" s="238"/>
      <c r="D769" s="228" t="s">
        <v>190</v>
      </c>
      <c r="E769" s="238"/>
      <c r="F769" s="240" t="s">
        <v>749</v>
      </c>
      <c r="G769" s="238"/>
      <c r="H769" s="241">
        <v>0.83999999999999997</v>
      </c>
      <c r="I769" s="242"/>
      <c r="J769" s="238"/>
      <c r="K769" s="238"/>
      <c r="L769" s="243"/>
      <c r="M769" s="244"/>
      <c r="N769" s="245"/>
      <c r="O769" s="245"/>
      <c r="P769" s="245"/>
      <c r="Q769" s="245"/>
      <c r="R769" s="245"/>
      <c r="S769" s="245"/>
      <c r="T769" s="24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7" t="s">
        <v>190</v>
      </c>
      <c r="AU769" s="247" t="s">
        <v>87</v>
      </c>
      <c r="AV769" s="14" t="s">
        <v>87</v>
      </c>
      <c r="AW769" s="14" t="s">
        <v>4</v>
      </c>
      <c r="AX769" s="14" t="s">
        <v>85</v>
      </c>
      <c r="AY769" s="247" t="s">
        <v>180</v>
      </c>
    </row>
    <row r="770" s="2" customFormat="1" ht="78" customHeight="1">
      <c r="A770" s="41"/>
      <c r="B770" s="42"/>
      <c r="C770" s="208" t="s">
        <v>140</v>
      </c>
      <c r="D770" s="208" t="s">
        <v>182</v>
      </c>
      <c r="E770" s="209" t="s">
        <v>741</v>
      </c>
      <c r="F770" s="210" t="s">
        <v>742</v>
      </c>
      <c r="G770" s="211" t="s">
        <v>105</v>
      </c>
      <c r="H770" s="212">
        <v>11.199999999999999</v>
      </c>
      <c r="I770" s="213"/>
      <c r="J770" s="214">
        <f>ROUND(I770*H770,2)</f>
        <v>0</v>
      </c>
      <c r="K770" s="210" t="s">
        <v>185</v>
      </c>
      <c r="L770" s="47"/>
      <c r="M770" s="215" t="s">
        <v>19</v>
      </c>
      <c r="N770" s="216" t="s">
        <v>48</v>
      </c>
      <c r="O770" s="87"/>
      <c r="P770" s="217">
        <f>O770*H770</f>
        <v>0</v>
      </c>
      <c r="Q770" s="217">
        <v>0.089219999999999994</v>
      </c>
      <c r="R770" s="217">
        <f>Q770*H770</f>
        <v>0.99926399999999982</v>
      </c>
      <c r="S770" s="217">
        <v>0</v>
      </c>
      <c r="T770" s="218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19" t="s">
        <v>186</v>
      </c>
      <c r="AT770" s="219" t="s">
        <v>182</v>
      </c>
      <c r="AU770" s="219" t="s">
        <v>87</v>
      </c>
      <c r="AY770" s="20" t="s">
        <v>180</v>
      </c>
      <c r="BE770" s="220">
        <f>IF(N770="základní",J770,0)</f>
        <v>0</v>
      </c>
      <c r="BF770" s="220">
        <f>IF(N770="snížená",J770,0)</f>
        <v>0</v>
      </c>
      <c r="BG770" s="220">
        <f>IF(N770="zákl. přenesená",J770,0)</f>
        <v>0</v>
      </c>
      <c r="BH770" s="220">
        <f>IF(N770="sníž. přenesená",J770,0)</f>
        <v>0</v>
      </c>
      <c r="BI770" s="220">
        <f>IF(N770="nulová",J770,0)</f>
        <v>0</v>
      </c>
      <c r="BJ770" s="20" t="s">
        <v>85</v>
      </c>
      <c r="BK770" s="220">
        <f>ROUND(I770*H770,2)</f>
        <v>0</v>
      </c>
      <c r="BL770" s="20" t="s">
        <v>186</v>
      </c>
      <c r="BM770" s="219" t="s">
        <v>750</v>
      </c>
    </row>
    <row r="771" s="2" customFormat="1">
      <c r="A771" s="41"/>
      <c r="B771" s="42"/>
      <c r="C771" s="43"/>
      <c r="D771" s="221" t="s">
        <v>188</v>
      </c>
      <c r="E771" s="43"/>
      <c r="F771" s="222" t="s">
        <v>744</v>
      </c>
      <c r="G771" s="43"/>
      <c r="H771" s="43"/>
      <c r="I771" s="223"/>
      <c r="J771" s="43"/>
      <c r="K771" s="43"/>
      <c r="L771" s="47"/>
      <c r="M771" s="224"/>
      <c r="N771" s="225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188</v>
      </c>
      <c r="AU771" s="20" t="s">
        <v>87</v>
      </c>
    </row>
    <row r="772" s="13" customFormat="1">
      <c r="A772" s="13"/>
      <c r="B772" s="226"/>
      <c r="C772" s="227"/>
      <c r="D772" s="228" t="s">
        <v>190</v>
      </c>
      <c r="E772" s="229" t="s">
        <v>19</v>
      </c>
      <c r="F772" s="230" t="s">
        <v>191</v>
      </c>
      <c r="G772" s="227"/>
      <c r="H772" s="229" t="s">
        <v>19</v>
      </c>
      <c r="I772" s="231"/>
      <c r="J772" s="227"/>
      <c r="K772" s="227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190</v>
      </c>
      <c r="AU772" s="236" t="s">
        <v>87</v>
      </c>
      <c r="AV772" s="13" t="s">
        <v>85</v>
      </c>
      <c r="AW772" s="13" t="s">
        <v>36</v>
      </c>
      <c r="AX772" s="13" t="s">
        <v>77</v>
      </c>
      <c r="AY772" s="236" t="s">
        <v>180</v>
      </c>
    </row>
    <row r="773" s="13" customFormat="1">
      <c r="A773" s="13"/>
      <c r="B773" s="226"/>
      <c r="C773" s="227"/>
      <c r="D773" s="228" t="s">
        <v>190</v>
      </c>
      <c r="E773" s="229" t="s">
        <v>19</v>
      </c>
      <c r="F773" s="230" t="s">
        <v>192</v>
      </c>
      <c r="G773" s="227"/>
      <c r="H773" s="229" t="s">
        <v>19</v>
      </c>
      <c r="I773" s="231"/>
      <c r="J773" s="227"/>
      <c r="K773" s="227"/>
      <c r="L773" s="232"/>
      <c r="M773" s="233"/>
      <c r="N773" s="234"/>
      <c r="O773" s="234"/>
      <c r="P773" s="234"/>
      <c r="Q773" s="234"/>
      <c r="R773" s="234"/>
      <c r="S773" s="234"/>
      <c r="T773" s="23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6" t="s">
        <v>190</v>
      </c>
      <c r="AU773" s="236" t="s">
        <v>87</v>
      </c>
      <c r="AV773" s="13" t="s">
        <v>85</v>
      </c>
      <c r="AW773" s="13" t="s">
        <v>36</v>
      </c>
      <c r="AX773" s="13" t="s">
        <v>77</v>
      </c>
      <c r="AY773" s="236" t="s">
        <v>180</v>
      </c>
    </row>
    <row r="774" s="14" customFormat="1">
      <c r="A774" s="14"/>
      <c r="B774" s="237"/>
      <c r="C774" s="238"/>
      <c r="D774" s="228" t="s">
        <v>190</v>
      </c>
      <c r="E774" s="239" t="s">
        <v>19</v>
      </c>
      <c r="F774" s="240" t="s">
        <v>193</v>
      </c>
      <c r="G774" s="238"/>
      <c r="H774" s="241">
        <v>11.199999999999999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7" t="s">
        <v>190</v>
      </c>
      <c r="AU774" s="247" t="s">
        <v>87</v>
      </c>
      <c r="AV774" s="14" t="s">
        <v>87</v>
      </c>
      <c r="AW774" s="14" t="s">
        <v>36</v>
      </c>
      <c r="AX774" s="14" t="s">
        <v>77</v>
      </c>
      <c r="AY774" s="247" t="s">
        <v>180</v>
      </c>
    </row>
    <row r="775" s="15" customFormat="1">
      <c r="A775" s="15"/>
      <c r="B775" s="248"/>
      <c r="C775" s="249"/>
      <c r="D775" s="228" t="s">
        <v>190</v>
      </c>
      <c r="E775" s="250" t="s">
        <v>19</v>
      </c>
      <c r="F775" s="251" t="s">
        <v>194</v>
      </c>
      <c r="G775" s="249"/>
      <c r="H775" s="252">
        <v>11.199999999999999</v>
      </c>
      <c r="I775" s="253"/>
      <c r="J775" s="249"/>
      <c r="K775" s="249"/>
      <c r="L775" s="254"/>
      <c r="M775" s="255"/>
      <c r="N775" s="256"/>
      <c r="O775" s="256"/>
      <c r="P775" s="256"/>
      <c r="Q775" s="256"/>
      <c r="R775" s="256"/>
      <c r="S775" s="256"/>
      <c r="T775" s="257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58" t="s">
        <v>190</v>
      </c>
      <c r="AU775" s="258" t="s">
        <v>87</v>
      </c>
      <c r="AV775" s="15" t="s">
        <v>186</v>
      </c>
      <c r="AW775" s="15" t="s">
        <v>36</v>
      </c>
      <c r="AX775" s="15" t="s">
        <v>85</v>
      </c>
      <c r="AY775" s="258" t="s">
        <v>180</v>
      </c>
    </row>
    <row r="776" s="2" customFormat="1" ht="24.15" customHeight="1">
      <c r="A776" s="41"/>
      <c r="B776" s="42"/>
      <c r="C776" s="270" t="s">
        <v>751</v>
      </c>
      <c r="D776" s="270" t="s">
        <v>319</v>
      </c>
      <c r="E776" s="271" t="s">
        <v>752</v>
      </c>
      <c r="F776" s="272" t="s">
        <v>753</v>
      </c>
      <c r="G776" s="273" t="s">
        <v>105</v>
      </c>
      <c r="H776" s="274">
        <v>11.536</v>
      </c>
      <c r="I776" s="275"/>
      <c r="J776" s="276">
        <f>ROUND(I776*H776,2)</f>
        <v>0</v>
      </c>
      <c r="K776" s="272" t="s">
        <v>185</v>
      </c>
      <c r="L776" s="277"/>
      <c r="M776" s="278" t="s">
        <v>19</v>
      </c>
      <c r="N776" s="279" t="s">
        <v>48</v>
      </c>
      <c r="O776" s="87"/>
      <c r="P776" s="217">
        <f>O776*H776</f>
        <v>0</v>
      </c>
      <c r="Q776" s="217">
        <v>0.113</v>
      </c>
      <c r="R776" s="217">
        <f>Q776*H776</f>
        <v>1.3035680000000001</v>
      </c>
      <c r="S776" s="217">
        <v>0</v>
      </c>
      <c r="T776" s="218">
        <f>S776*H776</f>
        <v>0</v>
      </c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R776" s="219" t="s">
        <v>260</v>
      </c>
      <c r="AT776" s="219" t="s">
        <v>319</v>
      </c>
      <c r="AU776" s="219" t="s">
        <v>87</v>
      </c>
      <c r="AY776" s="20" t="s">
        <v>180</v>
      </c>
      <c r="BE776" s="220">
        <f>IF(N776="základní",J776,0)</f>
        <v>0</v>
      </c>
      <c r="BF776" s="220">
        <f>IF(N776="snížená",J776,0)</f>
        <v>0</v>
      </c>
      <c r="BG776" s="220">
        <f>IF(N776="zákl. přenesená",J776,0)</f>
        <v>0</v>
      </c>
      <c r="BH776" s="220">
        <f>IF(N776="sníž. přenesená",J776,0)</f>
        <v>0</v>
      </c>
      <c r="BI776" s="220">
        <f>IF(N776="nulová",J776,0)</f>
        <v>0</v>
      </c>
      <c r="BJ776" s="20" t="s">
        <v>85</v>
      </c>
      <c r="BK776" s="220">
        <f>ROUND(I776*H776,2)</f>
        <v>0</v>
      </c>
      <c r="BL776" s="20" t="s">
        <v>186</v>
      </c>
      <c r="BM776" s="219" t="s">
        <v>754</v>
      </c>
    </row>
    <row r="777" s="14" customFormat="1">
      <c r="A777" s="14"/>
      <c r="B777" s="237"/>
      <c r="C777" s="238"/>
      <c r="D777" s="228" t="s">
        <v>190</v>
      </c>
      <c r="E777" s="238"/>
      <c r="F777" s="240" t="s">
        <v>755</v>
      </c>
      <c r="G777" s="238"/>
      <c r="H777" s="241">
        <v>11.536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190</v>
      </c>
      <c r="AU777" s="247" t="s">
        <v>87</v>
      </c>
      <c r="AV777" s="14" t="s">
        <v>87</v>
      </c>
      <c r="AW777" s="14" t="s">
        <v>4</v>
      </c>
      <c r="AX777" s="14" t="s">
        <v>85</v>
      </c>
      <c r="AY777" s="247" t="s">
        <v>180</v>
      </c>
    </row>
    <row r="778" s="2" customFormat="1" ht="76.35" customHeight="1">
      <c r="A778" s="41"/>
      <c r="B778" s="42"/>
      <c r="C778" s="208" t="s">
        <v>756</v>
      </c>
      <c r="D778" s="208" t="s">
        <v>182</v>
      </c>
      <c r="E778" s="209" t="s">
        <v>757</v>
      </c>
      <c r="F778" s="210" t="s">
        <v>758</v>
      </c>
      <c r="G778" s="211" t="s">
        <v>105</v>
      </c>
      <c r="H778" s="212">
        <v>37</v>
      </c>
      <c r="I778" s="213"/>
      <c r="J778" s="214">
        <f>ROUND(I778*H778,2)</f>
        <v>0</v>
      </c>
      <c r="K778" s="210" t="s">
        <v>185</v>
      </c>
      <c r="L778" s="47"/>
      <c r="M778" s="215" t="s">
        <v>19</v>
      </c>
      <c r="N778" s="216" t="s">
        <v>48</v>
      </c>
      <c r="O778" s="87"/>
      <c r="P778" s="217">
        <f>O778*H778</f>
        <v>0</v>
      </c>
      <c r="Q778" s="217">
        <v>0.098000000000000004</v>
      </c>
      <c r="R778" s="217">
        <f>Q778*H778</f>
        <v>3.6260000000000003</v>
      </c>
      <c r="S778" s="217">
        <v>0</v>
      </c>
      <c r="T778" s="218">
        <f>S778*H778</f>
        <v>0</v>
      </c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R778" s="219" t="s">
        <v>186</v>
      </c>
      <c r="AT778" s="219" t="s">
        <v>182</v>
      </c>
      <c r="AU778" s="219" t="s">
        <v>87</v>
      </c>
      <c r="AY778" s="20" t="s">
        <v>180</v>
      </c>
      <c r="BE778" s="220">
        <f>IF(N778="základní",J778,0)</f>
        <v>0</v>
      </c>
      <c r="BF778" s="220">
        <f>IF(N778="snížená",J778,0)</f>
        <v>0</v>
      </c>
      <c r="BG778" s="220">
        <f>IF(N778="zákl. přenesená",J778,0)</f>
        <v>0</v>
      </c>
      <c r="BH778" s="220">
        <f>IF(N778="sníž. přenesená",J778,0)</f>
        <v>0</v>
      </c>
      <c r="BI778" s="220">
        <f>IF(N778="nulová",J778,0)</f>
        <v>0</v>
      </c>
      <c r="BJ778" s="20" t="s">
        <v>85</v>
      </c>
      <c r="BK778" s="220">
        <f>ROUND(I778*H778,2)</f>
        <v>0</v>
      </c>
      <c r="BL778" s="20" t="s">
        <v>186</v>
      </c>
      <c r="BM778" s="219" t="s">
        <v>759</v>
      </c>
    </row>
    <row r="779" s="2" customFormat="1">
      <c r="A779" s="41"/>
      <c r="B779" s="42"/>
      <c r="C779" s="43"/>
      <c r="D779" s="221" t="s">
        <v>188</v>
      </c>
      <c r="E779" s="43"/>
      <c r="F779" s="222" t="s">
        <v>760</v>
      </c>
      <c r="G779" s="43"/>
      <c r="H779" s="43"/>
      <c r="I779" s="223"/>
      <c r="J779" s="43"/>
      <c r="K779" s="43"/>
      <c r="L779" s="47"/>
      <c r="M779" s="224"/>
      <c r="N779" s="225"/>
      <c r="O779" s="87"/>
      <c r="P779" s="87"/>
      <c r="Q779" s="87"/>
      <c r="R779" s="87"/>
      <c r="S779" s="87"/>
      <c r="T779" s="88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T779" s="20" t="s">
        <v>188</v>
      </c>
      <c r="AU779" s="20" t="s">
        <v>87</v>
      </c>
    </row>
    <row r="780" s="14" customFormat="1">
      <c r="A780" s="14"/>
      <c r="B780" s="237"/>
      <c r="C780" s="238"/>
      <c r="D780" s="228" t="s">
        <v>190</v>
      </c>
      <c r="E780" s="239" t="s">
        <v>19</v>
      </c>
      <c r="F780" s="240" t="s">
        <v>114</v>
      </c>
      <c r="G780" s="238"/>
      <c r="H780" s="241">
        <v>37</v>
      </c>
      <c r="I780" s="242"/>
      <c r="J780" s="238"/>
      <c r="K780" s="238"/>
      <c r="L780" s="243"/>
      <c r="M780" s="244"/>
      <c r="N780" s="245"/>
      <c r="O780" s="245"/>
      <c r="P780" s="245"/>
      <c r="Q780" s="245"/>
      <c r="R780" s="245"/>
      <c r="S780" s="245"/>
      <c r="T780" s="246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7" t="s">
        <v>190</v>
      </c>
      <c r="AU780" s="247" t="s">
        <v>87</v>
      </c>
      <c r="AV780" s="14" t="s">
        <v>87</v>
      </c>
      <c r="AW780" s="14" t="s">
        <v>36</v>
      </c>
      <c r="AX780" s="14" t="s">
        <v>77</v>
      </c>
      <c r="AY780" s="247" t="s">
        <v>180</v>
      </c>
    </row>
    <row r="781" s="15" customFormat="1">
      <c r="A781" s="15"/>
      <c r="B781" s="248"/>
      <c r="C781" s="249"/>
      <c r="D781" s="228" t="s">
        <v>190</v>
      </c>
      <c r="E781" s="250" t="s">
        <v>19</v>
      </c>
      <c r="F781" s="251" t="s">
        <v>194</v>
      </c>
      <c r="G781" s="249"/>
      <c r="H781" s="252">
        <v>37</v>
      </c>
      <c r="I781" s="253"/>
      <c r="J781" s="249"/>
      <c r="K781" s="249"/>
      <c r="L781" s="254"/>
      <c r="M781" s="255"/>
      <c r="N781" s="256"/>
      <c r="O781" s="256"/>
      <c r="P781" s="256"/>
      <c r="Q781" s="256"/>
      <c r="R781" s="256"/>
      <c r="S781" s="256"/>
      <c r="T781" s="257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58" t="s">
        <v>190</v>
      </c>
      <c r="AU781" s="258" t="s">
        <v>87</v>
      </c>
      <c r="AV781" s="15" t="s">
        <v>186</v>
      </c>
      <c r="AW781" s="15" t="s">
        <v>36</v>
      </c>
      <c r="AX781" s="15" t="s">
        <v>85</v>
      </c>
      <c r="AY781" s="258" t="s">
        <v>180</v>
      </c>
    </row>
    <row r="782" s="2" customFormat="1" ht="24.15" customHeight="1">
      <c r="A782" s="41"/>
      <c r="B782" s="42"/>
      <c r="C782" s="270" t="s">
        <v>122</v>
      </c>
      <c r="D782" s="270" t="s">
        <v>319</v>
      </c>
      <c r="E782" s="271" t="s">
        <v>761</v>
      </c>
      <c r="F782" s="272" t="s">
        <v>762</v>
      </c>
      <c r="G782" s="273" t="s">
        <v>105</v>
      </c>
      <c r="H782" s="274">
        <v>38.850000000000001</v>
      </c>
      <c r="I782" s="275"/>
      <c r="J782" s="276">
        <f>ROUND(I782*H782,2)</f>
        <v>0</v>
      </c>
      <c r="K782" s="272" t="s">
        <v>19</v>
      </c>
      <c r="L782" s="277"/>
      <c r="M782" s="278" t="s">
        <v>19</v>
      </c>
      <c r="N782" s="279" t="s">
        <v>48</v>
      </c>
      <c r="O782" s="87"/>
      <c r="P782" s="217">
        <f>O782*H782</f>
        <v>0</v>
      </c>
      <c r="Q782" s="217">
        <v>0.13600000000000001</v>
      </c>
      <c r="R782" s="217">
        <f>Q782*H782</f>
        <v>5.2836000000000007</v>
      </c>
      <c r="S782" s="217">
        <v>0</v>
      </c>
      <c r="T782" s="218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19" t="s">
        <v>260</v>
      </c>
      <c r="AT782" s="219" t="s">
        <v>319</v>
      </c>
      <c r="AU782" s="219" t="s">
        <v>87</v>
      </c>
      <c r="AY782" s="20" t="s">
        <v>180</v>
      </c>
      <c r="BE782" s="220">
        <f>IF(N782="základní",J782,0)</f>
        <v>0</v>
      </c>
      <c r="BF782" s="220">
        <f>IF(N782="snížená",J782,0)</f>
        <v>0</v>
      </c>
      <c r="BG782" s="220">
        <f>IF(N782="zákl. přenesená",J782,0)</f>
        <v>0</v>
      </c>
      <c r="BH782" s="220">
        <f>IF(N782="sníž. přenesená",J782,0)</f>
        <v>0</v>
      </c>
      <c r="BI782" s="220">
        <f>IF(N782="nulová",J782,0)</f>
        <v>0</v>
      </c>
      <c r="BJ782" s="20" t="s">
        <v>85</v>
      </c>
      <c r="BK782" s="220">
        <f>ROUND(I782*H782,2)</f>
        <v>0</v>
      </c>
      <c r="BL782" s="20" t="s">
        <v>186</v>
      </c>
      <c r="BM782" s="219" t="s">
        <v>763</v>
      </c>
    </row>
    <row r="783" s="14" customFormat="1">
      <c r="A783" s="14"/>
      <c r="B783" s="237"/>
      <c r="C783" s="238"/>
      <c r="D783" s="228" t="s">
        <v>190</v>
      </c>
      <c r="E783" s="239" t="s">
        <v>19</v>
      </c>
      <c r="F783" s="240" t="s">
        <v>114</v>
      </c>
      <c r="G783" s="238"/>
      <c r="H783" s="241">
        <v>37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190</v>
      </c>
      <c r="AU783" s="247" t="s">
        <v>87</v>
      </c>
      <c r="AV783" s="14" t="s">
        <v>87</v>
      </c>
      <c r="AW783" s="14" t="s">
        <v>36</v>
      </c>
      <c r="AX783" s="14" t="s">
        <v>77</v>
      </c>
      <c r="AY783" s="247" t="s">
        <v>180</v>
      </c>
    </row>
    <row r="784" s="15" customFormat="1">
      <c r="A784" s="15"/>
      <c r="B784" s="248"/>
      <c r="C784" s="249"/>
      <c r="D784" s="228" t="s">
        <v>190</v>
      </c>
      <c r="E784" s="250" t="s">
        <v>19</v>
      </c>
      <c r="F784" s="251" t="s">
        <v>194</v>
      </c>
      <c r="G784" s="249"/>
      <c r="H784" s="252">
        <v>37</v>
      </c>
      <c r="I784" s="253"/>
      <c r="J784" s="249"/>
      <c r="K784" s="249"/>
      <c r="L784" s="254"/>
      <c r="M784" s="255"/>
      <c r="N784" s="256"/>
      <c r="O784" s="256"/>
      <c r="P784" s="256"/>
      <c r="Q784" s="256"/>
      <c r="R784" s="256"/>
      <c r="S784" s="256"/>
      <c r="T784" s="257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58" t="s">
        <v>190</v>
      </c>
      <c r="AU784" s="258" t="s">
        <v>87</v>
      </c>
      <c r="AV784" s="15" t="s">
        <v>186</v>
      </c>
      <c r="AW784" s="15" t="s">
        <v>36</v>
      </c>
      <c r="AX784" s="15" t="s">
        <v>85</v>
      </c>
      <c r="AY784" s="258" t="s">
        <v>180</v>
      </c>
    </row>
    <row r="785" s="14" customFormat="1">
      <c r="A785" s="14"/>
      <c r="B785" s="237"/>
      <c r="C785" s="238"/>
      <c r="D785" s="228" t="s">
        <v>190</v>
      </c>
      <c r="E785" s="238"/>
      <c r="F785" s="240" t="s">
        <v>764</v>
      </c>
      <c r="G785" s="238"/>
      <c r="H785" s="241">
        <v>38.850000000000001</v>
      </c>
      <c r="I785" s="242"/>
      <c r="J785" s="238"/>
      <c r="K785" s="238"/>
      <c r="L785" s="243"/>
      <c r="M785" s="244"/>
      <c r="N785" s="245"/>
      <c r="O785" s="245"/>
      <c r="P785" s="245"/>
      <c r="Q785" s="245"/>
      <c r="R785" s="245"/>
      <c r="S785" s="245"/>
      <c r="T785" s="24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7" t="s">
        <v>190</v>
      </c>
      <c r="AU785" s="247" t="s">
        <v>87</v>
      </c>
      <c r="AV785" s="14" t="s">
        <v>87</v>
      </c>
      <c r="AW785" s="14" t="s">
        <v>4</v>
      </c>
      <c r="AX785" s="14" t="s">
        <v>85</v>
      </c>
      <c r="AY785" s="247" t="s">
        <v>180</v>
      </c>
    </row>
    <row r="786" s="2" customFormat="1" ht="78" customHeight="1">
      <c r="A786" s="41"/>
      <c r="B786" s="42"/>
      <c r="C786" s="208" t="s">
        <v>765</v>
      </c>
      <c r="D786" s="208" t="s">
        <v>182</v>
      </c>
      <c r="E786" s="209" t="s">
        <v>766</v>
      </c>
      <c r="F786" s="210" t="s">
        <v>767</v>
      </c>
      <c r="G786" s="211" t="s">
        <v>105</v>
      </c>
      <c r="H786" s="212">
        <v>101</v>
      </c>
      <c r="I786" s="213"/>
      <c r="J786" s="214">
        <f>ROUND(I786*H786,2)</f>
        <v>0</v>
      </c>
      <c r="K786" s="210" t="s">
        <v>185</v>
      </c>
      <c r="L786" s="47"/>
      <c r="M786" s="215" t="s">
        <v>19</v>
      </c>
      <c r="N786" s="216" t="s">
        <v>48</v>
      </c>
      <c r="O786" s="87"/>
      <c r="P786" s="217">
        <f>O786*H786</f>
        <v>0</v>
      </c>
      <c r="Q786" s="217">
        <v>0.090399999999999994</v>
      </c>
      <c r="R786" s="217">
        <f>Q786*H786</f>
        <v>9.1303999999999998</v>
      </c>
      <c r="S786" s="217">
        <v>0</v>
      </c>
      <c r="T786" s="218">
        <f>S786*H786</f>
        <v>0</v>
      </c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R786" s="219" t="s">
        <v>186</v>
      </c>
      <c r="AT786" s="219" t="s">
        <v>182</v>
      </c>
      <c r="AU786" s="219" t="s">
        <v>87</v>
      </c>
      <c r="AY786" s="20" t="s">
        <v>180</v>
      </c>
      <c r="BE786" s="220">
        <f>IF(N786="základní",J786,0)</f>
        <v>0</v>
      </c>
      <c r="BF786" s="220">
        <f>IF(N786="snížená",J786,0)</f>
        <v>0</v>
      </c>
      <c r="BG786" s="220">
        <f>IF(N786="zákl. přenesená",J786,0)</f>
        <v>0</v>
      </c>
      <c r="BH786" s="220">
        <f>IF(N786="sníž. přenesená",J786,0)</f>
        <v>0</v>
      </c>
      <c r="BI786" s="220">
        <f>IF(N786="nulová",J786,0)</f>
        <v>0</v>
      </c>
      <c r="BJ786" s="20" t="s">
        <v>85</v>
      </c>
      <c r="BK786" s="220">
        <f>ROUND(I786*H786,2)</f>
        <v>0</v>
      </c>
      <c r="BL786" s="20" t="s">
        <v>186</v>
      </c>
      <c r="BM786" s="219" t="s">
        <v>768</v>
      </c>
    </row>
    <row r="787" s="2" customFormat="1">
      <c r="A787" s="41"/>
      <c r="B787" s="42"/>
      <c r="C787" s="43"/>
      <c r="D787" s="221" t="s">
        <v>188</v>
      </c>
      <c r="E787" s="43"/>
      <c r="F787" s="222" t="s">
        <v>769</v>
      </c>
      <c r="G787" s="43"/>
      <c r="H787" s="43"/>
      <c r="I787" s="223"/>
      <c r="J787" s="43"/>
      <c r="K787" s="43"/>
      <c r="L787" s="47"/>
      <c r="M787" s="224"/>
      <c r="N787" s="225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20" t="s">
        <v>188</v>
      </c>
      <c r="AU787" s="20" t="s">
        <v>87</v>
      </c>
    </row>
    <row r="788" s="14" customFormat="1">
      <c r="A788" s="14"/>
      <c r="B788" s="237"/>
      <c r="C788" s="238"/>
      <c r="D788" s="228" t="s">
        <v>190</v>
      </c>
      <c r="E788" s="239" t="s">
        <v>19</v>
      </c>
      <c r="F788" s="240" t="s">
        <v>111</v>
      </c>
      <c r="G788" s="238"/>
      <c r="H788" s="241">
        <v>101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190</v>
      </c>
      <c r="AU788" s="247" t="s">
        <v>87</v>
      </c>
      <c r="AV788" s="14" t="s">
        <v>87</v>
      </c>
      <c r="AW788" s="14" t="s">
        <v>36</v>
      </c>
      <c r="AX788" s="14" t="s">
        <v>77</v>
      </c>
      <c r="AY788" s="247" t="s">
        <v>180</v>
      </c>
    </row>
    <row r="789" s="15" customFormat="1">
      <c r="A789" s="15"/>
      <c r="B789" s="248"/>
      <c r="C789" s="249"/>
      <c r="D789" s="228" t="s">
        <v>190</v>
      </c>
      <c r="E789" s="250" t="s">
        <v>19</v>
      </c>
      <c r="F789" s="251" t="s">
        <v>194</v>
      </c>
      <c r="G789" s="249"/>
      <c r="H789" s="252">
        <v>101</v>
      </c>
      <c r="I789" s="253"/>
      <c r="J789" s="249"/>
      <c r="K789" s="249"/>
      <c r="L789" s="254"/>
      <c r="M789" s="255"/>
      <c r="N789" s="256"/>
      <c r="O789" s="256"/>
      <c r="P789" s="256"/>
      <c r="Q789" s="256"/>
      <c r="R789" s="256"/>
      <c r="S789" s="256"/>
      <c r="T789" s="257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58" t="s">
        <v>190</v>
      </c>
      <c r="AU789" s="258" t="s">
        <v>87</v>
      </c>
      <c r="AV789" s="15" t="s">
        <v>186</v>
      </c>
      <c r="AW789" s="15" t="s">
        <v>36</v>
      </c>
      <c r="AX789" s="15" t="s">
        <v>85</v>
      </c>
      <c r="AY789" s="258" t="s">
        <v>180</v>
      </c>
    </row>
    <row r="790" s="2" customFormat="1" ht="24.15" customHeight="1">
      <c r="A790" s="41"/>
      <c r="B790" s="42"/>
      <c r="C790" s="270" t="s">
        <v>770</v>
      </c>
      <c r="D790" s="270" t="s">
        <v>319</v>
      </c>
      <c r="E790" s="271" t="s">
        <v>771</v>
      </c>
      <c r="F790" s="272" t="s">
        <v>772</v>
      </c>
      <c r="G790" s="273" t="s">
        <v>105</v>
      </c>
      <c r="H790" s="274">
        <v>106.05</v>
      </c>
      <c r="I790" s="275"/>
      <c r="J790" s="276">
        <f>ROUND(I790*H790,2)</f>
        <v>0</v>
      </c>
      <c r="K790" s="272" t="s">
        <v>19</v>
      </c>
      <c r="L790" s="277"/>
      <c r="M790" s="278" t="s">
        <v>19</v>
      </c>
      <c r="N790" s="279" t="s">
        <v>48</v>
      </c>
      <c r="O790" s="87"/>
      <c r="P790" s="217">
        <f>O790*H790</f>
        <v>0</v>
      </c>
      <c r="Q790" s="217">
        <v>0.315</v>
      </c>
      <c r="R790" s="217">
        <f>Q790*H790</f>
        <v>33.405749999999998</v>
      </c>
      <c r="S790" s="217">
        <v>0</v>
      </c>
      <c r="T790" s="218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19" t="s">
        <v>260</v>
      </c>
      <c r="AT790" s="219" t="s">
        <v>319</v>
      </c>
      <c r="AU790" s="219" t="s">
        <v>87</v>
      </c>
      <c r="AY790" s="20" t="s">
        <v>180</v>
      </c>
      <c r="BE790" s="220">
        <f>IF(N790="základní",J790,0)</f>
        <v>0</v>
      </c>
      <c r="BF790" s="220">
        <f>IF(N790="snížená",J790,0)</f>
        <v>0</v>
      </c>
      <c r="BG790" s="220">
        <f>IF(N790="zákl. přenesená",J790,0)</f>
        <v>0</v>
      </c>
      <c r="BH790" s="220">
        <f>IF(N790="sníž. přenesená",J790,0)</f>
        <v>0</v>
      </c>
      <c r="BI790" s="220">
        <f>IF(N790="nulová",J790,0)</f>
        <v>0</v>
      </c>
      <c r="BJ790" s="20" t="s">
        <v>85</v>
      </c>
      <c r="BK790" s="220">
        <f>ROUND(I790*H790,2)</f>
        <v>0</v>
      </c>
      <c r="BL790" s="20" t="s">
        <v>186</v>
      </c>
      <c r="BM790" s="219" t="s">
        <v>773</v>
      </c>
    </row>
    <row r="791" s="14" customFormat="1">
      <c r="A791" s="14"/>
      <c r="B791" s="237"/>
      <c r="C791" s="238"/>
      <c r="D791" s="228" t="s">
        <v>190</v>
      </c>
      <c r="E791" s="239" t="s">
        <v>19</v>
      </c>
      <c r="F791" s="240" t="s">
        <v>111</v>
      </c>
      <c r="G791" s="238"/>
      <c r="H791" s="241">
        <v>101</v>
      </c>
      <c r="I791" s="242"/>
      <c r="J791" s="238"/>
      <c r="K791" s="238"/>
      <c r="L791" s="243"/>
      <c r="M791" s="244"/>
      <c r="N791" s="245"/>
      <c r="O791" s="245"/>
      <c r="P791" s="245"/>
      <c r="Q791" s="245"/>
      <c r="R791" s="245"/>
      <c r="S791" s="245"/>
      <c r="T791" s="24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7" t="s">
        <v>190</v>
      </c>
      <c r="AU791" s="247" t="s">
        <v>87</v>
      </c>
      <c r="AV791" s="14" t="s">
        <v>87</v>
      </c>
      <c r="AW791" s="14" t="s">
        <v>36</v>
      </c>
      <c r="AX791" s="14" t="s">
        <v>77</v>
      </c>
      <c r="AY791" s="247" t="s">
        <v>180</v>
      </c>
    </row>
    <row r="792" s="15" customFormat="1">
      <c r="A792" s="15"/>
      <c r="B792" s="248"/>
      <c r="C792" s="249"/>
      <c r="D792" s="228" t="s">
        <v>190</v>
      </c>
      <c r="E792" s="250" t="s">
        <v>19</v>
      </c>
      <c r="F792" s="251" t="s">
        <v>194</v>
      </c>
      <c r="G792" s="249"/>
      <c r="H792" s="252">
        <v>101</v>
      </c>
      <c r="I792" s="253"/>
      <c r="J792" s="249"/>
      <c r="K792" s="249"/>
      <c r="L792" s="254"/>
      <c r="M792" s="255"/>
      <c r="N792" s="256"/>
      <c r="O792" s="256"/>
      <c r="P792" s="256"/>
      <c r="Q792" s="256"/>
      <c r="R792" s="256"/>
      <c r="S792" s="256"/>
      <c r="T792" s="257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8" t="s">
        <v>190</v>
      </c>
      <c r="AU792" s="258" t="s">
        <v>87</v>
      </c>
      <c r="AV792" s="15" t="s">
        <v>186</v>
      </c>
      <c r="AW792" s="15" t="s">
        <v>36</v>
      </c>
      <c r="AX792" s="15" t="s">
        <v>85</v>
      </c>
      <c r="AY792" s="258" t="s">
        <v>180</v>
      </c>
    </row>
    <row r="793" s="14" customFormat="1">
      <c r="A793" s="14"/>
      <c r="B793" s="237"/>
      <c r="C793" s="238"/>
      <c r="D793" s="228" t="s">
        <v>190</v>
      </c>
      <c r="E793" s="238"/>
      <c r="F793" s="240" t="s">
        <v>774</v>
      </c>
      <c r="G793" s="238"/>
      <c r="H793" s="241">
        <v>106.05</v>
      </c>
      <c r="I793" s="242"/>
      <c r="J793" s="238"/>
      <c r="K793" s="238"/>
      <c r="L793" s="243"/>
      <c r="M793" s="244"/>
      <c r="N793" s="245"/>
      <c r="O793" s="245"/>
      <c r="P793" s="245"/>
      <c r="Q793" s="245"/>
      <c r="R793" s="245"/>
      <c r="S793" s="245"/>
      <c r="T793" s="24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7" t="s">
        <v>190</v>
      </c>
      <c r="AU793" s="247" t="s">
        <v>87</v>
      </c>
      <c r="AV793" s="14" t="s">
        <v>87</v>
      </c>
      <c r="AW793" s="14" t="s">
        <v>4</v>
      </c>
      <c r="AX793" s="14" t="s">
        <v>85</v>
      </c>
      <c r="AY793" s="247" t="s">
        <v>180</v>
      </c>
    </row>
    <row r="794" s="2" customFormat="1" ht="37.8" customHeight="1">
      <c r="A794" s="41"/>
      <c r="B794" s="42"/>
      <c r="C794" s="208" t="s">
        <v>775</v>
      </c>
      <c r="D794" s="208" t="s">
        <v>182</v>
      </c>
      <c r="E794" s="209" t="s">
        <v>776</v>
      </c>
      <c r="F794" s="210" t="s">
        <v>777</v>
      </c>
      <c r="G794" s="211" t="s">
        <v>105</v>
      </c>
      <c r="H794" s="212">
        <v>89.790000000000006</v>
      </c>
      <c r="I794" s="213"/>
      <c r="J794" s="214">
        <f>ROUND(I794*H794,2)</f>
        <v>0</v>
      </c>
      <c r="K794" s="210" t="s">
        <v>185</v>
      </c>
      <c r="L794" s="47"/>
      <c r="M794" s="215" t="s">
        <v>19</v>
      </c>
      <c r="N794" s="216" t="s">
        <v>48</v>
      </c>
      <c r="O794" s="87"/>
      <c r="P794" s="217">
        <f>O794*H794</f>
        <v>0</v>
      </c>
      <c r="Q794" s="217">
        <v>0.50077000000000005</v>
      </c>
      <c r="R794" s="217">
        <f>Q794*H794</f>
        <v>44.964138300000009</v>
      </c>
      <c r="S794" s="217">
        <v>0</v>
      </c>
      <c r="T794" s="218">
        <f>S794*H794</f>
        <v>0</v>
      </c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R794" s="219" t="s">
        <v>186</v>
      </c>
      <c r="AT794" s="219" t="s">
        <v>182</v>
      </c>
      <c r="AU794" s="219" t="s">
        <v>87</v>
      </c>
      <c r="AY794" s="20" t="s">
        <v>180</v>
      </c>
      <c r="BE794" s="220">
        <f>IF(N794="základní",J794,0)</f>
        <v>0</v>
      </c>
      <c r="BF794" s="220">
        <f>IF(N794="snížená",J794,0)</f>
        <v>0</v>
      </c>
      <c r="BG794" s="220">
        <f>IF(N794="zákl. přenesená",J794,0)</f>
        <v>0</v>
      </c>
      <c r="BH794" s="220">
        <f>IF(N794="sníž. přenesená",J794,0)</f>
        <v>0</v>
      </c>
      <c r="BI794" s="220">
        <f>IF(N794="nulová",J794,0)</f>
        <v>0</v>
      </c>
      <c r="BJ794" s="20" t="s">
        <v>85</v>
      </c>
      <c r="BK794" s="220">
        <f>ROUND(I794*H794,2)</f>
        <v>0</v>
      </c>
      <c r="BL794" s="20" t="s">
        <v>186</v>
      </c>
      <c r="BM794" s="219" t="s">
        <v>778</v>
      </c>
    </row>
    <row r="795" s="2" customFormat="1">
      <c r="A795" s="41"/>
      <c r="B795" s="42"/>
      <c r="C795" s="43"/>
      <c r="D795" s="221" t="s">
        <v>188</v>
      </c>
      <c r="E795" s="43"/>
      <c r="F795" s="222" t="s">
        <v>779</v>
      </c>
      <c r="G795" s="43"/>
      <c r="H795" s="43"/>
      <c r="I795" s="223"/>
      <c r="J795" s="43"/>
      <c r="K795" s="43"/>
      <c r="L795" s="47"/>
      <c r="M795" s="224"/>
      <c r="N795" s="225"/>
      <c r="O795" s="87"/>
      <c r="P795" s="87"/>
      <c r="Q795" s="87"/>
      <c r="R795" s="87"/>
      <c r="S795" s="87"/>
      <c r="T795" s="88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T795" s="20" t="s">
        <v>188</v>
      </c>
      <c r="AU795" s="20" t="s">
        <v>87</v>
      </c>
    </row>
    <row r="796" s="13" customFormat="1">
      <c r="A796" s="13"/>
      <c r="B796" s="226"/>
      <c r="C796" s="227"/>
      <c r="D796" s="228" t="s">
        <v>190</v>
      </c>
      <c r="E796" s="229" t="s">
        <v>19</v>
      </c>
      <c r="F796" s="230" t="s">
        <v>191</v>
      </c>
      <c r="G796" s="227"/>
      <c r="H796" s="229" t="s">
        <v>19</v>
      </c>
      <c r="I796" s="231"/>
      <c r="J796" s="227"/>
      <c r="K796" s="227"/>
      <c r="L796" s="232"/>
      <c r="M796" s="233"/>
      <c r="N796" s="234"/>
      <c r="O796" s="234"/>
      <c r="P796" s="234"/>
      <c r="Q796" s="234"/>
      <c r="R796" s="234"/>
      <c r="S796" s="234"/>
      <c r="T796" s="23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6" t="s">
        <v>190</v>
      </c>
      <c r="AU796" s="236" t="s">
        <v>87</v>
      </c>
      <c r="AV796" s="13" t="s">
        <v>85</v>
      </c>
      <c r="AW796" s="13" t="s">
        <v>36</v>
      </c>
      <c r="AX796" s="13" t="s">
        <v>77</v>
      </c>
      <c r="AY796" s="236" t="s">
        <v>180</v>
      </c>
    </row>
    <row r="797" s="13" customFormat="1">
      <c r="A797" s="13"/>
      <c r="B797" s="226"/>
      <c r="C797" s="227"/>
      <c r="D797" s="228" t="s">
        <v>190</v>
      </c>
      <c r="E797" s="229" t="s">
        <v>19</v>
      </c>
      <c r="F797" s="230" t="s">
        <v>192</v>
      </c>
      <c r="G797" s="227"/>
      <c r="H797" s="229" t="s">
        <v>19</v>
      </c>
      <c r="I797" s="231"/>
      <c r="J797" s="227"/>
      <c r="K797" s="227"/>
      <c r="L797" s="232"/>
      <c r="M797" s="233"/>
      <c r="N797" s="234"/>
      <c r="O797" s="234"/>
      <c r="P797" s="234"/>
      <c r="Q797" s="234"/>
      <c r="R797" s="234"/>
      <c r="S797" s="234"/>
      <c r="T797" s="23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6" t="s">
        <v>190</v>
      </c>
      <c r="AU797" s="236" t="s">
        <v>87</v>
      </c>
      <c r="AV797" s="13" t="s">
        <v>85</v>
      </c>
      <c r="AW797" s="13" t="s">
        <v>36</v>
      </c>
      <c r="AX797" s="13" t="s">
        <v>77</v>
      </c>
      <c r="AY797" s="236" t="s">
        <v>180</v>
      </c>
    </row>
    <row r="798" s="13" customFormat="1">
      <c r="A798" s="13"/>
      <c r="B798" s="226"/>
      <c r="C798" s="227"/>
      <c r="D798" s="228" t="s">
        <v>190</v>
      </c>
      <c r="E798" s="229" t="s">
        <v>19</v>
      </c>
      <c r="F798" s="230" t="s">
        <v>780</v>
      </c>
      <c r="G798" s="227"/>
      <c r="H798" s="229" t="s">
        <v>19</v>
      </c>
      <c r="I798" s="231"/>
      <c r="J798" s="227"/>
      <c r="K798" s="227"/>
      <c r="L798" s="232"/>
      <c r="M798" s="233"/>
      <c r="N798" s="234"/>
      <c r="O798" s="234"/>
      <c r="P798" s="234"/>
      <c r="Q798" s="234"/>
      <c r="R798" s="234"/>
      <c r="S798" s="234"/>
      <c r="T798" s="23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6" t="s">
        <v>190</v>
      </c>
      <c r="AU798" s="236" t="s">
        <v>87</v>
      </c>
      <c r="AV798" s="13" t="s">
        <v>85</v>
      </c>
      <c r="AW798" s="13" t="s">
        <v>36</v>
      </c>
      <c r="AX798" s="13" t="s">
        <v>77</v>
      </c>
      <c r="AY798" s="236" t="s">
        <v>180</v>
      </c>
    </row>
    <row r="799" s="14" customFormat="1">
      <c r="A799" s="14"/>
      <c r="B799" s="237"/>
      <c r="C799" s="238"/>
      <c r="D799" s="228" t="s">
        <v>190</v>
      </c>
      <c r="E799" s="239" t="s">
        <v>19</v>
      </c>
      <c r="F799" s="240" t="s">
        <v>781</v>
      </c>
      <c r="G799" s="238"/>
      <c r="H799" s="241">
        <v>68.670000000000002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7" t="s">
        <v>190</v>
      </c>
      <c r="AU799" s="247" t="s">
        <v>87</v>
      </c>
      <c r="AV799" s="14" t="s">
        <v>87</v>
      </c>
      <c r="AW799" s="14" t="s">
        <v>36</v>
      </c>
      <c r="AX799" s="14" t="s">
        <v>77</v>
      </c>
      <c r="AY799" s="247" t="s">
        <v>180</v>
      </c>
    </row>
    <row r="800" s="14" customFormat="1">
      <c r="A800" s="14"/>
      <c r="B800" s="237"/>
      <c r="C800" s="238"/>
      <c r="D800" s="228" t="s">
        <v>190</v>
      </c>
      <c r="E800" s="239" t="s">
        <v>19</v>
      </c>
      <c r="F800" s="240" t="s">
        <v>782</v>
      </c>
      <c r="G800" s="238"/>
      <c r="H800" s="241">
        <v>19.920000000000002</v>
      </c>
      <c r="I800" s="242"/>
      <c r="J800" s="238"/>
      <c r="K800" s="238"/>
      <c r="L800" s="243"/>
      <c r="M800" s="244"/>
      <c r="N800" s="245"/>
      <c r="O800" s="245"/>
      <c r="P800" s="245"/>
      <c r="Q800" s="245"/>
      <c r="R800" s="245"/>
      <c r="S800" s="245"/>
      <c r="T800" s="246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7" t="s">
        <v>190</v>
      </c>
      <c r="AU800" s="247" t="s">
        <v>87</v>
      </c>
      <c r="AV800" s="14" t="s">
        <v>87</v>
      </c>
      <c r="AW800" s="14" t="s">
        <v>36</v>
      </c>
      <c r="AX800" s="14" t="s">
        <v>77</v>
      </c>
      <c r="AY800" s="247" t="s">
        <v>180</v>
      </c>
    </row>
    <row r="801" s="14" customFormat="1">
      <c r="A801" s="14"/>
      <c r="B801" s="237"/>
      <c r="C801" s="238"/>
      <c r="D801" s="228" t="s">
        <v>190</v>
      </c>
      <c r="E801" s="239" t="s">
        <v>19</v>
      </c>
      <c r="F801" s="240" t="s">
        <v>783</v>
      </c>
      <c r="G801" s="238"/>
      <c r="H801" s="241">
        <v>1.2</v>
      </c>
      <c r="I801" s="242"/>
      <c r="J801" s="238"/>
      <c r="K801" s="238"/>
      <c r="L801" s="243"/>
      <c r="M801" s="244"/>
      <c r="N801" s="245"/>
      <c r="O801" s="245"/>
      <c r="P801" s="245"/>
      <c r="Q801" s="245"/>
      <c r="R801" s="245"/>
      <c r="S801" s="245"/>
      <c r="T801" s="246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7" t="s">
        <v>190</v>
      </c>
      <c r="AU801" s="247" t="s">
        <v>87</v>
      </c>
      <c r="AV801" s="14" t="s">
        <v>87</v>
      </c>
      <c r="AW801" s="14" t="s">
        <v>36</v>
      </c>
      <c r="AX801" s="14" t="s">
        <v>77</v>
      </c>
      <c r="AY801" s="247" t="s">
        <v>180</v>
      </c>
    </row>
    <row r="802" s="15" customFormat="1">
      <c r="A802" s="15"/>
      <c r="B802" s="248"/>
      <c r="C802" s="249"/>
      <c r="D802" s="228" t="s">
        <v>190</v>
      </c>
      <c r="E802" s="250" t="s">
        <v>19</v>
      </c>
      <c r="F802" s="251" t="s">
        <v>194</v>
      </c>
      <c r="G802" s="249"/>
      <c r="H802" s="252">
        <v>89.790000000000006</v>
      </c>
      <c r="I802" s="253"/>
      <c r="J802" s="249"/>
      <c r="K802" s="249"/>
      <c r="L802" s="254"/>
      <c r="M802" s="255"/>
      <c r="N802" s="256"/>
      <c r="O802" s="256"/>
      <c r="P802" s="256"/>
      <c r="Q802" s="256"/>
      <c r="R802" s="256"/>
      <c r="S802" s="256"/>
      <c r="T802" s="257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58" t="s">
        <v>190</v>
      </c>
      <c r="AU802" s="258" t="s">
        <v>87</v>
      </c>
      <c r="AV802" s="15" t="s">
        <v>186</v>
      </c>
      <c r="AW802" s="15" t="s">
        <v>36</v>
      </c>
      <c r="AX802" s="15" t="s">
        <v>85</v>
      </c>
      <c r="AY802" s="258" t="s">
        <v>180</v>
      </c>
    </row>
    <row r="803" s="2" customFormat="1" ht="33" customHeight="1">
      <c r="A803" s="41"/>
      <c r="B803" s="42"/>
      <c r="C803" s="208" t="s">
        <v>784</v>
      </c>
      <c r="D803" s="208" t="s">
        <v>182</v>
      </c>
      <c r="E803" s="209" t="s">
        <v>785</v>
      </c>
      <c r="F803" s="210" t="s">
        <v>786</v>
      </c>
      <c r="G803" s="211" t="s">
        <v>105</v>
      </c>
      <c r="H803" s="212">
        <v>897.89999999999998</v>
      </c>
      <c r="I803" s="213"/>
      <c r="J803" s="214">
        <f>ROUND(I803*H803,2)</f>
        <v>0</v>
      </c>
      <c r="K803" s="210" t="s">
        <v>185</v>
      </c>
      <c r="L803" s="47"/>
      <c r="M803" s="215" t="s">
        <v>19</v>
      </c>
      <c r="N803" s="216" t="s">
        <v>48</v>
      </c>
      <c r="O803" s="87"/>
      <c r="P803" s="217">
        <f>O803*H803</f>
        <v>0</v>
      </c>
      <c r="Q803" s="217">
        <v>0.02256</v>
      </c>
      <c r="R803" s="217">
        <f>Q803*H803</f>
        <v>20.256623999999999</v>
      </c>
      <c r="S803" s="217">
        <v>0</v>
      </c>
      <c r="T803" s="218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9" t="s">
        <v>186</v>
      </c>
      <c r="AT803" s="219" t="s">
        <v>182</v>
      </c>
      <c r="AU803" s="219" t="s">
        <v>87</v>
      </c>
      <c r="AY803" s="20" t="s">
        <v>180</v>
      </c>
      <c r="BE803" s="220">
        <f>IF(N803="základní",J803,0)</f>
        <v>0</v>
      </c>
      <c r="BF803" s="220">
        <f>IF(N803="snížená",J803,0)</f>
        <v>0</v>
      </c>
      <c r="BG803" s="220">
        <f>IF(N803="zákl. přenesená",J803,0)</f>
        <v>0</v>
      </c>
      <c r="BH803" s="220">
        <f>IF(N803="sníž. přenesená",J803,0)</f>
        <v>0</v>
      </c>
      <c r="BI803" s="220">
        <f>IF(N803="nulová",J803,0)</f>
        <v>0</v>
      </c>
      <c r="BJ803" s="20" t="s">
        <v>85</v>
      </c>
      <c r="BK803" s="220">
        <f>ROUND(I803*H803,2)</f>
        <v>0</v>
      </c>
      <c r="BL803" s="20" t="s">
        <v>186</v>
      </c>
      <c r="BM803" s="219" t="s">
        <v>787</v>
      </c>
    </row>
    <row r="804" s="2" customFormat="1">
      <c r="A804" s="41"/>
      <c r="B804" s="42"/>
      <c r="C804" s="43"/>
      <c r="D804" s="221" t="s">
        <v>188</v>
      </c>
      <c r="E804" s="43"/>
      <c r="F804" s="222" t="s">
        <v>788</v>
      </c>
      <c r="G804" s="43"/>
      <c r="H804" s="43"/>
      <c r="I804" s="223"/>
      <c r="J804" s="43"/>
      <c r="K804" s="43"/>
      <c r="L804" s="47"/>
      <c r="M804" s="224"/>
      <c r="N804" s="225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188</v>
      </c>
      <c r="AU804" s="20" t="s">
        <v>87</v>
      </c>
    </row>
    <row r="805" s="14" customFormat="1">
      <c r="A805" s="14"/>
      <c r="B805" s="237"/>
      <c r="C805" s="238"/>
      <c r="D805" s="228" t="s">
        <v>190</v>
      </c>
      <c r="E805" s="238"/>
      <c r="F805" s="240" t="s">
        <v>789</v>
      </c>
      <c r="G805" s="238"/>
      <c r="H805" s="241">
        <v>897.89999999999998</v>
      </c>
      <c r="I805" s="242"/>
      <c r="J805" s="238"/>
      <c r="K805" s="238"/>
      <c r="L805" s="243"/>
      <c r="M805" s="244"/>
      <c r="N805" s="245"/>
      <c r="O805" s="245"/>
      <c r="P805" s="245"/>
      <c r="Q805" s="245"/>
      <c r="R805" s="245"/>
      <c r="S805" s="245"/>
      <c r="T805" s="246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7" t="s">
        <v>190</v>
      </c>
      <c r="AU805" s="247" t="s">
        <v>87</v>
      </c>
      <c r="AV805" s="14" t="s">
        <v>87</v>
      </c>
      <c r="AW805" s="14" t="s">
        <v>4</v>
      </c>
      <c r="AX805" s="14" t="s">
        <v>85</v>
      </c>
      <c r="AY805" s="247" t="s">
        <v>180</v>
      </c>
    </row>
    <row r="806" s="12" customFormat="1" ht="22.8" customHeight="1">
      <c r="A806" s="12"/>
      <c r="B806" s="192"/>
      <c r="C806" s="193"/>
      <c r="D806" s="194" t="s">
        <v>76</v>
      </c>
      <c r="E806" s="206" t="s">
        <v>246</v>
      </c>
      <c r="F806" s="206" t="s">
        <v>790</v>
      </c>
      <c r="G806" s="193"/>
      <c r="H806" s="193"/>
      <c r="I806" s="196"/>
      <c r="J806" s="207">
        <f>BK806</f>
        <v>0</v>
      </c>
      <c r="K806" s="193"/>
      <c r="L806" s="198"/>
      <c r="M806" s="199"/>
      <c r="N806" s="200"/>
      <c r="O806" s="200"/>
      <c r="P806" s="201">
        <f>P807</f>
        <v>0</v>
      </c>
      <c r="Q806" s="200"/>
      <c r="R806" s="201">
        <f>R807</f>
        <v>0.034660000000000003</v>
      </c>
      <c r="S806" s="200"/>
      <c r="T806" s="202">
        <f>T807</f>
        <v>0</v>
      </c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R806" s="203" t="s">
        <v>85</v>
      </c>
      <c r="AT806" s="204" t="s">
        <v>76</v>
      </c>
      <c r="AU806" s="204" t="s">
        <v>85</v>
      </c>
      <c r="AY806" s="203" t="s">
        <v>180</v>
      </c>
      <c r="BK806" s="205">
        <f>BK807</f>
        <v>0</v>
      </c>
    </row>
    <row r="807" s="2" customFormat="1" ht="24.15" customHeight="1">
      <c r="A807" s="41"/>
      <c r="B807" s="42"/>
      <c r="C807" s="208" t="s">
        <v>791</v>
      </c>
      <c r="D807" s="208" t="s">
        <v>182</v>
      </c>
      <c r="E807" s="209" t="s">
        <v>792</v>
      </c>
      <c r="F807" s="210" t="s">
        <v>793</v>
      </c>
      <c r="G807" s="211" t="s">
        <v>574</v>
      </c>
      <c r="H807" s="212">
        <v>1</v>
      </c>
      <c r="I807" s="213"/>
      <c r="J807" s="214">
        <f>ROUND(I807*H807,2)</f>
        <v>0</v>
      </c>
      <c r="K807" s="210" t="s">
        <v>19</v>
      </c>
      <c r="L807" s="47"/>
      <c r="M807" s="215" t="s">
        <v>19</v>
      </c>
      <c r="N807" s="216" t="s">
        <v>48</v>
      </c>
      <c r="O807" s="87"/>
      <c r="P807" s="217">
        <f>O807*H807</f>
        <v>0</v>
      </c>
      <c r="Q807" s="217">
        <v>0.034660000000000003</v>
      </c>
      <c r="R807" s="217">
        <f>Q807*H807</f>
        <v>0.034660000000000003</v>
      </c>
      <c r="S807" s="217">
        <v>0</v>
      </c>
      <c r="T807" s="218">
        <f>S807*H807</f>
        <v>0</v>
      </c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R807" s="219" t="s">
        <v>186</v>
      </c>
      <c r="AT807" s="219" t="s">
        <v>182</v>
      </c>
      <c r="AU807" s="219" t="s">
        <v>87</v>
      </c>
      <c r="AY807" s="20" t="s">
        <v>180</v>
      </c>
      <c r="BE807" s="220">
        <f>IF(N807="základní",J807,0)</f>
        <v>0</v>
      </c>
      <c r="BF807" s="220">
        <f>IF(N807="snížená",J807,0)</f>
        <v>0</v>
      </c>
      <c r="BG807" s="220">
        <f>IF(N807="zákl. přenesená",J807,0)</f>
        <v>0</v>
      </c>
      <c r="BH807" s="220">
        <f>IF(N807="sníž. přenesená",J807,0)</f>
        <v>0</v>
      </c>
      <c r="BI807" s="220">
        <f>IF(N807="nulová",J807,0)</f>
        <v>0</v>
      </c>
      <c r="BJ807" s="20" t="s">
        <v>85</v>
      </c>
      <c r="BK807" s="220">
        <f>ROUND(I807*H807,2)</f>
        <v>0</v>
      </c>
      <c r="BL807" s="20" t="s">
        <v>186</v>
      </c>
      <c r="BM807" s="219" t="s">
        <v>794</v>
      </c>
    </row>
    <row r="808" s="12" customFormat="1" ht="22.8" customHeight="1">
      <c r="A808" s="12"/>
      <c r="B808" s="192"/>
      <c r="C808" s="193"/>
      <c r="D808" s="194" t="s">
        <v>76</v>
      </c>
      <c r="E808" s="206" t="s">
        <v>260</v>
      </c>
      <c r="F808" s="206" t="s">
        <v>795</v>
      </c>
      <c r="G808" s="193"/>
      <c r="H808" s="193"/>
      <c r="I808" s="196"/>
      <c r="J808" s="207">
        <f>BK808</f>
        <v>0</v>
      </c>
      <c r="K808" s="193"/>
      <c r="L808" s="198"/>
      <c r="M808" s="199"/>
      <c r="N808" s="200"/>
      <c r="O808" s="200"/>
      <c r="P808" s="201">
        <f>SUM(P809:P897)</f>
        <v>0</v>
      </c>
      <c r="Q808" s="200"/>
      <c r="R808" s="201">
        <f>SUM(R809:R897)</f>
        <v>9.7163818499999994</v>
      </c>
      <c r="S808" s="200"/>
      <c r="T808" s="202">
        <f>SUM(T809:T897)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203" t="s">
        <v>85</v>
      </c>
      <c r="AT808" s="204" t="s">
        <v>76</v>
      </c>
      <c r="AU808" s="204" t="s">
        <v>85</v>
      </c>
      <c r="AY808" s="203" t="s">
        <v>180</v>
      </c>
      <c r="BK808" s="205">
        <f>SUM(BK809:BK897)</f>
        <v>0</v>
      </c>
    </row>
    <row r="809" s="2" customFormat="1" ht="37.8" customHeight="1">
      <c r="A809" s="41"/>
      <c r="B809" s="42"/>
      <c r="C809" s="208" t="s">
        <v>796</v>
      </c>
      <c r="D809" s="208" t="s">
        <v>182</v>
      </c>
      <c r="E809" s="209" t="s">
        <v>797</v>
      </c>
      <c r="F809" s="210" t="s">
        <v>798</v>
      </c>
      <c r="G809" s="211" t="s">
        <v>378</v>
      </c>
      <c r="H809" s="212">
        <v>69.5</v>
      </c>
      <c r="I809" s="213"/>
      <c r="J809" s="214">
        <f>ROUND(I809*H809,2)</f>
        <v>0</v>
      </c>
      <c r="K809" s="210" t="s">
        <v>185</v>
      </c>
      <c r="L809" s="47"/>
      <c r="M809" s="215" t="s">
        <v>19</v>
      </c>
      <c r="N809" s="216" t="s">
        <v>48</v>
      </c>
      <c r="O809" s="87"/>
      <c r="P809" s="217">
        <f>O809*H809</f>
        <v>0</v>
      </c>
      <c r="Q809" s="217">
        <v>0</v>
      </c>
      <c r="R809" s="217">
        <f>Q809*H809</f>
        <v>0</v>
      </c>
      <c r="S809" s="217">
        <v>0</v>
      </c>
      <c r="T809" s="218">
        <f>S809*H809</f>
        <v>0</v>
      </c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R809" s="219" t="s">
        <v>186</v>
      </c>
      <c r="AT809" s="219" t="s">
        <v>182</v>
      </c>
      <c r="AU809" s="219" t="s">
        <v>87</v>
      </c>
      <c r="AY809" s="20" t="s">
        <v>180</v>
      </c>
      <c r="BE809" s="220">
        <f>IF(N809="základní",J809,0)</f>
        <v>0</v>
      </c>
      <c r="BF809" s="220">
        <f>IF(N809="snížená",J809,0)</f>
        <v>0</v>
      </c>
      <c r="BG809" s="220">
        <f>IF(N809="zákl. přenesená",J809,0)</f>
        <v>0</v>
      </c>
      <c r="BH809" s="220">
        <f>IF(N809="sníž. přenesená",J809,0)</f>
        <v>0</v>
      </c>
      <c r="BI809" s="220">
        <f>IF(N809="nulová",J809,0)</f>
        <v>0</v>
      </c>
      <c r="BJ809" s="20" t="s">
        <v>85</v>
      </c>
      <c r="BK809" s="220">
        <f>ROUND(I809*H809,2)</f>
        <v>0</v>
      </c>
      <c r="BL809" s="20" t="s">
        <v>186</v>
      </c>
      <c r="BM809" s="219" t="s">
        <v>799</v>
      </c>
    </row>
    <row r="810" s="2" customFormat="1">
      <c r="A810" s="41"/>
      <c r="B810" s="42"/>
      <c r="C810" s="43"/>
      <c r="D810" s="221" t="s">
        <v>188</v>
      </c>
      <c r="E810" s="43"/>
      <c r="F810" s="222" t="s">
        <v>800</v>
      </c>
      <c r="G810" s="43"/>
      <c r="H810" s="43"/>
      <c r="I810" s="223"/>
      <c r="J810" s="43"/>
      <c r="K810" s="43"/>
      <c r="L810" s="47"/>
      <c r="M810" s="224"/>
      <c r="N810" s="225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20" t="s">
        <v>188</v>
      </c>
      <c r="AU810" s="20" t="s">
        <v>87</v>
      </c>
    </row>
    <row r="811" s="13" customFormat="1">
      <c r="A811" s="13"/>
      <c r="B811" s="226"/>
      <c r="C811" s="227"/>
      <c r="D811" s="228" t="s">
        <v>190</v>
      </c>
      <c r="E811" s="229" t="s">
        <v>19</v>
      </c>
      <c r="F811" s="230" t="s">
        <v>191</v>
      </c>
      <c r="G811" s="227"/>
      <c r="H811" s="229" t="s">
        <v>19</v>
      </c>
      <c r="I811" s="231"/>
      <c r="J811" s="227"/>
      <c r="K811" s="227"/>
      <c r="L811" s="232"/>
      <c r="M811" s="233"/>
      <c r="N811" s="234"/>
      <c r="O811" s="234"/>
      <c r="P811" s="234"/>
      <c r="Q811" s="234"/>
      <c r="R811" s="234"/>
      <c r="S811" s="234"/>
      <c r="T811" s="23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6" t="s">
        <v>190</v>
      </c>
      <c r="AU811" s="236" t="s">
        <v>87</v>
      </c>
      <c r="AV811" s="13" t="s">
        <v>85</v>
      </c>
      <c r="AW811" s="13" t="s">
        <v>36</v>
      </c>
      <c r="AX811" s="13" t="s">
        <v>77</v>
      </c>
      <c r="AY811" s="236" t="s">
        <v>180</v>
      </c>
    </row>
    <row r="812" s="13" customFormat="1">
      <c r="A812" s="13"/>
      <c r="B812" s="226"/>
      <c r="C812" s="227"/>
      <c r="D812" s="228" t="s">
        <v>190</v>
      </c>
      <c r="E812" s="229" t="s">
        <v>19</v>
      </c>
      <c r="F812" s="230" t="s">
        <v>192</v>
      </c>
      <c r="G812" s="227"/>
      <c r="H812" s="229" t="s">
        <v>19</v>
      </c>
      <c r="I812" s="231"/>
      <c r="J812" s="227"/>
      <c r="K812" s="227"/>
      <c r="L812" s="232"/>
      <c r="M812" s="233"/>
      <c r="N812" s="234"/>
      <c r="O812" s="234"/>
      <c r="P812" s="234"/>
      <c r="Q812" s="234"/>
      <c r="R812" s="234"/>
      <c r="S812" s="234"/>
      <c r="T812" s="235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6" t="s">
        <v>190</v>
      </c>
      <c r="AU812" s="236" t="s">
        <v>87</v>
      </c>
      <c r="AV812" s="13" t="s">
        <v>85</v>
      </c>
      <c r="AW812" s="13" t="s">
        <v>36</v>
      </c>
      <c r="AX812" s="13" t="s">
        <v>77</v>
      </c>
      <c r="AY812" s="236" t="s">
        <v>180</v>
      </c>
    </row>
    <row r="813" s="13" customFormat="1">
      <c r="A813" s="13"/>
      <c r="B813" s="226"/>
      <c r="C813" s="227"/>
      <c r="D813" s="228" t="s">
        <v>190</v>
      </c>
      <c r="E813" s="229" t="s">
        <v>19</v>
      </c>
      <c r="F813" s="230" t="s">
        <v>234</v>
      </c>
      <c r="G813" s="227"/>
      <c r="H813" s="229" t="s">
        <v>19</v>
      </c>
      <c r="I813" s="231"/>
      <c r="J813" s="227"/>
      <c r="K813" s="227"/>
      <c r="L813" s="232"/>
      <c r="M813" s="233"/>
      <c r="N813" s="234"/>
      <c r="O813" s="234"/>
      <c r="P813" s="234"/>
      <c r="Q813" s="234"/>
      <c r="R813" s="234"/>
      <c r="S813" s="234"/>
      <c r="T813" s="23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6" t="s">
        <v>190</v>
      </c>
      <c r="AU813" s="236" t="s">
        <v>87</v>
      </c>
      <c r="AV813" s="13" t="s">
        <v>85</v>
      </c>
      <c r="AW813" s="13" t="s">
        <v>36</v>
      </c>
      <c r="AX813" s="13" t="s">
        <v>77</v>
      </c>
      <c r="AY813" s="236" t="s">
        <v>180</v>
      </c>
    </row>
    <row r="814" s="14" customFormat="1">
      <c r="A814" s="14"/>
      <c r="B814" s="237"/>
      <c r="C814" s="238"/>
      <c r="D814" s="228" t="s">
        <v>190</v>
      </c>
      <c r="E814" s="239" t="s">
        <v>19</v>
      </c>
      <c r="F814" s="240" t="s">
        <v>801</v>
      </c>
      <c r="G814" s="238"/>
      <c r="H814" s="241">
        <v>69.5</v>
      </c>
      <c r="I814" s="242"/>
      <c r="J814" s="238"/>
      <c r="K814" s="238"/>
      <c r="L814" s="243"/>
      <c r="M814" s="244"/>
      <c r="N814" s="245"/>
      <c r="O814" s="245"/>
      <c r="P814" s="245"/>
      <c r="Q814" s="245"/>
      <c r="R814" s="245"/>
      <c r="S814" s="245"/>
      <c r="T814" s="24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7" t="s">
        <v>190</v>
      </c>
      <c r="AU814" s="247" t="s">
        <v>87</v>
      </c>
      <c r="AV814" s="14" t="s">
        <v>87</v>
      </c>
      <c r="AW814" s="14" t="s">
        <v>36</v>
      </c>
      <c r="AX814" s="14" t="s">
        <v>77</v>
      </c>
      <c r="AY814" s="247" t="s">
        <v>180</v>
      </c>
    </row>
    <row r="815" s="15" customFormat="1">
      <c r="A815" s="15"/>
      <c r="B815" s="248"/>
      <c r="C815" s="249"/>
      <c r="D815" s="228" t="s">
        <v>190</v>
      </c>
      <c r="E815" s="250" t="s">
        <v>19</v>
      </c>
      <c r="F815" s="251" t="s">
        <v>194</v>
      </c>
      <c r="G815" s="249"/>
      <c r="H815" s="252">
        <v>69.5</v>
      </c>
      <c r="I815" s="253"/>
      <c r="J815" s="249"/>
      <c r="K815" s="249"/>
      <c r="L815" s="254"/>
      <c r="M815" s="255"/>
      <c r="N815" s="256"/>
      <c r="O815" s="256"/>
      <c r="P815" s="256"/>
      <c r="Q815" s="256"/>
      <c r="R815" s="256"/>
      <c r="S815" s="256"/>
      <c r="T815" s="257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58" t="s">
        <v>190</v>
      </c>
      <c r="AU815" s="258" t="s">
        <v>87</v>
      </c>
      <c r="AV815" s="15" t="s">
        <v>186</v>
      </c>
      <c r="AW815" s="15" t="s">
        <v>36</v>
      </c>
      <c r="AX815" s="15" t="s">
        <v>85</v>
      </c>
      <c r="AY815" s="258" t="s">
        <v>180</v>
      </c>
    </row>
    <row r="816" s="2" customFormat="1" ht="24.15" customHeight="1">
      <c r="A816" s="41"/>
      <c r="B816" s="42"/>
      <c r="C816" s="270" t="s">
        <v>802</v>
      </c>
      <c r="D816" s="270" t="s">
        <v>319</v>
      </c>
      <c r="E816" s="271" t="s">
        <v>803</v>
      </c>
      <c r="F816" s="272" t="s">
        <v>804</v>
      </c>
      <c r="G816" s="273" t="s">
        <v>378</v>
      </c>
      <c r="H816" s="274">
        <v>70.543000000000006</v>
      </c>
      <c r="I816" s="275"/>
      <c r="J816" s="276">
        <f>ROUND(I816*H816,2)</f>
        <v>0</v>
      </c>
      <c r="K816" s="272" t="s">
        <v>185</v>
      </c>
      <c r="L816" s="277"/>
      <c r="M816" s="278" t="s">
        <v>19</v>
      </c>
      <c r="N816" s="279" t="s">
        <v>48</v>
      </c>
      <c r="O816" s="87"/>
      <c r="P816" s="217">
        <f>O816*H816</f>
        <v>0</v>
      </c>
      <c r="Q816" s="217">
        <v>0.00067000000000000002</v>
      </c>
      <c r="R816" s="217">
        <f>Q816*H816</f>
        <v>0.047263810000000003</v>
      </c>
      <c r="S816" s="217">
        <v>0</v>
      </c>
      <c r="T816" s="218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19" t="s">
        <v>260</v>
      </c>
      <c r="AT816" s="219" t="s">
        <v>319</v>
      </c>
      <c r="AU816" s="219" t="s">
        <v>87</v>
      </c>
      <c r="AY816" s="20" t="s">
        <v>180</v>
      </c>
      <c r="BE816" s="220">
        <f>IF(N816="základní",J816,0)</f>
        <v>0</v>
      </c>
      <c r="BF816" s="220">
        <f>IF(N816="snížená",J816,0)</f>
        <v>0</v>
      </c>
      <c r="BG816" s="220">
        <f>IF(N816="zákl. přenesená",J816,0)</f>
        <v>0</v>
      </c>
      <c r="BH816" s="220">
        <f>IF(N816="sníž. přenesená",J816,0)</f>
        <v>0</v>
      </c>
      <c r="BI816" s="220">
        <f>IF(N816="nulová",J816,0)</f>
        <v>0</v>
      </c>
      <c r="BJ816" s="20" t="s">
        <v>85</v>
      </c>
      <c r="BK816" s="220">
        <f>ROUND(I816*H816,2)</f>
        <v>0</v>
      </c>
      <c r="BL816" s="20" t="s">
        <v>186</v>
      </c>
      <c r="BM816" s="219" t="s">
        <v>805</v>
      </c>
    </row>
    <row r="817" s="14" customFormat="1">
      <c r="A817" s="14"/>
      <c r="B817" s="237"/>
      <c r="C817" s="238"/>
      <c r="D817" s="228" t="s">
        <v>190</v>
      </c>
      <c r="E817" s="238"/>
      <c r="F817" s="240" t="s">
        <v>806</v>
      </c>
      <c r="G817" s="238"/>
      <c r="H817" s="241">
        <v>70.543000000000006</v>
      </c>
      <c r="I817" s="242"/>
      <c r="J817" s="238"/>
      <c r="K817" s="238"/>
      <c r="L817" s="243"/>
      <c r="M817" s="244"/>
      <c r="N817" s="245"/>
      <c r="O817" s="245"/>
      <c r="P817" s="245"/>
      <c r="Q817" s="245"/>
      <c r="R817" s="245"/>
      <c r="S817" s="245"/>
      <c r="T817" s="24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7" t="s">
        <v>190</v>
      </c>
      <c r="AU817" s="247" t="s">
        <v>87</v>
      </c>
      <c r="AV817" s="14" t="s">
        <v>87</v>
      </c>
      <c r="AW817" s="14" t="s">
        <v>4</v>
      </c>
      <c r="AX817" s="14" t="s">
        <v>85</v>
      </c>
      <c r="AY817" s="247" t="s">
        <v>180</v>
      </c>
    </row>
    <row r="818" s="2" customFormat="1" ht="24.15" customHeight="1">
      <c r="A818" s="41"/>
      <c r="B818" s="42"/>
      <c r="C818" s="208" t="s">
        <v>807</v>
      </c>
      <c r="D818" s="208" t="s">
        <v>182</v>
      </c>
      <c r="E818" s="209" t="s">
        <v>808</v>
      </c>
      <c r="F818" s="210" t="s">
        <v>809</v>
      </c>
      <c r="G818" s="211" t="s">
        <v>378</v>
      </c>
      <c r="H818" s="212">
        <v>14.300000000000001</v>
      </c>
      <c r="I818" s="213"/>
      <c r="J818" s="214">
        <f>ROUND(I818*H818,2)</f>
        <v>0</v>
      </c>
      <c r="K818" s="210" t="s">
        <v>185</v>
      </c>
      <c r="L818" s="47"/>
      <c r="M818" s="215" t="s">
        <v>19</v>
      </c>
      <c r="N818" s="216" t="s">
        <v>48</v>
      </c>
      <c r="O818" s="87"/>
      <c r="P818" s="217">
        <f>O818*H818</f>
        <v>0</v>
      </c>
      <c r="Q818" s="217">
        <v>1.0000000000000001E-05</v>
      </c>
      <c r="R818" s="217">
        <f>Q818*H818</f>
        <v>0.00014300000000000001</v>
      </c>
      <c r="S818" s="217">
        <v>0</v>
      </c>
      <c r="T818" s="218">
        <f>S818*H818</f>
        <v>0</v>
      </c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R818" s="219" t="s">
        <v>186</v>
      </c>
      <c r="AT818" s="219" t="s">
        <v>182</v>
      </c>
      <c r="AU818" s="219" t="s">
        <v>87</v>
      </c>
      <c r="AY818" s="20" t="s">
        <v>180</v>
      </c>
      <c r="BE818" s="220">
        <f>IF(N818="základní",J818,0)</f>
        <v>0</v>
      </c>
      <c r="BF818" s="220">
        <f>IF(N818="snížená",J818,0)</f>
        <v>0</v>
      </c>
      <c r="BG818" s="220">
        <f>IF(N818="zákl. přenesená",J818,0)</f>
        <v>0</v>
      </c>
      <c r="BH818" s="220">
        <f>IF(N818="sníž. přenesená",J818,0)</f>
        <v>0</v>
      </c>
      <c r="BI818" s="220">
        <f>IF(N818="nulová",J818,0)</f>
        <v>0</v>
      </c>
      <c r="BJ818" s="20" t="s">
        <v>85</v>
      </c>
      <c r="BK818" s="220">
        <f>ROUND(I818*H818,2)</f>
        <v>0</v>
      </c>
      <c r="BL818" s="20" t="s">
        <v>186</v>
      </c>
      <c r="BM818" s="219" t="s">
        <v>810</v>
      </c>
    </row>
    <row r="819" s="2" customFormat="1">
      <c r="A819" s="41"/>
      <c r="B819" s="42"/>
      <c r="C819" s="43"/>
      <c r="D819" s="221" t="s">
        <v>188</v>
      </c>
      <c r="E819" s="43"/>
      <c r="F819" s="222" t="s">
        <v>811</v>
      </c>
      <c r="G819" s="43"/>
      <c r="H819" s="43"/>
      <c r="I819" s="223"/>
      <c r="J819" s="43"/>
      <c r="K819" s="43"/>
      <c r="L819" s="47"/>
      <c r="M819" s="224"/>
      <c r="N819" s="225"/>
      <c r="O819" s="87"/>
      <c r="P819" s="87"/>
      <c r="Q819" s="87"/>
      <c r="R819" s="87"/>
      <c r="S819" s="87"/>
      <c r="T819" s="88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T819" s="20" t="s">
        <v>188</v>
      </c>
      <c r="AU819" s="20" t="s">
        <v>87</v>
      </c>
    </row>
    <row r="820" s="13" customFormat="1">
      <c r="A820" s="13"/>
      <c r="B820" s="226"/>
      <c r="C820" s="227"/>
      <c r="D820" s="228" t="s">
        <v>190</v>
      </c>
      <c r="E820" s="229" t="s">
        <v>19</v>
      </c>
      <c r="F820" s="230" t="s">
        <v>191</v>
      </c>
      <c r="G820" s="227"/>
      <c r="H820" s="229" t="s">
        <v>19</v>
      </c>
      <c r="I820" s="231"/>
      <c r="J820" s="227"/>
      <c r="K820" s="227"/>
      <c r="L820" s="232"/>
      <c r="M820" s="233"/>
      <c r="N820" s="234"/>
      <c r="O820" s="234"/>
      <c r="P820" s="234"/>
      <c r="Q820" s="234"/>
      <c r="R820" s="234"/>
      <c r="S820" s="234"/>
      <c r="T820" s="23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6" t="s">
        <v>190</v>
      </c>
      <c r="AU820" s="236" t="s">
        <v>87</v>
      </c>
      <c r="AV820" s="13" t="s">
        <v>85</v>
      </c>
      <c r="AW820" s="13" t="s">
        <v>36</v>
      </c>
      <c r="AX820" s="13" t="s">
        <v>77</v>
      </c>
      <c r="AY820" s="236" t="s">
        <v>180</v>
      </c>
    </row>
    <row r="821" s="13" customFormat="1">
      <c r="A821" s="13"/>
      <c r="B821" s="226"/>
      <c r="C821" s="227"/>
      <c r="D821" s="228" t="s">
        <v>190</v>
      </c>
      <c r="E821" s="229" t="s">
        <v>19</v>
      </c>
      <c r="F821" s="230" t="s">
        <v>192</v>
      </c>
      <c r="G821" s="227"/>
      <c r="H821" s="229" t="s">
        <v>19</v>
      </c>
      <c r="I821" s="231"/>
      <c r="J821" s="227"/>
      <c r="K821" s="227"/>
      <c r="L821" s="232"/>
      <c r="M821" s="233"/>
      <c r="N821" s="234"/>
      <c r="O821" s="234"/>
      <c r="P821" s="234"/>
      <c r="Q821" s="234"/>
      <c r="R821" s="234"/>
      <c r="S821" s="234"/>
      <c r="T821" s="23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6" t="s">
        <v>190</v>
      </c>
      <c r="AU821" s="236" t="s">
        <v>87</v>
      </c>
      <c r="AV821" s="13" t="s">
        <v>85</v>
      </c>
      <c r="AW821" s="13" t="s">
        <v>36</v>
      </c>
      <c r="AX821" s="13" t="s">
        <v>77</v>
      </c>
      <c r="AY821" s="236" t="s">
        <v>180</v>
      </c>
    </row>
    <row r="822" s="14" customFormat="1">
      <c r="A822" s="14"/>
      <c r="B822" s="237"/>
      <c r="C822" s="238"/>
      <c r="D822" s="228" t="s">
        <v>190</v>
      </c>
      <c r="E822" s="239" t="s">
        <v>19</v>
      </c>
      <c r="F822" s="240" t="s">
        <v>812</v>
      </c>
      <c r="G822" s="238"/>
      <c r="H822" s="241">
        <v>14.300000000000001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7" t="s">
        <v>190</v>
      </c>
      <c r="AU822" s="247" t="s">
        <v>87</v>
      </c>
      <c r="AV822" s="14" t="s">
        <v>87</v>
      </c>
      <c r="AW822" s="14" t="s">
        <v>36</v>
      </c>
      <c r="AX822" s="14" t="s">
        <v>77</v>
      </c>
      <c r="AY822" s="247" t="s">
        <v>180</v>
      </c>
    </row>
    <row r="823" s="15" customFormat="1">
      <c r="A823" s="15"/>
      <c r="B823" s="248"/>
      <c r="C823" s="249"/>
      <c r="D823" s="228" t="s">
        <v>190</v>
      </c>
      <c r="E823" s="250" t="s">
        <v>19</v>
      </c>
      <c r="F823" s="251" t="s">
        <v>194</v>
      </c>
      <c r="G823" s="249"/>
      <c r="H823" s="252">
        <v>14.300000000000001</v>
      </c>
      <c r="I823" s="253"/>
      <c r="J823" s="249"/>
      <c r="K823" s="249"/>
      <c r="L823" s="254"/>
      <c r="M823" s="255"/>
      <c r="N823" s="256"/>
      <c r="O823" s="256"/>
      <c r="P823" s="256"/>
      <c r="Q823" s="256"/>
      <c r="R823" s="256"/>
      <c r="S823" s="256"/>
      <c r="T823" s="257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258" t="s">
        <v>190</v>
      </c>
      <c r="AU823" s="258" t="s">
        <v>87</v>
      </c>
      <c r="AV823" s="15" t="s">
        <v>186</v>
      </c>
      <c r="AW823" s="15" t="s">
        <v>36</v>
      </c>
      <c r="AX823" s="15" t="s">
        <v>85</v>
      </c>
      <c r="AY823" s="258" t="s">
        <v>180</v>
      </c>
    </row>
    <row r="824" s="2" customFormat="1" ht="24.15" customHeight="1">
      <c r="A824" s="41"/>
      <c r="B824" s="42"/>
      <c r="C824" s="270" t="s">
        <v>813</v>
      </c>
      <c r="D824" s="270" t="s">
        <v>319</v>
      </c>
      <c r="E824" s="271" t="s">
        <v>814</v>
      </c>
      <c r="F824" s="272" t="s">
        <v>815</v>
      </c>
      <c r="G824" s="273" t="s">
        <v>378</v>
      </c>
      <c r="H824" s="274">
        <v>14.728999999999999</v>
      </c>
      <c r="I824" s="275"/>
      <c r="J824" s="276">
        <f>ROUND(I824*H824,2)</f>
        <v>0</v>
      </c>
      <c r="K824" s="272" t="s">
        <v>185</v>
      </c>
      <c r="L824" s="277"/>
      <c r="M824" s="278" t="s">
        <v>19</v>
      </c>
      <c r="N824" s="279" t="s">
        <v>48</v>
      </c>
      <c r="O824" s="87"/>
      <c r="P824" s="217">
        <f>O824*H824</f>
        <v>0</v>
      </c>
      <c r="Q824" s="217">
        <v>0.0042599999999999999</v>
      </c>
      <c r="R824" s="217">
        <f>Q824*H824</f>
        <v>0.062745539999999989</v>
      </c>
      <c r="S824" s="217">
        <v>0</v>
      </c>
      <c r="T824" s="218">
        <f>S824*H824</f>
        <v>0</v>
      </c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R824" s="219" t="s">
        <v>260</v>
      </c>
      <c r="AT824" s="219" t="s">
        <v>319</v>
      </c>
      <c r="AU824" s="219" t="s">
        <v>87</v>
      </c>
      <c r="AY824" s="20" t="s">
        <v>180</v>
      </c>
      <c r="BE824" s="220">
        <f>IF(N824="základní",J824,0)</f>
        <v>0</v>
      </c>
      <c r="BF824" s="220">
        <f>IF(N824="snížená",J824,0)</f>
        <v>0</v>
      </c>
      <c r="BG824" s="220">
        <f>IF(N824="zákl. přenesená",J824,0)</f>
        <v>0</v>
      </c>
      <c r="BH824" s="220">
        <f>IF(N824="sníž. přenesená",J824,0)</f>
        <v>0</v>
      </c>
      <c r="BI824" s="220">
        <f>IF(N824="nulová",J824,0)</f>
        <v>0</v>
      </c>
      <c r="BJ824" s="20" t="s">
        <v>85</v>
      </c>
      <c r="BK824" s="220">
        <f>ROUND(I824*H824,2)</f>
        <v>0</v>
      </c>
      <c r="BL824" s="20" t="s">
        <v>186</v>
      </c>
      <c r="BM824" s="219" t="s">
        <v>816</v>
      </c>
    </row>
    <row r="825" s="14" customFormat="1">
      <c r="A825" s="14"/>
      <c r="B825" s="237"/>
      <c r="C825" s="238"/>
      <c r="D825" s="228" t="s">
        <v>190</v>
      </c>
      <c r="E825" s="238"/>
      <c r="F825" s="240" t="s">
        <v>817</v>
      </c>
      <c r="G825" s="238"/>
      <c r="H825" s="241">
        <v>14.728999999999999</v>
      </c>
      <c r="I825" s="242"/>
      <c r="J825" s="238"/>
      <c r="K825" s="238"/>
      <c r="L825" s="243"/>
      <c r="M825" s="244"/>
      <c r="N825" s="245"/>
      <c r="O825" s="245"/>
      <c r="P825" s="245"/>
      <c r="Q825" s="245"/>
      <c r="R825" s="245"/>
      <c r="S825" s="245"/>
      <c r="T825" s="24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7" t="s">
        <v>190</v>
      </c>
      <c r="AU825" s="247" t="s">
        <v>87</v>
      </c>
      <c r="AV825" s="14" t="s">
        <v>87</v>
      </c>
      <c r="AW825" s="14" t="s">
        <v>4</v>
      </c>
      <c r="AX825" s="14" t="s">
        <v>85</v>
      </c>
      <c r="AY825" s="247" t="s">
        <v>180</v>
      </c>
    </row>
    <row r="826" s="2" customFormat="1" ht="24.15" customHeight="1">
      <c r="A826" s="41"/>
      <c r="B826" s="42"/>
      <c r="C826" s="208" t="s">
        <v>818</v>
      </c>
      <c r="D826" s="208" t="s">
        <v>182</v>
      </c>
      <c r="E826" s="209" t="s">
        <v>819</v>
      </c>
      <c r="F826" s="210" t="s">
        <v>820</v>
      </c>
      <c r="G826" s="211" t="s">
        <v>378</v>
      </c>
      <c r="H826" s="212">
        <v>6.5</v>
      </c>
      <c r="I826" s="213"/>
      <c r="J826" s="214">
        <f>ROUND(I826*H826,2)</f>
        <v>0</v>
      </c>
      <c r="K826" s="210" t="s">
        <v>185</v>
      </c>
      <c r="L826" s="47"/>
      <c r="M826" s="215" t="s">
        <v>19</v>
      </c>
      <c r="N826" s="216" t="s">
        <v>48</v>
      </c>
      <c r="O826" s="87"/>
      <c r="P826" s="217">
        <f>O826*H826</f>
        <v>0</v>
      </c>
      <c r="Q826" s="217">
        <v>2.0000000000000002E-05</v>
      </c>
      <c r="R826" s="217">
        <f>Q826*H826</f>
        <v>0.00013000000000000002</v>
      </c>
      <c r="S826" s="217">
        <v>0</v>
      </c>
      <c r="T826" s="218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19" t="s">
        <v>186</v>
      </c>
      <c r="AT826" s="219" t="s">
        <v>182</v>
      </c>
      <c r="AU826" s="219" t="s">
        <v>87</v>
      </c>
      <c r="AY826" s="20" t="s">
        <v>180</v>
      </c>
      <c r="BE826" s="220">
        <f>IF(N826="základní",J826,0)</f>
        <v>0</v>
      </c>
      <c r="BF826" s="220">
        <f>IF(N826="snížená",J826,0)</f>
        <v>0</v>
      </c>
      <c r="BG826" s="220">
        <f>IF(N826="zákl. přenesená",J826,0)</f>
        <v>0</v>
      </c>
      <c r="BH826" s="220">
        <f>IF(N826="sníž. přenesená",J826,0)</f>
        <v>0</v>
      </c>
      <c r="BI826" s="220">
        <f>IF(N826="nulová",J826,0)</f>
        <v>0</v>
      </c>
      <c r="BJ826" s="20" t="s">
        <v>85</v>
      </c>
      <c r="BK826" s="220">
        <f>ROUND(I826*H826,2)</f>
        <v>0</v>
      </c>
      <c r="BL826" s="20" t="s">
        <v>186</v>
      </c>
      <c r="BM826" s="219" t="s">
        <v>821</v>
      </c>
    </row>
    <row r="827" s="2" customFormat="1">
      <c r="A827" s="41"/>
      <c r="B827" s="42"/>
      <c r="C827" s="43"/>
      <c r="D827" s="221" t="s">
        <v>188</v>
      </c>
      <c r="E827" s="43"/>
      <c r="F827" s="222" t="s">
        <v>822</v>
      </c>
      <c r="G827" s="43"/>
      <c r="H827" s="43"/>
      <c r="I827" s="223"/>
      <c r="J827" s="43"/>
      <c r="K827" s="43"/>
      <c r="L827" s="47"/>
      <c r="M827" s="224"/>
      <c r="N827" s="225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20" t="s">
        <v>188</v>
      </c>
      <c r="AU827" s="20" t="s">
        <v>87</v>
      </c>
    </row>
    <row r="828" s="13" customFormat="1">
      <c r="A828" s="13"/>
      <c r="B828" s="226"/>
      <c r="C828" s="227"/>
      <c r="D828" s="228" t="s">
        <v>190</v>
      </c>
      <c r="E828" s="229" t="s">
        <v>19</v>
      </c>
      <c r="F828" s="230" t="s">
        <v>191</v>
      </c>
      <c r="G828" s="227"/>
      <c r="H828" s="229" t="s">
        <v>19</v>
      </c>
      <c r="I828" s="231"/>
      <c r="J828" s="227"/>
      <c r="K828" s="227"/>
      <c r="L828" s="232"/>
      <c r="M828" s="233"/>
      <c r="N828" s="234"/>
      <c r="O828" s="234"/>
      <c r="P828" s="234"/>
      <c r="Q828" s="234"/>
      <c r="R828" s="234"/>
      <c r="S828" s="234"/>
      <c r="T828" s="235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6" t="s">
        <v>190</v>
      </c>
      <c r="AU828" s="236" t="s">
        <v>87</v>
      </c>
      <c r="AV828" s="13" t="s">
        <v>85</v>
      </c>
      <c r="AW828" s="13" t="s">
        <v>36</v>
      </c>
      <c r="AX828" s="13" t="s">
        <v>77</v>
      </c>
      <c r="AY828" s="236" t="s">
        <v>180</v>
      </c>
    </row>
    <row r="829" s="13" customFormat="1">
      <c r="A829" s="13"/>
      <c r="B829" s="226"/>
      <c r="C829" s="227"/>
      <c r="D829" s="228" t="s">
        <v>190</v>
      </c>
      <c r="E829" s="229" t="s">
        <v>19</v>
      </c>
      <c r="F829" s="230" t="s">
        <v>192</v>
      </c>
      <c r="G829" s="227"/>
      <c r="H829" s="229" t="s">
        <v>19</v>
      </c>
      <c r="I829" s="231"/>
      <c r="J829" s="227"/>
      <c r="K829" s="227"/>
      <c r="L829" s="232"/>
      <c r="M829" s="233"/>
      <c r="N829" s="234"/>
      <c r="O829" s="234"/>
      <c r="P829" s="234"/>
      <c r="Q829" s="234"/>
      <c r="R829" s="234"/>
      <c r="S829" s="234"/>
      <c r="T829" s="235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6" t="s">
        <v>190</v>
      </c>
      <c r="AU829" s="236" t="s">
        <v>87</v>
      </c>
      <c r="AV829" s="13" t="s">
        <v>85</v>
      </c>
      <c r="AW829" s="13" t="s">
        <v>36</v>
      </c>
      <c r="AX829" s="13" t="s">
        <v>77</v>
      </c>
      <c r="AY829" s="236" t="s">
        <v>180</v>
      </c>
    </row>
    <row r="830" s="14" customFormat="1">
      <c r="A830" s="14"/>
      <c r="B830" s="237"/>
      <c r="C830" s="238"/>
      <c r="D830" s="228" t="s">
        <v>190</v>
      </c>
      <c r="E830" s="239" t="s">
        <v>19</v>
      </c>
      <c r="F830" s="240" t="s">
        <v>823</v>
      </c>
      <c r="G830" s="238"/>
      <c r="H830" s="241">
        <v>6.5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7" t="s">
        <v>190</v>
      </c>
      <c r="AU830" s="247" t="s">
        <v>87</v>
      </c>
      <c r="AV830" s="14" t="s">
        <v>87</v>
      </c>
      <c r="AW830" s="14" t="s">
        <v>36</v>
      </c>
      <c r="AX830" s="14" t="s">
        <v>77</v>
      </c>
      <c r="AY830" s="247" t="s">
        <v>180</v>
      </c>
    </row>
    <row r="831" s="15" customFormat="1">
      <c r="A831" s="15"/>
      <c r="B831" s="248"/>
      <c r="C831" s="249"/>
      <c r="D831" s="228" t="s">
        <v>190</v>
      </c>
      <c r="E831" s="250" t="s">
        <v>19</v>
      </c>
      <c r="F831" s="251" t="s">
        <v>194</v>
      </c>
      <c r="G831" s="249"/>
      <c r="H831" s="252">
        <v>6.5</v>
      </c>
      <c r="I831" s="253"/>
      <c r="J831" s="249"/>
      <c r="K831" s="249"/>
      <c r="L831" s="254"/>
      <c r="M831" s="255"/>
      <c r="N831" s="256"/>
      <c r="O831" s="256"/>
      <c r="P831" s="256"/>
      <c r="Q831" s="256"/>
      <c r="R831" s="256"/>
      <c r="S831" s="256"/>
      <c r="T831" s="257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58" t="s">
        <v>190</v>
      </c>
      <c r="AU831" s="258" t="s">
        <v>87</v>
      </c>
      <c r="AV831" s="15" t="s">
        <v>186</v>
      </c>
      <c r="AW831" s="15" t="s">
        <v>36</v>
      </c>
      <c r="AX831" s="15" t="s">
        <v>85</v>
      </c>
      <c r="AY831" s="258" t="s">
        <v>180</v>
      </c>
    </row>
    <row r="832" s="2" customFormat="1" ht="24.15" customHeight="1">
      <c r="A832" s="41"/>
      <c r="B832" s="42"/>
      <c r="C832" s="270" t="s">
        <v>824</v>
      </c>
      <c r="D832" s="270" t="s">
        <v>319</v>
      </c>
      <c r="E832" s="271" t="s">
        <v>825</v>
      </c>
      <c r="F832" s="272" t="s">
        <v>826</v>
      </c>
      <c r="G832" s="273" t="s">
        <v>378</v>
      </c>
      <c r="H832" s="274">
        <v>6.6950000000000003</v>
      </c>
      <c r="I832" s="275"/>
      <c r="J832" s="276">
        <f>ROUND(I832*H832,2)</f>
        <v>0</v>
      </c>
      <c r="K832" s="272" t="s">
        <v>185</v>
      </c>
      <c r="L832" s="277"/>
      <c r="M832" s="278" t="s">
        <v>19</v>
      </c>
      <c r="N832" s="279" t="s">
        <v>48</v>
      </c>
      <c r="O832" s="87"/>
      <c r="P832" s="217">
        <f>O832*H832</f>
        <v>0</v>
      </c>
      <c r="Q832" s="217">
        <v>0.013100000000000001</v>
      </c>
      <c r="R832" s="217">
        <f>Q832*H832</f>
        <v>0.087704500000000005</v>
      </c>
      <c r="S832" s="217">
        <v>0</v>
      </c>
      <c r="T832" s="218">
        <f>S832*H832</f>
        <v>0</v>
      </c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R832" s="219" t="s">
        <v>260</v>
      </c>
      <c r="AT832" s="219" t="s">
        <v>319</v>
      </c>
      <c r="AU832" s="219" t="s">
        <v>87</v>
      </c>
      <c r="AY832" s="20" t="s">
        <v>180</v>
      </c>
      <c r="BE832" s="220">
        <f>IF(N832="základní",J832,0)</f>
        <v>0</v>
      </c>
      <c r="BF832" s="220">
        <f>IF(N832="snížená",J832,0)</f>
        <v>0</v>
      </c>
      <c r="BG832" s="220">
        <f>IF(N832="zákl. přenesená",J832,0)</f>
        <v>0</v>
      </c>
      <c r="BH832" s="220">
        <f>IF(N832="sníž. přenesená",J832,0)</f>
        <v>0</v>
      </c>
      <c r="BI832" s="220">
        <f>IF(N832="nulová",J832,0)</f>
        <v>0</v>
      </c>
      <c r="BJ832" s="20" t="s">
        <v>85</v>
      </c>
      <c r="BK832" s="220">
        <f>ROUND(I832*H832,2)</f>
        <v>0</v>
      </c>
      <c r="BL832" s="20" t="s">
        <v>186</v>
      </c>
      <c r="BM832" s="219" t="s">
        <v>827</v>
      </c>
    </row>
    <row r="833" s="14" customFormat="1">
      <c r="A833" s="14"/>
      <c r="B833" s="237"/>
      <c r="C833" s="238"/>
      <c r="D833" s="228" t="s">
        <v>190</v>
      </c>
      <c r="E833" s="238"/>
      <c r="F833" s="240" t="s">
        <v>828</v>
      </c>
      <c r="G833" s="238"/>
      <c r="H833" s="241">
        <v>6.6950000000000003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7" t="s">
        <v>190</v>
      </c>
      <c r="AU833" s="247" t="s">
        <v>87</v>
      </c>
      <c r="AV833" s="14" t="s">
        <v>87</v>
      </c>
      <c r="AW833" s="14" t="s">
        <v>4</v>
      </c>
      <c r="AX833" s="14" t="s">
        <v>85</v>
      </c>
      <c r="AY833" s="247" t="s">
        <v>180</v>
      </c>
    </row>
    <row r="834" s="2" customFormat="1" ht="44.25" customHeight="1">
      <c r="A834" s="41"/>
      <c r="B834" s="42"/>
      <c r="C834" s="208" t="s">
        <v>829</v>
      </c>
      <c r="D834" s="208" t="s">
        <v>182</v>
      </c>
      <c r="E834" s="209" t="s">
        <v>830</v>
      </c>
      <c r="F834" s="210" t="s">
        <v>831</v>
      </c>
      <c r="G834" s="211" t="s">
        <v>574</v>
      </c>
      <c r="H834" s="212">
        <v>4</v>
      </c>
      <c r="I834" s="213"/>
      <c r="J834" s="214">
        <f>ROUND(I834*H834,2)</f>
        <v>0</v>
      </c>
      <c r="K834" s="210" t="s">
        <v>185</v>
      </c>
      <c r="L834" s="47"/>
      <c r="M834" s="215" t="s">
        <v>19</v>
      </c>
      <c r="N834" s="216" t="s">
        <v>48</v>
      </c>
      <c r="O834" s="87"/>
      <c r="P834" s="217">
        <f>O834*H834</f>
        <v>0</v>
      </c>
      <c r="Q834" s="217">
        <v>0</v>
      </c>
      <c r="R834" s="217">
        <f>Q834*H834</f>
        <v>0</v>
      </c>
      <c r="S834" s="217">
        <v>0</v>
      </c>
      <c r="T834" s="218">
        <f>S834*H834</f>
        <v>0</v>
      </c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R834" s="219" t="s">
        <v>186</v>
      </c>
      <c r="AT834" s="219" t="s">
        <v>182</v>
      </c>
      <c r="AU834" s="219" t="s">
        <v>87</v>
      </c>
      <c r="AY834" s="20" t="s">
        <v>180</v>
      </c>
      <c r="BE834" s="220">
        <f>IF(N834="základní",J834,0)</f>
        <v>0</v>
      </c>
      <c r="BF834" s="220">
        <f>IF(N834="snížená",J834,0)</f>
        <v>0</v>
      </c>
      <c r="BG834" s="220">
        <f>IF(N834="zákl. přenesená",J834,0)</f>
        <v>0</v>
      </c>
      <c r="BH834" s="220">
        <f>IF(N834="sníž. přenesená",J834,0)</f>
        <v>0</v>
      </c>
      <c r="BI834" s="220">
        <f>IF(N834="nulová",J834,0)</f>
        <v>0</v>
      </c>
      <c r="BJ834" s="20" t="s">
        <v>85</v>
      </c>
      <c r="BK834" s="220">
        <f>ROUND(I834*H834,2)</f>
        <v>0</v>
      </c>
      <c r="BL834" s="20" t="s">
        <v>186</v>
      </c>
      <c r="BM834" s="219" t="s">
        <v>832</v>
      </c>
    </row>
    <row r="835" s="2" customFormat="1">
      <c r="A835" s="41"/>
      <c r="B835" s="42"/>
      <c r="C835" s="43"/>
      <c r="D835" s="221" t="s">
        <v>188</v>
      </c>
      <c r="E835" s="43"/>
      <c r="F835" s="222" t="s">
        <v>833</v>
      </c>
      <c r="G835" s="43"/>
      <c r="H835" s="43"/>
      <c r="I835" s="223"/>
      <c r="J835" s="43"/>
      <c r="K835" s="43"/>
      <c r="L835" s="47"/>
      <c r="M835" s="224"/>
      <c r="N835" s="225"/>
      <c r="O835" s="87"/>
      <c r="P835" s="87"/>
      <c r="Q835" s="87"/>
      <c r="R835" s="87"/>
      <c r="S835" s="87"/>
      <c r="T835" s="88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T835" s="20" t="s">
        <v>188</v>
      </c>
      <c r="AU835" s="20" t="s">
        <v>87</v>
      </c>
    </row>
    <row r="836" s="2" customFormat="1" ht="21.75" customHeight="1">
      <c r="A836" s="41"/>
      <c r="B836" s="42"/>
      <c r="C836" s="270" t="s">
        <v>834</v>
      </c>
      <c r="D836" s="270" t="s">
        <v>319</v>
      </c>
      <c r="E836" s="271" t="s">
        <v>835</v>
      </c>
      <c r="F836" s="272" t="s">
        <v>836</v>
      </c>
      <c r="G836" s="273" t="s">
        <v>574</v>
      </c>
      <c r="H836" s="274">
        <v>4</v>
      </c>
      <c r="I836" s="275"/>
      <c r="J836" s="276">
        <f>ROUND(I836*H836,2)</f>
        <v>0</v>
      </c>
      <c r="K836" s="272" t="s">
        <v>185</v>
      </c>
      <c r="L836" s="277"/>
      <c r="M836" s="278" t="s">
        <v>19</v>
      </c>
      <c r="N836" s="279" t="s">
        <v>48</v>
      </c>
      <c r="O836" s="87"/>
      <c r="P836" s="217">
        <f>O836*H836</f>
        <v>0</v>
      </c>
      <c r="Q836" s="217">
        <v>0.0011999999999999999</v>
      </c>
      <c r="R836" s="217">
        <f>Q836*H836</f>
        <v>0.0047999999999999996</v>
      </c>
      <c r="S836" s="217">
        <v>0</v>
      </c>
      <c r="T836" s="218">
        <f>S836*H836</f>
        <v>0</v>
      </c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R836" s="219" t="s">
        <v>260</v>
      </c>
      <c r="AT836" s="219" t="s">
        <v>319</v>
      </c>
      <c r="AU836" s="219" t="s">
        <v>87</v>
      </c>
      <c r="AY836" s="20" t="s">
        <v>180</v>
      </c>
      <c r="BE836" s="220">
        <f>IF(N836="základní",J836,0)</f>
        <v>0</v>
      </c>
      <c r="BF836" s="220">
        <f>IF(N836="snížená",J836,0)</f>
        <v>0</v>
      </c>
      <c r="BG836" s="220">
        <f>IF(N836="zákl. přenesená",J836,0)</f>
        <v>0</v>
      </c>
      <c r="BH836" s="220">
        <f>IF(N836="sníž. přenesená",J836,0)</f>
        <v>0</v>
      </c>
      <c r="BI836" s="220">
        <f>IF(N836="nulová",J836,0)</f>
        <v>0</v>
      </c>
      <c r="BJ836" s="20" t="s">
        <v>85</v>
      </c>
      <c r="BK836" s="220">
        <f>ROUND(I836*H836,2)</f>
        <v>0</v>
      </c>
      <c r="BL836" s="20" t="s">
        <v>186</v>
      </c>
      <c r="BM836" s="219" t="s">
        <v>837</v>
      </c>
    </row>
    <row r="837" s="2" customFormat="1" ht="44.25" customHeight="1">
      <c r="A837" s="41"/>
      <c r="B837" s="42"/>
      <c r="C837" s="208" t="s">
        <v>838</v>
      </c>
      <c r="D837" s="208" t="s">
        <v>182</v>
      </c>
      <c r="E837" s="209" t="s">
        <v>839</v>
      </c>
      <c r="F837" s="210" t="s">
        <v>840</v>
      </c>
      <c r="G837" s="211" t="s">
        <v>574</v>
      </c>
      <c r="H837" s="212">
        <v>4</v>
      </c>
      <c r="I837" s="213"/>
      <c r="J837" s="214">
        <f>ROUND(I837*H837,2)</f>
        <v>0</v>
      </c>
      <c r="K837" s="210" t="s">
        <v>185</v>
      </c>
      <c r="L837" s="47"/>
      <c r="M837" s="215" t="s">
        <v>19</v>
      </c>
      <c r="N837" s="216" t="s">
        <v>48</v>
      </c>
      <c r="O837" s="87"/>
      <c r="P837" s="217">
        <f>O837*H837</f>
        <v>0</v>
      </c>
      <c r="Q837" s="217">
        <v>0</v>
      </c>
      <c r="R837" s="217">
        <f>Q837*H837</f>
        <v>0</v>
      </c>
      <c r="S837" s="217">
        <v>0</v>
      </c>
      <c r="T837" s="218">
        <f>S837*H837</f>
        <v>0</v>
      </c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R837" s="219" t="s">
        <v>186</v>
      </c>
      <c r="AT837" s="219" t="s">
        <v>182</v>
      </c>
      <c r="AU837" s="219" t="s">
        <v>87</v>
      </c>
      <c r="AY837" s="20" t="s">
        <v>180</v>
      </c>
      <c r="BE837" s="220">
        <f>IF(N837="základní",J837,0)</f>
        <v>0</v>
      </c>
      <c r="BF837" s="220">
        <f>IF(N837="snížená",J837,0)</f>
        <v>0</v>
      </c>
      <c r="BG837" s="220">
        <f>IF(N837="zákl. přenesená",J837,0)</f>
        <v>0</v>
      </c>
      <c r="BH837" s="220">
        <f>IF(N837="sníž. přenesená",J837,0)</f>
        <v>0</v>
      </c>
      <c r="BI837" s="220">
        <f>IF(N837="nulová",J837,0)</f>
        <v>0</v>
      </c>
      <c r="BJ837" s="20" t="s">
        <v>85</v>
      </c>
      <c r="BK837" s="220">
        <f>ROUND(I837*H837,2)</f>
        <v>0</v>
      </c>
      <c r="BL837" s="20" t="s">
        <v>186</v>
      </c>
      <c r="BM837" s="219" t="s">
        <v>841</v>
      </c>
    </row>
    <row r="838" s="2" customFormat="1">
      <c r="A838" s="41"/>
      <c r="B838" s="42"/>
      <c r="C838" s="43"/>
      <c r="D838" s="221" t="s">
        <v>188</v>
      </c>
      <c r="E838" s="43"/>
      <c r="F838" s="222" t="s">
        <v>842</v>
      </c>
      <c r="G838" s="43"/>
      <c r="H838" s="43"/>
      <c r="I838" s="223"/>
      <c r="J838" s="43"/>
      <c r="K838" s="43"/>
      <c r="L838" s="47"/>
      <c r="M838" s="224"/>
      <c r="N838" s="225"/>
      <c r="O838" s="87"/>
      <c r="P838" s="87"/>
      <c r="Q838" s="87"/>
      <c r="R838" s="87"/>
      <c r="S838" s="87"/>
      <c r="T838" s="88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T838" s="20" t="s">
        <v>188</v>
      </c>
      <c r="AU838" s="20" t="s">
        <v>87</v>
      </c>
    </row>
    <row r="839" s="2" customFormat="1" ht="21.75" customHeight="1">
      <c r="A839" s="41"/>
      <c r="B839" s="42"/>
      <c r="C839" s="270" t="s">
        <v>843</v>
      </c>
      <c r="D839" s="270" t="s">
        <v>319</v>
      </c>
      <c r="E839" s="271" t="s">
        <v>844</v>
      </c>
      <c r="F839" s="272" t="s">
        <v>845</v>
      </c>
      <c r="G839" s="273" t="s">
        <v>574</v>
      </c>
      <c r="H839" s="274">
        <v>4</v>
      </c>
      <c r="I839" s="275"/>
      <c r="J839" s="276">
        <f>ROUND(I839*H839,2)</f>
        <v>0</v>
      </c>
      <c r="K839" s="272" t="s">
        <v>185</v>
      </c>
      <c r="L839" s="277"/>
      <c r="M839" s="278" t="s">
        <v>19</v>
      </c>
      <c r="N839" s="279" t="s">
        <v>48</v>
      </c>
      <c r="O839" s="87"/>
      <c r="P839" s="217">
        <f>O839*H839</f>
        <v>0</v>
      </c>
      <c r="Q839" s="217">
        <v>0.0057999999999999996</v>
      </c>
      <c r="R839" s="217">
        <f>Q839*H839</f>
        <v>0.023199999999999998</v>
      </c>
      <c r="S839" s="217">
        <v>0</v>
      </c>
      <c r="T839" s="218">
        <f>S839*H839</f>
        <v>0</v>
      </c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R839" s="219" t="s">
        <v>260</v>
      </c>
      <c r="AT839" s="219" t="s">
        <v>319</v>
      </c>
      <c r="AU839" s="219" t="s">
        <v>87</v>
      </c>
      <c r="AY839" s="20" t="s">
        <v>180</v>
      </c>
      <c r="BE839" s="220">
        <f>IF(N839="základní",J839,0)</f>
        <v>0</v>
      </c>
      <c r="BF839" s="220">
        <f>IF(N839="snížená",J839,0)</f>
        <v>0</v>
      </c>
      <c r="BG839" s="220">
        <f>IF(N839="zákl. přenesená",J839,0)</f>
        <v>0</v>
      </c>
      <c r="BH839" s="220">
        <f>IF(N839="sníž. přenesená",J839,0)</f>
        <v>0</v>
      </c>
      <c r="BI839" s="220">
        <f>IF(N839="nulová",J839,0)</f>
        <v>0</v>
      </c>
      <c r="BJ839" s="20" t="s">
        <v>85</v>
      </c>
      <c r="BK839" s="220">
        <f>ROUND(I839*H839,2)</f>
        <v>0</v>
      </c>
      <c r="BL839" s="20" t="s">
        <v>186</v>
      </c>
      <c r="BM839" s="219" t="s">
        <v>846</v>
      </c>
    </row>
    <row r="840" s="2" customFormat="1" ht="21.75" customHeight="1">
      <c r="A840" s="41"/>
      <c r="B840" s="42"/>
      <c r="C840" s="208" t="s">
        <v>847</v>
      </c>
      <c r="D840" s="208" t="s">
        <v>182</v>
      </c>
      <c r="E840" s="209" t="s">
        <v>848</v>
      </c>
      <c r="F840" s="210" t="s">
        <v>849</v>
      </c>
      <c r="G840" s="211" t="s">
        <v>574</v>
      </c>
      <c r="H840" s="212">
        <v>1</v>
      </c>
      <c r="I840" s="213"/>
      <c r="J840" s="214">
        <f>ROUND(I840*H840,2)</f>
        <v>0</v>
      </c>
      <c r="K840" s="210" t="s">
        <v>185</v>
      </c>
      <c r="L840" s="47"/>
      <c r="M840" s="215" t="s">
        <v>19</v>
      </c>
      <c r="N840" s="216" t="s">
        <v>48</v>
      </c>
      <c r="O840" s="87"/>
      <c r="P840" s="217">
        <f>O840*H840</f>
        <v>0</v>
      </c>
      <c r="Q840" s="217">
        <v>0.00072000000000000005</v>
      </c>
      <c r="R840" s="217">
        <f>Q840*H840</f>
        <v>0.00072000000000000005</v>
      </c>
      <c r="S840" s="217">
        <v>0</v>
      </c>
      <c r="T840" s="218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19" t="s">
        <v>186</v>
      </c>
      <c r="AT840" s="219" t="s">
        <v>182</v>
      </c>
      <c r="AU840" s="219" t="s">
        <v>87</v>
      </c>
      <c r="AY840" s="20" t="s">
        <v>180</v>
      </c>
      <c r="BE840" s="220">
        <f>IF(N840="základní",J840,0)</f>
        <v>0</v>
      </c>
      <c r="BF840" s="220">
        <f>IF(N840="snížená",J840,0)</f>
        <v>0</v>
      </c>
      <c r="BG840" s="220">
        <f>IF(N840="zákl. přenesená",J840,0)</f>
        <v>0</v>
      </c>
      <c r="BH840" s="220">
        <f>IF(N840="sníž. přenesená",J840,0)</f>
        <v>0</v>
      </c>
      <c r="BI840" s="220">
        <f>IF(N840="nulová",J840,0)</f>
        <v>0</v>
      </c>
      <c r="BJ840" s="20" t="s">
        <v>85</v>
      </c>
      <c r="BK840" s="220">
        <f>ROUND(I840*H840,2)</f>
        <v>0</v>
      </c>
      <c r="BL840" s="20" t="s">
        <v>186</v>
      </c>
      <c r="BM840" s="219" t="s">
        <v>850</v>
      </c>
    </row>
    <row r="841" s="2" customFormat="1">
      <c r="A841" s="41"/>
      <c r="B841" s="42"/>
      <c r="C841" s="43"/>
      <c r="D841" s="221" t="s">
        <v>188</v>
      </c>
      <c r="E841" s="43"/>
      <c r="F841" s="222" t="s">
        <v>851</v>
      </c>
      <c r="G841" s="43"/>
      <c r="H841" s="43"/>
      <c r="I841" s="223"/>
      <c r="J841" s="43"/>
      <c r="K841" s="43"/>
      <c r="L841" s="47"/>
      <c r="M841" s="224"/>
      <c r="N841" s="225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188</v>
      </c>
      <c r="AU841" s="20" t="s">
        <v>87</v>
      </c>
    </row>
    <row r="842" s="14" customFormat="1">
      <c r="A842" s="14"/>
      <c r="B842" s="237"/>
      <c r="C842" s="238"/>
      <c r="D842" s="228" t="s">
        <v>190</v>
      </c>
      <c r="E842" s="239" t="s">
        <v>19</v>
      </c>
      <c r="F842" s="240" t="s">
        <v>85</v>
      </c>
      <c r="G842" s="238"/>
      <c r="H842" s="241">
        <v>1</v>
      </c>
      <c r="I842" s="242"/>
      <c r="J842" s="238"/>
      <c r="K842" s="238"/>
      <c r="L842" s="243"/>
      <c r="M842" s="244"/>
      <c r="N842" s="245"/>
      <c r="O842" s="245"/>
      <c r="P842" s="245"/>
      <c r="Q842" s="245"/>
      <c r="R842" s="245"/>
      <c r="S842" s="245"/>
      <c r="T842" s="246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7" t="s">
        <v>190</v>
      </c>
      <c r="AU842" s="247" t="s">
        <v>87</v>
      </c>
      <c r="AV842" s="14" t="s">
        <v>87</v>
      </c>
      <c r="AW842" s="14" t="s">
        <v>36</v>
      </c>
      <c r="AX842" s="14" t="s">
        <v>85</v>
      </c>
      <c r="AY842" s="247" t="s">
        <v>180</v>
      </c>
    </row>
    <row r="843" s="2" customFormat="1" ht="24.15" customHeight="1">
      <c r="A843" s="41"/>
      <c r="B843" s="42"/>
      <c r="C843" s="270" t="s">
        <v>852</v>
      </c>
      <c r="D843" s="270" t="s">
        <v>319</v>
      </c>
      <c r="E843" s="271" t="s">
        <v>853</v>
      </c>
      <c r="F843" s="272" t="s">
        <v>854</v>
      </c>
      <c r="G843" s="273" t="s">
        <v>574</v>
      </c>
      <c r="H843" s="274">
        <v>1</v>
      </c>
      <c r="I843" s="275"/>
      <c r="J843" s="276">
        <f>ROUND(I843*H843,2)</f>
        <v>0</v>
      </c>
      <c r="K843" s="272" t="s">
        <v>185</v>
      </c>
      <c r="L843" s="277"/>
      <c r="M843" s="278" t="s">
        <v>19</v>
      </c>
      <c r="N843" s="279" t="s">
        <v>48</v>
      </c>
      <c r="O843" s="87"/>
      <c r="P843" s="217">
        <f>O843*H843</f>
        <v>0</v>
      </c>
      <c r="Q843" s="217">
        <v>0.010500000000000001</v>
      </c>
      <c r="R843" s="217">
        <f>Q843*H843</f>
        <v>0.010500000000000001</v>
      </c>
      <c r="S843" s="217">
        <v>0</v>
      </c>
      <c r="T843" s="218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9" t="s">
        <v>260</v>
      </c>
      <c r="AT843" s="219" t="s">
        <v>319</v>
      </c>
      <c r="AU843" s="219" t="s">
        <v>87</v>
      </c>
      <c r="AY843" s="20" t="s">
        <v>180</v>
      </c>
      <c r="BE843" s="220">
        <f>IF(N843="základní",J843,0)</f>
        <v>0</v>
      </c>
      <c r="BF843" s="220">
        <f>IF(N843="snížená",J843,0)</f>
        <v>0</v>
      </c>
      <c r="BG843" s="220">
        <f>IF(N843="zákl. přenesená",J843,0)</f>
        <v>0</v>
      </c>
      <c r="BH843" s="220">
        <f>IF(N843="sníž. přenesená",J843,0)</f>
        <v>0</v>
      </c>
      <c r="BI843" s="220">
        <f>IF(N843="nulová",J843,0)</f>
        <v>0</v>
      </c>
      <c r="BJ843" s="20" t="s">
        <v>85</v>
      </c>
      <c r="BK843" s="220">
        <f>ROUND(I843*H843,2)</f>
        <v>0</v>
      </c>
      <c r="BL843" s="20" t="s">
        <v>186</v>
      </c>
      <c r="BM843" s="219" t="s">
        <v>855</v>
      </c>
    </row>
    <row r="844" s="14" customFormat="1">
      <c r="A844" s="14"/>
      <c r="B844" s="237"/>
      <c r="C844" s="238"/>
      <c r="D844" s="228" t="s">
        <v>190</v>
      </c>
      <c r="E844" s="239" t="s">
        <v>19</v>
      </c>
      <c r="F844" s="240" t="s">
        <v>85</v>
      </c>
      <c r="G844" s="238"/>
      <c r="H844" s="241">
        <v>1</v>
      </c>
      <c r="I844" s="242"/>
      <c r="J844" s="238"/>
      <c r="K844" s="238"/>
      <c r="L844" s="243"/>
      <c r="M844" s="244"/>
      <c r="N844" s="245"/>
      <c r="O844" s="245"/>
      <c r="P844" s="245"/>
      <c r="Q844" s="245"/>
      <c r="R844" s="245"/>
      <c r="S844" s="245"/>
      <c r="T844" s="246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7" t="s">
        <v>190</v>
      </c>
      <c r="AU844" s="247" t="s">
        <v>87</v>
      </c>
      <c r="AV844" s="14" t="s">
        <v>87</v>
      </c>
      <c r="AW844" s="14" t="s">
        <v>36</v>
      </c>
      <c r="AX844" s="14" t="s">
        <v>85</v>
      </c>
      <c r="AY844" s="247" t="s">
        <v>180</v>
      </c>
    </row>
    <row r="845" s="2" customFormat="1" ht="21.75" customHeight="1">
      <c r="A845" s="41"/>
      <c r="B845" s="42"/>
      <c r="C845" s="270" t="s">
        <v>856</v>
      </c>
      <c r="D845" s="270" t="s">
        <v>319</v>
      </c>
      <c r="E845" s="271" t="s">
        <v>857</v>
      </c>
      <c r="F845" s="272" t="s">
        <v>858</v>
      </c>
      <c r="G845" s="273" t="s">
        <v>574</v>
      </c>
      <c r="H845" s="274">
        <v>1</v>
      </c>
      <c r="I845" s="275"/>
      <c r="J845" s="276">
        <f>ROUND(I845*H845,2)</f>
        <v>0</v>
      </c>
      <c r="K845" s="272" t="s">
        <v>185</v>
      </c>
      <c r="L845" s="277"/>
      <c r="M845" s="278" t="s">
        <v>19</v>
      </c>
      <c r="N845" s="279" t="s">
        <v>48</v>
      </c>
      <c r="O845" s="87"/>
      <c r="P845" s="217">
        <f>O845*H845</f>
        <v>0</v>
      </c>
      <c r="Q845" s="217">
        <v>0.0035000000000000001</v>
      </c>
      <c r="R845" s="217">
        <f>Q845*H845</f>
        <v>0.0035000000000000001</v>
      </c>
      <c r="S845" s="217">
        <v>0</v>
      </c>
      <c r="T845" s="218">
        <f>S845*H845</f>
        <v>0</v>
      </c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R845" s="219" t="s">
        <v>260</v>
      </c>
      <c r="AT845" s="219" t="s">
        <v>319</v>
      </c>
      <c r="AU845" s="219" t="s">
        <v>87</v>
      </c>
      <c r="AY845" s="20" t="s">
        <v>180</v>
      </c>
      <c r="BE845" s="220">
        <f>IF(N845="základní",J845,0)</f>
        <v>0</v>
      </c>
      <c r="BF845" s="220">
        <f>IF(N845="snížená",J845,0)</f>
        <v>0</v>
      </c>
      <c r="BG845" s="220">
        <f>IF(N845="zákl. přenesená",J845,0)</f>
        <v>0</v>
      </c>
      <c r="BH845" s="220">
        <f>IF(N845="sníž. přenesená",J845,0)</f>
        <v>0</v>
      </c>
      <c r="BI845" s="220">
        <f>IF(N845="nulová",J845,0)</f>
        <v>0</v>
      </c>
      <c r="BJ845" s="20" t="s">
        <v>85</v>
      </c>
      <c r="BK845" s="220">
        <f>ROUND(I845*H845,2)</f>
        <v>0</v>
      </c>
      <c r="BL845" s="20" t="s">
        <v>186</v>
      </c>
      <c r="BM845" s="219" t="s">
        <v>859</v>
      </c>
    </row>
    <row r="846" s="14" customFormat="1">
      <c r="A846" s="14"/>
      <c r="B846" s="237"/>
      <c r="C846" s="238"/>
      <c r="D846" s="228" t="s">
        <v>190</v>
      </c>
      <c r="E846" s="239" t="s">
        <v>19</v>
      </c>
      <c r="F846" s="240" t="s">
        <v>85</v>
      </c>
      <c r="G846" s="238"/>
      <c r="H846" s="241">
        <v>1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190</v>
      </c>
      <c r="AU846" s="247" t="s">
        <v>87</v>
      </c>
      <c r="AV846" s="14" t="s">
        <v>87</v>
      </c>
      <c r="AW846" s="14" t="s">
        <v>36</v>
      </c>
      <c r="AX846" s="14" t="s">
        <v>85</v>
      </c>
      <c r="AY846" s="247" t="s">
        <v>180</v>
      </c>
    </row>
    <row r="847" s="2" customFormat="1" ht="24.15" customHeight="1">
      <c r="A847" s="41"/>
      <c r="B847" s="42"/>
      <c r="C847" s="208" t="s">
        <v>860</v>
      </c>
      <c r="D847" s="208" t="s">
        <v>182</v>
      </c>
      <c r="E847" s="209" t="s">
        <v>861</v>
      </c>
      <c r="F847" s="210" t="s">
        <v>862</v>
      </c>
      <c r="G847" s="211" t="s">
        <v>574</v>
      </c>
      <c r="H847" s="212">
        <v>1</v>
      </c>
      <c r="I847" s="213"/>
      <c r="J847" s="214">
        <f>ROUND(I847*H847,2)</f>
        <v>0</v>
      </c>
      <c r="K847" s="210" t="s">
        <v>185</v>
      </c>
      <c r="L847" s="47"/>
      <c r="M847" s="215" t="s">
        <v>19</v>
      </c>
      <c r="N847" s="216" t="s">
        <v>48</v>
      </c>
      <c r="O847" s="87"/>
      <c r="P847" s="217">
        <f>O847*H847</f>
        <v>0</v>
      </c>
      <c r="Q847" s="217">
        <v>0.00072000000000000005</v>
      </c>
      <c r="R847" s="217">
        <f>Q847*H847</f>
        <v>0.00072000000000000005</v>
      </c>
      <c r="S847" s="217">
        <v>0</v>
      </c>
      <c r="T847" s="218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19" t="s">
        <v>186</v>
      </c>
      <c r="AT847" s="219" t="s">
        <v>182</v>
      </c>
      <c r="AU847" s="219" t="s">
        <v>87</v>
      </c>
      <c r="AY847" s="20" t="s">
        <v>180</v>
      </c>
      <c r="BE847" s="220">
        <f>IF(N847="základní",J847,0)</f>
        <v>0</v>
      </c>
      <c r="BF847" s="220">
        <f>IF(N847="snížená",J847,0)</f>
        <v>0</v>
      </c>
      <c r="BG847" s="220">
        <f>IF(N847="zákl. přenesená",J847,0)</f>
        <v>0</v>
      </c>
      <c r="BH847" s="220">
        <f>IF(N847="sníž. přenesená",J847,0)</f>
        <v>0</v>
      </c>
      <c r="BI847" s="220">
        <f>IF(N847="nulová",J847,0)</f>
        <v>0</v>
      </c>
      <c r="BJ847" s="20" t="s">
        <v>85</v>
      </c>
      <c r="BK847" s="220">
        <f>ROUND(I847*H847,2)</f>
        <v>0</v>
      </c>
      <c r="BL847" s="20" t="s">
        <v>186</v>
      </c>
      <c r="BM847" s="219" t="s">
        <v>863</v>
      </c>
    </row>
    <row r="848" s="2" customFormat="1">
      <c r="A848" s="41"/>
      <c r="B848" s="42"/>
      <c r="C848" s="43"/>
      <c r="D848" s="221" t="s">
        <v>188</v>
      </c>
      <c r="E848" s="43"/>
      <c r="F848" s="222" t="s">
        <v>864</v>
      </c>
      <c r="G848" s="43"/>
      <c r="H848" s="43"/>
      <c r="I848" s="223"/>
      <c r="J848" s="43"/>
      <c r="K848" s="43"/>
      <c r="L848" s="47"/>
      <c r="M848" s="224"/>
      <c r="N848" s="225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188</v>
      </c>
      <c r="AU848" s="20" t="s">
        <v>87</v>
      </c>
    </row>
    <row r="849" s="2" customFormat="1" ht="24.15" customHeight="1">
      <c r="A849" s="41"/>
      <c r="B849" s="42"/>
      <c r="C849" s="270" t="s">
        <v>113</v>
      </c>
      <c r="D849" s="270" t="s">
        <v>319</v>
      </c>
      <c r="E849" s="271" t="s">
        <v>865</v>
      </c>
      <c r="F849" s="272" t="s">
        <v>866</v>
      </c>
      <c r="G849" s="273" t="s">
        <v>574</v>
      </c>
      <c r="H849" s="274">
        <v>1</v>
      </c>
      <c r="I849" s="275"/>
      <c r="J849" s="276">
        <f>ROUND(I849*H849,2)</f>
        <v>0</v>
      </c>
      <c r="K849" s="272" t="s">
        <v>185</v>
      </c>
      <c r="L849" s="277"/>
      <c r="M849" s="278" t="s">
        <v>19</v>
      </c>
      <c r="N849" s="279" t="s">
        <v>48</v>
      </c>
      <c r="O849" s="87"/>
      <c r="P849" s="217">
        <f>O849*H849</f>
        <v>0</v>
      </c>
      <c r="Q849" s="217">
        <v>0.010999999999999999</v>
      </c>
      <c r="R849" s="217">
        <f>Q849*H849</f>
        <v>0.010999999999999999</v>
      </c>
      <c r="S849" s="217">
        <v>0</v>
      </c>
      <c r="T849" s="218">
        <f>S849*H849</f>
        <v>0</v>
      </c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R849" s="219" t="s">
        <v>260</v>
      </c>
      <c r="AT849" s="219" t="s">
        <v>319</v>
      </c>
      <c r="AU849" s="219" t="s">
        <v>87</v>
      </c>
      <c r="AY849" s="20" t="s">
        <v>180</v>
      </c>
      <c r="BE849" s="220">
        <f>IF(N849="základní",J849,0)</f>
        <v>0</v>
      </c>
      <c r="BF849" s="220">
        <f>IF(N849="snížená",J849,0)</f>
        <v>0</v>
      </c>
      <c r="BG849" s="220">
        <f>IF(N849="zákl. přenesená",J849,0)</f>
        <v>0</v>
      </c>
      <c r="BH849" s="220">
        <f>IF(N849="sníž. přenesená",J849,0)</f>
        <v>0</v>
      </c>
      <c r="BI849" s="220">
        <f>IF(N849="nulová",J849,0)</f>
        <v>0</v>
      </c>
      <c r="BJ849" s="20" t="s">
        <v>85</v>
      </c>
      <c r="BK849" s="220">
        <f>ROUND(I849*H849,2)</f>
        <v>0</v>
      </c>
      <c r="BL849" s="20" t="s">
        <v>186</v>
      </c>
      <c r="BM849" s="219" t="s">
        <v>867</v>
      </c>
    </row>
    <row r="850" s="2" customFormat="1" ht="24.15" customHeight="1">
      <c r="A850" s="41"/>
      <c r="B850" s="42"/>
      <c r="C850" s="208" t="s">
        <v>868</v>
      </c>
      <c r="D850" s="208" t="s">
        <v>182</v>
      </c>
      <c r="E850" s="209" t="s">
        <v>869</v>
      </c>
      <c r="F850" s="210" t="s">
        <v>870</v>
      </c>
      <c r="G850" s="211" t="s">
        <v>574</v>
      </c>
      <c r="H850" s="212">
        <v>1</v>
      </c>
      <c r="I850" s="213"/>
      <c r="J850" s="214">
        <f>ROUND(I850*H850,2)</f>
        <v>0</v>
      </c>
      <c r="K850" s="210" t="s">
        <v>185</v>
      </c>
      <c r="L850" s="47"/>
      <c r="M850" s="215" t="s">
        <v>19</v>
      </c>
      <c r="N850" s="216" t="s">
        <v>48</v>
      </c>
      <c r="O850" s="87"/>
      <c r="P850" s="217">
        <f>O850*H850</f>
        <v>0</v>
      </c>
      <c r="Q850" s="217">
        <v>0</v>
      </c>
      <c r="R850" s="217">
        <f>Q850*H850</f>
        <v>0</v>
      </c>
      <c r="S850" s="217">
        <v>0</v>
      </c>
      <c r="T850" s="218">
        <f>S850*H850</f>
        <v>0</v>
      </c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R850" s="219" t="s">
        <v>186</v>
      </c>
      <c r="AT850" s="219" t="s">
        <v>182</v>
      </c>
      <c r="AU850" s="219" t="s">
        <v>87</v>
      </c>
      <c r="AY850" s="20" t="s">
        <v>180</v>
      </c>
      <c r="BE850" s="220">
        <f>IF(N850="základní",J850,0)</f>
        <v>0</v>
      </c>
      <c r="BF850" s="220">
        <f>IF(N850="snížená",J850,0)</f>
        <v>0</v>
      </c>
      <c r="BG850" s="220">
        <f>IF(N850="zákl. přenesená",J850,0)</f>
        <v>0</v>
      </c>
      <c r="BH850" s="220">
        <f>IF(N850="sníž. přenesená",J850,0)</f>
        <v>0</v>
      </c>
      <c r="BI850" s="220">
        <f>IF(N850="nulová",J850,0)</f>
        <v>0</v>
      </c>
      <c r="BJ850" s="20" t="s">
        <v>85</v>
      </c>
      <c r="BK850" s="220">
        <f>ROUND(I850*H850,2)</f>
        <v>0</v>
      </c>
      <c r="BL850" s="20" t="s">
        <v>186</v>
      </c>
      <c r="BM850" s="219" t="s">
        <v>871</v>
      </c>
    </row>
    <row r="851" s="2" customFormat="1">
      <c r="A851" s="41"/>
      <c r="B851" s="42"/>
      <c r="C851" s="43"/>
      <c r="D851" s="221" t="s">
        <v>188</v>
      </c>
      <c r="E851" s="43"/>
      <c r="F851" s="222" t="s">
        <v>872</v>
      </c>
      <c r="G851" s="43"/>
      <c r="H851" s="43"/>
      <c r="I851" s="223"/>
      <c r="J851" s="43"/>
      <c r="K851" s="43"/>
      <c r="L851" s="47"/>
      <c r="M851" s="224"/>
      <c r="N851" s="225"/>
      <c r="O851" s="87"/>
      <c r="P851" s="87"/>
      <c r="Q851" s="87"/>
      <c r="R851" s="87"/>
      <c r="S851" s="87"/>
      <c r="T851" s="88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T851" s="20" t="s">
        <v>188</v>
      </c>
      <c r="AU851" s="20" t="s">
        <v>87</v>
      </c>
    </row>
    <row r="852" s="14" customFormat="1">
      <c r="A852" s="14"/>
      <c r="B852" s="237"/>
      <c r="C852" s="238"/>
      <c r="D852" s="228" t="s">
        <v>190</v>
      </c>
      <c r="E852" s="239" t="s">
        <v>19</v>
      </c>
      <c r="F852" s="240" t="s">
        <v>85</v>
      </c>
      <c r="G852" s="238"/>
      <c r="H852" s="241">
        <v>1</v>
      </c>
      <c r="I852" s="242"/>
      <c r="J852" s="238"/>
      <c r="K852" s="238"/>
      <c r="L852" s="243"/>
      <c r="M852" s="244"/>
      <c r="N852" s="245"/>
      <c r="O852" s="245"/>
      <c r="P852" s="245"/>
      <c r="Q852" s="245"/>
      <c r="R852" s="245"/>
      <c r="S852" s="245"/>
      <c r="T852" s="24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7" t="s">
        <v>190</v>
      </c>
      <c r="AU852" s="247" t="s">
        <v>87</v>
      </c>
      <c r="AV852" s="14" t="s">
        <v>87</v>
      </c>
      <c r="AW852" s="14" t="s">
        <v>36</v>
      </c>
      <c r="AX852" s="14" t="s">
        <v>85</v>
      </c>
      <c r="AY852" s="247" t="s">
        <v>180</v>
      </c>
    </row>
    <row r="853" s="2" customFormat="1" ht="33" customHeight="1">
      <c r="A853" s="41"/>
      <c r="B853" s="42"/>
      <c r="C853" s="270" t="s">
        <v>873</v>
      </c>
      <c r="D853" s="270" t="s">
        <v>319</v>
      </c>
      <c r="E853" s="271" t="s">
        <v>874</v>
      </c>
      <c r="F853" s="272" t="s">
        <v>875</v>
      </c>
      <c r="G853" s="273" t="s">
        <v>574</v>
      </c>
      <c r="H853" s="274">
        <v>1</v>
      </c>
      <c r="I853" s="275"/>
      <c r="J853" s="276">
        <f>ROUND(I853*H853,2)</f>
        <v>0</v>
      </c>
      <c r="K853" s="272" t="s">
        <v>185</v>
      </c>
      <c r="L853" s="277"/>
      <c r="M853" s="278" t="s">
        <v>19</v>
      </c>
      <c r="N853" s="279" t="s">
        <v>48</v>
      </c>
      <c r="O853" s="87"/>
      <c r="P853" s="217">
        <f>O853*H853</f>
        <v>0</v>
      </c>
      <c r="Q853" s="217">
        <v>0.0019</v>
      </c>
      <c r="R853" s="217">
        <f>Q853*H853</f>
        <v>0.0019</v>
      </c>
      <c r="S853" s="217">
        <v>0</v>
      </c>
      <c r="T853" s="218">
        <f>S853*H853</f>
        <v>0</v>
      </c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R853" s="219" t="s">
        <v>260</v>
      </c>
      <c r="AT853" s="219" t="s">
        <v>319</v>
      </c>
      <c r="AU853" s="219" t="s">
        <v>87</v>
      </c>
      <c r="AY853" s="20" t="s">
        <v>180</v>
      </c>
      <c r="BE853" s="220">
        <f>IF(N853="základní",J853,0)</f>
        <v>0</v>
      </c>
      <c r="BF853" s="220">
        <f>IF(N853="snížená",J853,0)</f>
        <v>0</v>
      </c>
      <c r="BG853" s="220">
        <f>IF(N853="zákl. přenesená",J853,0)</f>
        <v>0</v>
      </c>
      <c r="BH853" s="220">
        <f>IF(N853="sníž. přenesená",J853,0)</f>
        <v>0</v>
      </c>
      <c r="BI853" s="220">
        <f>IF(N853="nulová",J853,0)</f>
        <v>0</v>
      </c>
      <c r="BJ853" s="20" t="s">
        <v>85</v>
      </c>
      <c r="BK853" s="220">
        <f>ROUND(I853*H853,2)</f>
        <v>0</v>
      </c>
      <c r="BL853" s="20" t="s">
        <v>186</v>
      </c>
      <c r="BM853" s="219" t="s">
        <v>876</v>
      </c>
    </row>
    <row r="854" s="14" customFormat="1">
      <c r="A854" s="14"/>
      <c r="B854" s="237"/>
      <c r="C854" s="238"/>
      <c r="D854" s="228" t="s">
        <v>190</v>
      </c>
      <c r="E854" s="239" t="s">
        <v>19</v>
      </c>
      <c r="F854" s="240" t="s">
        <v>85</v>
      </c>
      <c r="G854" s="238"/>
      <c r="H854" s="241">
        <v>1</v>
      </c>
      <c r="I854" s="242"/>
      <c r="J854" s="238"/>
      <c r="K854" s="238"/>
      <c r="L854" s="243"/>
      <c r="M854" s="244"/>
      <c r="N854" s="245"/>
      <c r="O854" s="245"/>
      <c r="P854" s="245"/>
      <c r="Q854" s="245"/>
      <c r="R854" s="245"/>
      <c r="S854" s="245"/>
      <c r="T854" s="24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7" t="s">
        <v>190</v>
      </c>
      <c r="AU854" s="247" t="s">
        <v>87</v>
      </c>
      <c r="AV854" s="14" t="s">
        <v>87</v>
      </c>
      <c r="AW854" s="14" t="s">
        <v>36</v>
      </c>
      <c r="AX854" s="14" t="s">
        <v>85</v>
      </c>
      <c r="AY854" s="247" t="s">
        <v>180</v>
      </c>
    </row>
    <row r="855" s="2" customFormat="1" ht="24.15" customHeight="1">
      <c r="A855" s="41"/>
      <c r="B855" s="42"/>
      <c r="C855" s="208" t="s">
        <v>877</v>
      </c>
      <c r="D855" s="208" t="s">
        <v>182</v>
      </c>
      <c r="E855" s="209" t="s">
        <v>878</v>
      </c>
      <c r="F855" s="210" t="s">
        <v>879</v>
      </c>
      <c r="G855" s="211" t="s">
        <v>378</v>
      </c>
      <c r="H855" s="212">
        <v>20</v>
      </c>
      <c r="I855" s="213"/>
      <c r="J855" s="214">
        <f>ROUND(I855*H855,2)</f>
        <v>0</v>
      </c>
      <c r="K855" s="210" t="s">
        <v>185</v>
      </c>
      <c r="L855" s="47"/>
      <c r="M855" s="215" t="s">
        <v>19</v>
      </c>
      <c r="N855" s="216" t="s">
        <v>48</v>
      </c>
      <c r="O855" s="87"/>
      <c r="P855" s="217">
        <f>O855*H855</f>
        <v>0</v>
      </c>
      <c r="Q855" s="217">
        <v>0</v>
      </c>
      <c r="R855" s="217">
        <f>Q855*H855</f>
        <v>0</v>
      </c>
      <c r="S855" s="217">
        <v>0</v>
      </c>
      <c r="T855" s="218">
        <f>S855*H855</f>
        <v>0</v>
      </c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R855" s="219" t="s">
        <v>186</v>
      </c>
      <c r="AT855" s="219" t="s">
        <v>182</v>
      </c>
      <c r="AU855" s="219" t="s">
        <v>87</v>
      </c>
      <c r="AY855" s="20" t="s">
        <v>180</v>
      </c>
      <c r="BE855" s="220">
        <f>IF(N855="základní",J855,0)</f>
        <v>0</v>
      </c>
      <c r="BF855" s="220">
        <f>IF(N855="snížená",J855,0)</f>
        <v>0</v>
      </c>
      <c r="BG855" s="220">
        <f>IF(N855="zákl. přenesená",J855,0)</f>
        <v>0</v>
      </c>
      <c r="BH855" s="220">
        <f>IF(N855="sníž. přenesená",J855,0)</f>
        <v>0</v>
      </c>
      <c r="BI855" s="220">
        <f>IF(N855="nulová",J855,0)</f>
        <v>0</v>
      </c>
      <c r="BJ855" s="20" t="s">
        <v>85</v>
      </c>
      <c r="BK855" s="220">
        <f>ROUND(I855*H855,2)</f>
        <v>0</v>
      </c>
      <c r="BL855" s="20" t="s">
        <v>186</v>
      </c>
      <c r="BM855" s="219" t="s">
        <v>880</v>
      </c>
    </row>
    <row r="856" s="2" customFormat="1">
      <c r="A856" s="41"/>
      <c r="B856" s="42"/>
      <c r="C856" s="43"/>
      <c r="D856" s="221" t="s">
        <v>188</v>
      </c>
      <c r="E856" s="43"/>
      <c r="F856" s="222" t="s">
        <v>881</v>
      </c>
      <c r="G856" s="43"/>
      <c r="H856" s="43"/>
      <c r="I856" s="223"/>
      <c r="J856" s="43"/>
      <c r="K856" s="43"/>
      <c r="L856" s="47"/>
      <c r="M856" s="224"/>
      <c r="N856" s="225"/>
      <c r="O856" s="87"/>
      <c r="P856" s="87"/>
      <c r="Q856" s="87"/>
      <c r="R856" s="87"/>
      <c r="S856" s="87"/>
      <c r="T856" s="88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T856" s="20" t="s">
        <v>188</v>
      </c>
      <c r="AU856" s="20" t="s">
        <v>87</v>
      </c>
    </row>
    <row r="857" s="13" customFormat="1">
      <c r="A857" s="13"/>
      <c r="B857" s="226"/>
      <c r="C857" s="227"/>
      <c r="D857" s="228" t="s">
        <v>190</v>
      </c>
      <c r="E857" s="229" t="s">
        <v>19</v>
      </c>
      <c r="F857" s="230" t="s">
        <v>882</v>
      </c>
      <c r="G857" s="227"/>
      <c r="H857" s="229" t="s">
        <v>19</v>
      </c>
      <c r="I857" s="231"/>
      <c r="J857" s="227"/>
      <c r="K857" s="227"/>
      <c r="L857" s="232"/>
      <c r="M857" s="233"/>
      <c r="N857" s="234"/>
      <c r="O857" s="234"/>
      <c r="P857" s="234"/>
      <c r="Q857" s="234"/>
      <c r="R857" s="234"/>
      <c r="S857" s="234"/>
      <c r="T857" s="235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6" t="s">
        <v>190</v>
      </c>
      <c r="AU857" s="236" t="s">
        <v>87</v>
      </c>
      <c r="AV857" s="13" t="s">
        <v>85</v>
      </c>
      <c r="AW857" s="13" t="s">
        <v>36</v>
      </c>
      <c r="AX857" s="13" t="s">
        <v>77</v>
      </c>
      <c r="AY857" s="236" t="s">
        <v>180</v>
      </c>
    </row>
    <row r="858" s="14" customFormat="1">
      <c r="A858" s="14"/>
      <c r="B858" s="237"/>
      <c r="C858" s="238"/>
      <c r="D858" s="228" t="s">
        <v>190</v>
      </c>
      <c r="E858" s="239" t="s">
        <v>19</v>
      </c>
      <c r="F858" s="240" t="s">
        <v>883</v>
      </c>
      <c r="G858" s="238"/>
      <c r="H858" s="241">
        <v>20</v>
      </c>
      <c r="I858" s="242"/>
      <c r="J858" s="238"/>
      <c r="K858" s="238"/>
      <c r="L858" s="243"/>
      <c r="M858" s="244"/>
      <c r="N858" s="245"/>
      <c r="O858" s="245"/>
      <c r="P858" s="245"/>
      <c r="Q858" s="245"/>
      <c r="R858" s="245"/>
      <c r="S858" s="245"/>
      <c r="T858" s="24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7" t="s">
        <v>190</v>
      </c>
      <c r="AU858" s="247" t="s">
        <v>87</v>
      </c>
      <c r="AV858" s="14" t="s">
        <v>87</v>
      </c>
      <c r="AW858" s="14" t="s">
        <v>36</v>
      </c>
      <c r="AX858" s="14" t="s">
        <v>85</v>
      </c>
      <c r="AY858" s="247" t="s">
        <v>180</v>
      </c>
    </row>
    <row r="859" s="2" customFormat="1" ht="16.5" customHeight="1">
      <c r="A859" s="41"/>
      <c r="B859" s="42"/>
      <c r="C859" s="208" t="s">
        <v>884</v>
      </c>
      <c r="D859" s="208" t="s">
        <v>182</v>
      </c>
      <c r="E859" s="209" t="s">
        <v>885</v>
      </c>
      <c r="F859" s="210" t="s">
        <v>886</v>
      </c>
      <c r="G859" s="211" t="s">
        <v>378</v>
      </c>
      <c r="H859" s="212">
        <v>69.5</v>
      </c>
      <c r="I859" s="213"/>
      <c r="J859" s="214">
        <f>ROUND(I859*H859,2)</f>
        <v>0</v>
      </c>
      <c r="K859" s="210" t="s">
        <v>185</v>
      </c>
      <c r="L859" s="47"/>
      <c r="M859" s="215" t="s">
        <v>19</v>
      </c>
      <c r="N859" s="216" t="s">
        <v>48</v>
      </c>
      <c r="O859" s="87"/>
      <c r="P859" s="217">
        <f>O859*H859</f>
        <v>0</v>
      </c>
      <c r="Q859" s="217">
        <v>0</v>
      </c>
      <c r="R859" s="217">
        <f>Q859*H859</f>
        <v>0</v>
      </c>
      <c r="S859" s="217">
        <v>0</v>
      </c>
      <c r="T859" s="218">
        <f>S859*H859</f>
        <v>0</v>
      </c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R859" s="219" t="s">
        <v>186</v>
      </c>
      <c r="AT859" s="219" t="s">
        <v>182</v>
      </c>
      <c r="AU859" s="219" t="s">
        <v>87</v>
      </c>
      <c r="AY859" s="20" t="s">
        <v>180</v>
      </c>
      <c r="BE859" s="220">
        <f>IF(N859="základní",J859,0)</f>
        <v>0</v>
      </c>
      <c r="BF859" s="220">
        <f>IF(N859="snížená",J859,0)</f>
        <v>0</v>
      </c>
      <c r="BG859" s="220">
        <f>IF(N859="zákl. přenesená",J859,0)</f>
        <v>0</v>
      </c>
      <c r="BH859" s="220">
        <f>IF(N859="sníž. přenesená",J859,0)</f>
        <v>0</v>
      </c>
      <c r="BI859" s="220">
        <f>IF(N859="nulová",J859,0)</f>
        <v>0</v>
      </c>
      <c r="BJ859" s="20" t="s">
        <v>85</v>
      </c>
      <c r="BK859" s="220">
        <f>ROUND(I859*H859,2)</f>
        <v>0</v>
      </c>
      <c r="BL859" s="20" t="s">
        <v>186</v>
      </c>
      <c r="BM859" s="219" t="s">
        <v>887</v>
      </c>
    </row>
    <row r="860" s="2" customFormat="1">
      <c r="A860" s="41"/>
      <c r="B860" s="42"/>
      <c r="C860" s="43"/>
      <c r="D860" s="221" t="s">
        <v>188</v>
      </c>
      <c r="E860" s="43"/>
      <c r="F860" s="222" t="s">
        <v>888</v>
      </c>
      <c r="G860" s="43"/>
      <c r="H860" s="43"/>
      <c r="I860" s="223"/>
      <c r="J860" s="43"/>
      <c r="K860" s="43"/>
      <c r="L860" s="47"/>
      <c r="M860" s="224"/>
      <c r="N860" s="225"/>
      <c r="O860" s="87"/>
      <c r="P860" s="87"/>
      <c r="Q860" s="87"/>
      <c r="R860" s="87"/>
      <c r="S860" s="87"/>
      <c r="T860" s="88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T860" s="20" t="s">
        <v>188</v>
      </c>
      <c r="AU860" s="20" t="s">
        <v>87</v>
      </c>
    </row>
    <row r="861" s="13" customFormat="1">
      <c r="A861" s="13"/>
      <c r="B861" s="226"/>
      <c r="C861" s="227"/>
      <c r="D861" s="228" t="s">
        <v>190</v>
      </c>
      <c r="E861" s="229" t="s">
        <v>19</v>
      </c>
      <c r="F861" s="230" t="s">
        <v>191</v>
      </c>
      <c r="G861" s="227"/>
      <c r="H861" s="229" t="s">
        <v>19</v>
      </c>
      <c r="I861" s="231"/>
      <c r="J861" s="227"/>
      <c r="K861" s="227"/>
      <c r="L861" s="232"/>
      <c r="M861" s="233"/>
      <c r="N861" s="234"/>
      <c r="O861" s="234"/>
      <c r="P861" s="234"/>
      <c r="Q861" s="234"/>
      <c r="R861" s="234"/>
      <c r="S861" s="234"/>
      <c r="T861" s="23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6" t="s">
        <v>190</v>
      </c>
      <c r="AU861" s="236" t="s">
        <v>87</v>
      </c>
      <c r="AV861" s="13" t="s">
        <v>85</v>
      </c>
      <c r="AW861" s="13" t="s">
        <v>36</v>
      </c>
      <c r="AX861" s="13" t="s">
        <v>77</v>
      </c>
      <c r="AY861" s="236" t="s">
        <v>180</v>
      </c>
    </row>
    <row r="862" s="13" customFormat="1">
      <c r="A862" s="13"/>
      <c r="B862" s="226"/>
      <c r="C862" s="227"/>
      <c r="D862" s="228" t="s">
        <v>190</v>
      </c>
      <c r="E862" s="229" t="s">
        <v>19</v>
      </c>
      <c r="F862" s="230" t="s">
        <v>192</v>
      </c>
      <c r="G862" s="227"/>
      <c r="H862" s="229" t="s">
        <v>19</v>
      </c>
      <c r="I862" s="231"/>
      <c r="J862" s="227"/>
      <c r="K862" s="227"/>
      <c r="L862" s="232"/>
      <c r="M862" s="233"/>
      <c r="N862" s="234"/>
      <c r="O862" s="234"/>
      <c r="P862" s="234"/>
      <c r="Q862" s="234"/>
      <c r="R862" s="234"/>
      <c r="S862" s="234"/>
      <c r="T862" s="235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6" t="s">
        <v>190</v>
      </c>
      <c r="AU862" s="236" t="s">
        <v>87</v>
      </c>
      <c r="AV862" s="13" t="s">
        <v>85</v>
      </c>
      <c r="AW862" s="13" t="s">
        <v>36</v>
      </c>
      <c r="AX862" s="13" t="s">
        <v>77</v>
      </c>
      <c r="AY862" s="236" t="s">
        <v>180</v>
      </c>
    </row>
    <row r="863" s="13" customFormat="1">
      <c r="A863" s="13"/>
      <c r="B863" s="226"/>
      <c r="C863" s="227"/>
      <c r="D863" s="228" t="s">
        <v>190</v>
      </c>
      <c r="E863" s="229" t="s">
        <v>19</v>
      </c>
      <c r="F863" s="230" t="s">
        <v>234</v>
      </c>
      <c r="G863" s="227"/>
      <c r="H863" s="229" t="s">
        <v>19</v>
      </c>
      <c r="I863" s="231"/>
      <c r="J863" s="227"/>
      <c r="K863" s="227"/>
      <c r="L863" s="232"/>
      <c r="M863" s="233"/>
      <c r="N863" s="234"/>
      <c r="O863" s="234"/>
      <c r="P863" s="234"/>
      <c r="Q863" s="234"/>
      <c r="R863" s="234"/>
      <c r="S863" s="234"/>
      <c r="T863" s="23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6" t="s">
        <v>190</v>
      </c>
      <c r="AU863" s="236" t="s">
        <v>87</v>
      </c>
      <c r="AV863" s="13" t="s">
        <v>85</v>
      </c>
      <c r="AW863" s="13" t="s">
        <v>36</v>
      </c>
      <c r="AX863" s="13" t="s">
        <v>77</v>
      </c>
      <c r="AY863" s="236" t="s">
        <v>180</v>
      </c>
    </row>
    <row r="864" s="14" customFormat="1">
      <c r="A864" s="14"/>
      <c r="B864" s="237"/>
      <c r="C864" s="238"/>
      <c r="D864" s="228" t="s">
        <v>190</v>
      </c>
      <c r="E864" s="239" t="s">
        <v>19</v>
      </c>
      <c r="F864" s="240" t="s">
        <v>801</v>
      </c>
      <c r="G864" s="238"/>
      <c r="H864" s="241">
        <v>69.5</v>
      </c>
      <c r="I864" s="242"/>
      <c r="J864" s="238"/>
      <c r="K864" s="238"/>
      <c r="L864" s="243"/>
      <c r="M864" s="244"/>
      <c r="N864" s="245"/>
      <c r="O864" s="245"/>
      <c r="P864" s="245"/>
      <c r="Q864" s="245"/>
      <c r="R864" s="245"/>
      <c r="S864" s="245"/>
      <c r="T864" s="24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7" t="s">
        <v>190</v>
      </c>
      <c r="AU864" s="247" t="s">
        <v>87</v>
      </c>
      <c r="AV864" s="14" t="s">
        <v>87</v>
      </c>
      <c r="AW864" s="14" t="s">
        <v>36</v>
      </c>
      <c r="AX864" s="14" t="s">
        <v>77</v>
      </c>
      <c r="AY864" s="247" t="s">
        <v>180</v>
      </c>
    </row>
    <row r="865" s="15" customFormat="1">
      <c r="A865" s="15"/>
      <c r="B865" s="248"/>
      <c r="C865" s="249"/>
      <c r="D865" s="228" t="s">
        <v>190</v>
      </c>
      <c r="E865" s="250" t="s">
        <v>19</v>
      </c>
      <c r="F865" s="251" t="s">
        <v>194</v>
      </c>
      <c r="G865" s="249"/>
      <c r="H865" s="252">
        <v>69.5</v>
      </c>
      <c r="I865" s="253"/>
      <c r="J865" s="249"/>
      <c r="K865" s="249"/>
      <c r="L865" s="254"/>
      <c r="M865" s="255"/>
      <c r="N865" s="256"/>
      <c r="O865" s="256"/>
      <c r="P865" s="256"/>
      <c r="Q865" s="256"/>
      <c r="R865" s="256"/>
      <c r="S865" s="256"/>
      <c r="T865" s="257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58" t="s">
        <v>190</v>
      </c>
      <c r="AU865" s="258" t="s">
        <v>87</v>
      </c>
      <c r="AV865" s="15" t="s">
        <v>186</v>
      </c>
      <c r="AW865" s="15" t="s">
        <v>36</v>
      </c>
      <c r="AX865" s="15" t="s">
        <v>85</v>
      </c>
      <c r="AY865" s="258" t="s">
        <v>180</v>
      </c>
    </row>
    <row r="866" s="2" customFormat="1" ht="21.75" customHeight="1">
      <c r="A866" s="41"/>
      <c r="B866" s="42"/>
      <c r="C866" s="208" t="s">
        <v>889</v>
      </c>
      <c r="D866" s="208" t="s">
        <v>182</v>
      </c>
      <c r="E866" s="209" t="s">
        <v>890</v>
      </c>
      <c r="F866" s="210" t="s">
        <v>891</v>
      </c>
      <c r="G866" s="211" t="s">
        <v>574</v>
      </c>
      <c r="H866" s="212">
        <v>1</v>
      </c>
      <c r="I866" s="213"/>
      <c r="J866" s="214">
        <f>ROUND(I866*H866,2)</f>
        <v>0</v>
      </c>
      <c r="K866" s="210" t="s">
        <v>19</v>
      </c>
      <c r="L866" s="47"/>
      <c r="M866" s="215" t="s">
        <v>19</v>
      </c>
      <c r="N866" s="216" t="s">
        <v>48</v>
      </c>
      <c r="O866" s="87"/>
      <c r="P866" s="217">
        <f>O866*H866</f>
        <v>0</v>
      </c>
      <c r="Q866" s="217">
        <v>1.92655</v>
      </c>
      <c r="R866" s="217">
        <f>Q866*H866</f>
        <v>1.92655</v>
      </c>
      <c r="S866" s="217">
        <v>0</v>
      </c>
      <c r="T866" s="218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19" t="s">
        <v>186</v>
      </c>
      <c r="AT866" s="219" t="s">
        <v>182</v>
      </c>
      <c r="AU866" s="219" t="s">
        <v>87</v>
      </c>
      <c r="AY866" s="20" t="s">
        <v>180</v>
      </c>
      <c r="BE866" s="220">
        <f>IF(N866="základní",J866,0)</f>
        <v>0</v>
      </c>
      <c r="BF866" s="220">
        <f>IF(N866="snížená",J866,0)</f>
        <v>0</v>
      </c>
      <c r="BG866" s="220">
        <f>IF(N866="zákl. přenesená",J866,0)</f>
        <v>0</v>
      </c>
      <c r="BH866" s="220">
        <f>IF(N866="sníž. přenesená",J866,0)</f>
        <v>0</v>
      </c>
      <c r="BI866" s="220">
        <f>IF(N866="nulová",J866,0)</f>
        <v>0</v>
      </c>
      <c r="BJ866" s="20" t="s">
        <v>85</v>
      </c>
      <c r="BK866" s="220">
        <f>ROUND(I866*H866,2)</f>
        <v>0</v>
      </c>
      <c r="BL866" s="20" t="s">
        <v>186</v>
      </c>
      <c r="BM866" s="219" t="s">
        <v>892</v>
      </c>
    </row>
    <row r="867" s="13" customFormat="1">
      <c r="A867" s="13"/>
      <c r="B867" s="226"/>
      <c r="C867" s="227"/>
      <c r="D867" s="228" t="s">
        <v>190</v>
      </c>
      <c r="E867" s="229" t="s">
        <v>19</v>
      </c>
      <c r="F867" s="230" t="s">
        <v>191</v>
      </c>
      <c r="G867" s="227"/>
      <c r="H867" s="229" t="s">
        <v>19</v>
      </c>
      <c r="I867" s="231"/>
      <c r="J867" s="227"/>
      <c r="K867" s="227"/>
      <c r="L867" s="232"/>
      <c r="M867" s="233"/>
      <c r="N867" s="234"/>
      <c r="O867" s="234"/>
      <c r="P867" s="234"/>
      <c r="Q867" s="234"/>
      <c r="R867" s="234"/>
      <c r="S867" s="234"/>
      <c r="T867" s="23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6" t="s">
        <v>190</v>
      </c>
      <c r="AU867" s="236" t="s">
        <v>87</v>
      </c>
      <c r="AV867" s="13" t="s">
        <v>85</v>
      </c>
      <c r="AW867" s="13" t="s">
        <v>36</v>
      </c>
      <c r="AX867" s="13" t="s">
        <v>77</v>
      </c>
      <c r="AY867" s="236" t="s">
        <v>180</v>
      </c>
    </row>
    <row r="868" s="13" customFormat="1">
      <c r="A868" s="13"/>
      <c r="B868" s="226"/>
      <c r="C868" s="227"/>
      <c r="D868" s="228" t="s">
        <v>190</v>
      </c>
      <c r="E868" s="229" t="s">
        <v>19</v>
      </c>
      <c r="F868" s="230" t="s">
        <v>192</v>
      </c>
      <c r="G868" s="227"/>
      <c r="H868" s="229" t="s">
        <v>19</v>
      </c>
      <c r="I868" s="231"/>
      <c r="J868" s="227"/>
      <c r="K868" s="227"/>
      <c r="L868" s="232"/>
      <c r="M868" s="233"/>
      <c r="N868" s="234"/>
      <c r="O868" s="234"/>
      <c r="P868" s="234"/>
      <c r="Q868" s="234"/>
      <c r="R868" s="234"/>
      <c r="S868" s="234"/>
      <c r="T868" s="23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6" t="s">
        <v>190</v>
      </c>
      <c r="AU868" s="236" t="s">
        <v>87</v>
      </c>
      <c r="AV868" s="13" t="s">
        <v>85</v>
      </c>
      <c r="AW868" s="13" t="s">
        <v>36</v>
      </c>
      <c r="AX868" s="13" t="s">
        <v>77</v>
      </c>
      <c r="AY868" s="236" t="s">
        <v>180</v>
      </c>
    </row>
    <row r="869" s="14" customFormat="1">
      <c r="A869" s="14"/>
      <c r="B869" s="237"/>
      <c r="C869" s="238"/>
      <c r="D869" s="228" t="s">
        <v>190</v>
      </c>
      <c r="E869" s="239" t="s">
        <v>19</v>
      </c>
      <c r="F869" s="240" t="s">
        <v>893</v>
      </c>
      <c r="G869" s="238"/>
      <c r="H869" s="241">
        <v>1</v>
      </c>
      <c r="I869" s="242"/>
      <c r="J869" s="238"/>
      <c r="K869" s="238"/>
      <c r="L869" s="243"/>
      <c r="M869" s="244"/>
      <c r="N869" s="245"/>
      <c r="O869" s="245"/>
      <c r="P869" s="245"/>
      <c r="Q869" s="245"/>
      <c r="R869" s="245"/>
      <c r="S869" s="245"/>
      <c r="T869" s="246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7" t="s">
        <v>190</v>
      </c>
      <c r="AU869" s="247" t="s">
        <v>87</v>
      </c>
      <c r="AV869" s="14" t="s">
        <v>87</v>
      </c>
      <c r="AW869" s="14" t="s">
        <v>36</v>
      </c>
      <c r="AX869" s="14" t="s">
        <v>77</v>
      </c>
      <c r="AY869" s="247" t="s">
        <v>180</v>
      </c>
    </row>
    <row r="870" s="15" customFormat="1">
      <c r="A870" s="15"/>
      <c r="B870" s="248"/>
      <c r="C870" s="249"/>
      <c r="D870" s="228" t="s">
        <v>190</v>
      </c>
      <c r="E870" s="250" t="s">
        <v>19</v>
      </c>
      <c r="F870" s="251" t="s">
        <v>194</v>
      </c>
      <c r="G870" s="249"/>
      <c r="H870" s="252">
        <v>1</v>
      </c>
      <c r="I870" s="253"/>
      <c r="J870" s="249"/>
      <c r="K870" s="249"/>
      <c r="L870" s="254"/>
      <c r="M870" s="255"/>
      <c r="N870" s="256"/>
      <c r="O870" s="256"/>
      <c r="P870" s="256"/>
      <c r="Q870" s="256"/>
      <c r="R870" s="256"/>
      <c r="S870" s="256"/>
      <c r="T870" s="257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58" t="s">
        <v>190</v>
      </c>
      <c r="AU870" s="258" t="s">
        <v>87</v>
      </c>
      <c r="AV870" s="15" t="s">
        <v>186</v>
      </c>
      <c r="AW870" s="15" t="s">
        <v>36</v>
      </c>
      <c r="AX870" s="15" t="s">
        <v>85</v>
      </c>
      <c r="AY870" s="258" t="s">
        <v>180</v>
      </c>
    </row>
    <row r="871" s="2" customFormat="1" ht="16.5" customHeight="1">
      <c r="A871" s="41"/>
      <c r="B871" s="42"/>
      <c r="C871" s="270" t="s">
        <v>894</v>
      </c>
      <c r="D871" s="270" t="s">
        <v>319</v>
      </c>
      <c r="E871" s="271" t="s">
        <v>895</v>
      </c>
      <c r="F871" s="272" t="s">
        <v>896</v>
      </c>
      <c r="G871" s="273" t="s">
        <v>579</v>
      </c>
      <c r="H871" s="274">
        <v>1</v>
      </c>
      <c r="I871" s="275"/>
      <c r="J871" s="276">
        <f>ROUND(I871*H871,2)</f>
        <v>0</v>
      </c>
      <c r="K871" s="272" t="s">
        <v>19</v>
      </c>
      <c r="L871" s="277"/>
      <c r="M871" s="278" t="s">
        <v>19</v>
      </c>
      <c r="N871" s="279" t="s">
        <v>48</v>
      </c>
      <c r="O871" s="87"/>
      <c r="P871" s="217">
        <f>O871*H871</f>
        <v>0</v>
      </c>
      <c r="Q871" s="217">
        <v>0</v>
      </c>
      <c r="R871" s="217">
        <f>Q871*H871</f>
        <v>0</v>
      </c>
      <c r="S871" s="217">
        <v>0</v>
      </c>
      <c r="T871" s="218">
        <f>S871*H871</f>
        <v>0</v>
      </c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R871" s="219" t="s">
        <v>260</v>
      </c>
      <c r="AT871" s="219" t="s">
        <v>319</v>
      </c>
      <c r="AU871" s="219" t="s">
        <v>87</v>
      </c>
      <c r="AY871" s="20" t="s">
        <v>180</v>
      </c>
      <c r="BE871" s="220">
        <f>IF(N871="základní",J871,0)</f>
        <v>0</v>
      </c>
      <c r="BF871" s="220">
        <f>IF(N871="snížená",J871,0)</f>
        <v>0</v>
      </c>
      <c r="BG871" s="220">
        <f>IF(N871="zákl. přenesená",J871,0)</f>
        <v>0</v>
      </c>
      <c r="BH871" s="220">
        <f>IF(N871="sníž. přenesená",J871,0)</f>
        <v>0</v>
      </c>
      <c r="BI871" s="220">
        <f>IF(N871="nulová",J871,0)</f>
        <v>0</v>
      </c>
      <c r="BJ871" s="20" t="s">
        <v>85</v>
      </c>
      <c r="BK871" s="220">
        <f>ROUND(I871*H871,2)</f>
        <v>0</v>
      </c>
      <c r="BL871" s="20" t="s">
        <v>186</v>
      </c>
      <c r="BM871" s="219" t="s">
        <v>897</v>
      </c>
    </row>
    <row r="872" s="2" customFormat="1">
      <c r="A872" s="41"/>
      <c r="B872" s="42"/>
      <c r="C872" s="43"/>
      <c r="D872" s="228" t="s">
        <v>581</v>
      </c>
      <c r="E872" s="43"/>
      <c r="F872" s="280" t="s">
        <v>898</v>
      </c>
      <c r="G872" s="43"/>
      <c r="H872" s="43"/>
      <c r="I872" s="223"/>
      <c r="J872" s="43"/>
      <c r="K872" s="43"/>
      <c r="L872" s="47"/>
      <c r="M872" s="224"/>
      <c r="N872" s="225"/>
      <c r="O872" s="87"/>
      <c r="P872" s="87"/>
      <c r="Q872" s="87"/>
      <c r="R872" s="87"/>
      <c r="S872" s="87"/>
      <c r="T872" s="88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T872" s="20" t="s">
        <v>581</v>
      </c>
      <c r="AU872" s="20" t="s">
        <v>87</v>
      </c>
    </row>
    <row r="873" s="13" customFormat="1">
      <c r="A873" s="13"/>
      <c r="B873" s="226"/>
      <c r="C873" s="227"/>
      <c r="D873" s="228" t="s">
        <v>190</v>
      </c>
      <c r="E873" s="229" t="s">
        <v>19</v>
      </c>
      <c r="F873" s="230" t="s">
        <v>191</v>
      </c>
      <c r="G873" s="227"/>
      <c r="H873" s="229" t="s">
        <v>19</v>
      </c>
      <c r="I873" s="231"/>
      <c r="J873" s="227"/>
      <c r="K873" s="227"/>
      <c r="L873" s="232"/>
      <c r="M873" s="233"/>
      <c r="N873" s="234"/>
      <c r="O873" s="234"/>
      <c r="P873" s="234"/>
      <c r="Q873" s="234"/>
      <c r="R873" s="234"/>
      <c r="S873" s="234"/>
      <c r="T873" s="23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6" t="s">
        <v>190</v>
      </c>
      <c r="AU873" s="236" t="s">
        <v>87</v>
      </c>
      <c r="AV873" s="13" t="s">
        <v>85</v>
      </c>
      <c r="AW873" s="13" t="s">
        <v>36</v>
      </c>
      <c r="AX873" s="13" t="s">
        <v>77</v>
      </c>
      <c r="AY873" s="236" t="s">
        <v>180</v>
      </c>
    </row>
    <row r="874" s="13" customFormat="1">
      <c r="A874" s="13"/>
      <c r="B874" s="226"/>
      <c r="C874" s="227"/>
      <c r="D874" s="228" t="s">
        <v>190</v>
      </c>
      <c r="E874" s="229" t="s">
        <v>19</v>
      </c>
      <c r="F874" s="230" t="s">
        <v>192</v>
      </c>
      <c r="G874" s="227"/>
      <c r="H874" s="229" t="s">
        <v>19</v>
      </c>
      <c r="I874" s="231"/>
      <c r="J874" s="227"/>
      <c r="K874" s="227"/>
      <c r="L874" s="232"/>
      <c r="M874" s="233"/>
      <c r="N874" s="234"/>
      <c r="O874" s="234"/>
      <c r="P874" s="234"/>
      <c r="Q874" s="234"/>
      <c r="R874" s="234"/>
      <c r="S874" s="234"/>
      <c r="T874" s="235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6" t="s">
        <v>190</v>
      </c>
      <c r="AU874" s="236" t="s">
        <v>87</v>
      </c>
      <c r="AV874" s="13" t="s">
        <v>85</v>
      </c>
      <c r="AW874" s="13" t="s">
        <v>36</v>
      </c>
      <c r="AX874" s="13" t="s">
        <v>77</v>
      </c>
      <c r="AY874" s="236" t="s">
        <v>180</v>
      </c>
    </row>
    <row r="875" s="14" customFormat="1">
      <c r="A875" s="14"/>
      <c r="B875" s="237"/>
      <c r="C875" s="238"/>
      <c r="D875" s="228" t="s">
        <v>190</v>
      </c>
      <c r="E875" s="239" t="s">
        <v>19</v>
      </c>
      <c r="F875" s="240" t="s">
        <v>893</v>
      </c>
      <c r="G875" s="238"/>
      <c r="H875" s="241">
        <v>1</v>
      </c>
      <c r="I875" s="242"/>
      <c r="J875" s="238"/>
      <c r="K875" s="238"/>
      <c r="L875" s="243"/>
      <c r="M875" s="244"/>
      <c r="N875" s="245"/>
      <c r="O875" s="245"/>
      <c r="P875" s="245"/>
      <c r="Q875" s="245"/>
      <c r="R875" s="245"/>
      <c r="S875" s="245"/>
      <c r="T875" s="246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7" t="s">
        <v>190</v>
      </c>
      <c r="AU875" s="247" t="s">
        <v>87</v>
      </c>
      <c r="AV875" s="14" t="s">
        <v>87</v>
      </c>
      <c r="AW875" s="14" t="s">
        <v>36</v>
      </c>
      <c r="AX875" s="14" t="s">
        <v>77</v>
      </c>
      <c r="AY875" s="247" t="s">
        <v>180</v>
      </c>
    </row>
    <row r="876" s="15" customFormat="1">
      <c r="A876" s="15"/>
      <c r="B876" s="248"/>
      <c r="C876" s="249"/>
      <c r="D876" s="228" t="s">
        <v>190</v>
      </c>
      <c r="E876" s="250" t="s">
        <v>19</v>
      </c>
      <c r="F876" s="251" t="s">
        <v>194</v>
      </c>
      <c r="G876" s="249"/>
      <c r="H876" s="252">
        <v>1</v>
      </c>
      <c r="I876" s="253"/>
      <c r="J876" s="249"/>
      <c r="K876" s="249"/>
      <c r="L876" s="254"/>
      <c r="M876" s="255"/>
      <c r="N876" s="256"/>
      <c r="O876" s="256"/>
      <c r="P876" s="256"/>
      <c r="Q876" s="256"/>
      <c r="R876" s="256"/>
      <c r="S876" s="256"/>
      <c r="T876" s="257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58" t="s">
        <v>190</v>
      </c>
      <c r="AU876" s="258" t="s">
        <v>87</v>
      </c>
      <c r="AV876" s="15" t="s">
        <v>186</v>
      </c>
      <c r="AW876" s="15" t="s">
        <v>36</v>
      </c>
      <c r="AX876" s="15" t="s">
        <v>85</v>
      </c>
      <c r="AY876" s="258" t="s">
        <v>180</v>
      </c>
    </row>
    <row r="877" s="2" customFormat="1" ht="44.25" customHeight="1">
      <c r="A877" s="41"/>
      <c r="B877" s="42"/>
      <c r="C877" s="208" t="s">
        <v>899</v>
      </c>
      <c r="D877" s="208" t="s">
        <v>182</v>
      </c>
      <c r="E877" s="209" t="s">
        <v>900</v>
      </c>
      <c r="F877" s="210" t="s">
        <v>901</v>
      </c>
      <c r="G877" s="211" t="s">
        <v>574</v>
      </c>
      <c r="H877" s="212">
        <v>1</v>
      </c>
      <c r="I877" s="213"/>
      <c r="J877" s="214">
        <f>ROUND(I877*H877,2)</f>
        <v>0</v>
      </c>
      <c r="K877" s="210" t="s">
        <v>185</v>
      </c>
      <c r="L877" s="47"/>
      <c r="M877" s="215" t="s">
        <v>19</v>
      </c>
      <c r="N877" s="216" t="s">
        <v>48</v>
      </c>
      <c r="O877" s="87"/>
      <c r="P877" s="217">
        <f>O877*H877</f>
        <v>0</v>
      </c>
      <c r="Q877" s="217">
        <v>2.1158700000000001</v>
      </c>
      <c r="R877" s="217">
        <f>Q877*H877</f>
        <v>2.1158700000000001</v>
      </c>
      <c r="S877" s="217">
        <v>0</v>
      </c>
      <c r="T877" s="218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19" t="s">
        <v>186</v>
      </c>
      <c r="AT877" s="219" t="s">
        <v>182</v>
      </c>
      <c r="AU877" s="219" t="s">
        <v>87</v>
      </c>
      <c r="AY877" s="20" t="s">
        <v>180</v>
      </c>
      <c r="BE877" s="220">
        <f>IF(N877="základní",J877,0)</f>
        <v>0</v>
      </c>
      <c r="BF877" s="220">
        <f>IF(N877="snížená",J877,0)</f>
        <v>0</v>
      </c>
      <c r="BG877" s="220">
        <f>IF(N877="zákl. přenesená",J877,0)</f>
        <v>0</v>
      </c>
      <c r="BH877" s="220">
        <f>IF(N877="sníž. přenesená",J877,0)</f>
        <v>0</v>
      </c>
      <c r="BI877" s="220">
        <f>IF(N877="nulová",J877,0)</f>
        <v>0</v>
      </c>
      <c r="BJ877" s="20" t="s">
        <v>85</v>
      </c>
      <c r="BK877" s="220">
        <f>ROUND(I877*H877,2)</f>
        <v>0</v>
      </c>
      <c r="BL877" s="20" t="s">
        <v>186</v>
      </c>
      <c r="BM877" s="219" t="s">
        <v>902</v>
      </c>
    </row>
    <row r="878" s="2" customFormat="1">
      <c r="A878" s="41"/>
      <c r="B878" s="42"/>
      <c r="C878" s="43"/>
      <c r="D878" s="221" t="s">
        <v>188</v>
      </c>
      <c r="E878" s="43"/>
      <c r="F878" s="222" t="s">
        <v>903</v>
      </c>
      <c r="G878" s="43"/>
      <c r="H878" s="43"/>
      <c r="I878" s="223"/>
      <c r="J878" s="43"/>
      <c r="K878" s="43"/>
      <c r="L878" s="47"/>
      <c r="M878" s="224"/>
      <c r="N878" s="225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188</v>
      </c>
      <c r="AU878" s="20" t="s">
        <v>87</v>
      </c>
    </row>
    <row r="879" s="2" customFormat="1" ht="33" customHeight="1">
      <c r="A879" s="41"/>
      <c r="B879" s="42"/>
      <c r="C879" s="270" t="s">
        <v>904</v>
      </c>
      <c r="D879" s="270" t="s">
        <v>319</v>
      </c>
      <c r="E879" s="271" t="s">
        <v>905</v>
      </c>
      <c r="F879" s="272" t="s">
        <v>906</v>
      </c>
      <c r="G879" s="273" t="s">
        <v>574</v>
      </c>
      <c r="H879" s="274">
        <v>1</v>
      </c>
      <c r="I879" s="275"/>
      <c r="J879" s="276">
        <f>ROUND(I879*H879,2)</f>
        <v>0</v>
      </c>
      <c r="K879" s="272" t="s">
        <v>185</v>
      </c>
      <c r="L879" s="277"/>
      <c r="M879" s="278" t="s">
        <v>19</v>
      </c>
      <c r="N879" s="279" t="s">
        <v>48</v>
      </c>
      <c r="O879" s="87"/>
      <c r="P879" s="217">
        <f>O879*H879</f>
        <v>0</v>
      </c>
      <c r="Q879" s="217">
        <v>3.2999999999999998</v>
      </c>
      <c r="R879" s="217">
        <f>Q879*H879</f>
        <v>3.2999999999999998</v>
      </c>
      <c r="S879" s="217">
        <v>0</v>
      </c>
      <c r="T879" s="218">
        <f>S879*H879</f>
        <v>0</v>
      </c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R879" s="219" t="s">
        <v>260</v>
      </c>
      <c r="AT879" s="219" t="s">
        <v>319</v>
      </c>
      <c r="AU879" s="219" t="s">
        <v>87</v>
      </c>
      <c r="AY879" s="20" t="s">
        <v>180</v>
      </c>
      <c r="BE879" s="220">
        <f>IF(N879="základní",J879,0)</f>
        <v>0</v>
      </c>
      <c r="BF879" s="220">
        <f>IF(N879="snížená",J879,0)</f>
        <v>0</v>
      </c>
      <c r="BG879" s="220">
        <f>IF(N879="zákl. přenesená",J879,0)</f>
        <v>0</v>
      </c>
      <c r="BH879" s="220">
        <f>IF(N879="sníž. přenesená",J879,0)</f>
        <v>0</v>
      </c>
      <c r="BI879" s="220">
        <f>IF(N879="nulová",J879,0)</f>
        <v>0</v>
      </c>
      <c r="BJ879" s="20" t="s">
        <v>85</v>
      </c>
      <c r="BK879" s="220">
        <f>ROUND(I879*H879,2)</f>
        <v>0</v>
      </c>
      <c r="BL879" s="20" t="s">
        <v>186</v>
      </c>
      <c r="BM879" s="219" t="s">
        <v>907</v>
      </c>
    </row>
    <row r="880" s="2" customFormat="1" ht="16.5" customHeight="1">
      <c r="A880" s="41"/>
      <c r="B880" s="42"/>
      <c r="C880" s="270" t="s">
        <v>908</v>
      </c>
      <c r="D880" s="270" t="s">
        <v>319</v>
      </c>
      <c r="E880" s="271" t="s">
        <v>909</v>
      </c>
      <c r="F880" s="272" t="s">
        <v>910</v>
      </c>
      <c r="G880" s="273" t="s">
        <v>574</v>
      </c>
      <c r="H880" s="274">
        <v>2</v>
      </c>
      <c r="I880" s="275"/>
      <c r="J880" s="276">
        <f>ROUND(I880*H880,2)</f>
        <v>0</v>
      </c>
      <c r="K880" s="272" t="s">
        <v>185</v>
      </c>
      <c r="L880" s="277"/>
      <c r="M880" s="278" t="s">
        <v>19</v>
      </c>
      <c r="N880" s="279" t="s">
        <v>48</v>
      </c>
      <c r="O880" s="87"/>
      <c r="P880" s="217">
        <f>O880*H880</f>
        <v>0</v>
      </c>
      <c r="Q880" s="217">
        <v>0.73999999999999999</v>
      </c>
      <c r="R880" s="217">
        <f>Q880*H880</f>
        <v>1.48</v>
      </c>
      <c r="S880" s="217">
        <v>0</v>
      </c>
      <c r="T880" s="218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19" t="s">
        <v>260</v>
      </c>
      <c r="AT880" s="219" t="s">
        <v>319</v>
      </c>
      <c r="AU880" s="219" t="s">
        <v>87</v>
      </c>
      <c r="AY880" s="20" t="s">
        <v>180</v>
      </c>
      <c r="BE880" s="220">
        <f>IF(N880="základní",J880,0)</f>
        <v>0</v>
      </c>
      <c r="BF880" s="220">
        <f>IF(N880="snížená",J880,0)</f>
        <v>0</v>
      </c>
      <c r="BG880" s="220">
        <f>IF(N880="zákl. přenesená",J880,0)</f>
        <v>0</v>
      </c>
      <c r="BH880" s="220">
        <f>IF(N880="sníž. přenesená",J880,0)</f>
        <v>0</v>
      </c>
      <c r="BI880" s="220">
        <f>IF(N880="nulová",J880,0)</f>
        <v>0</v>
      </c>
      <c r="BJ880" s="20" t="s">
        <v>85</v>
      </c>
      <c r="BK880" s="220">
        <f>ROUND(I880*H880,2)</f>
        <v>0</v>
      </c>
      <c r="BL880" s="20" t="s">
        <v>186</v>
      </c>
      <c r="BM880" s="219" t="s">
        <v>911</v>
      </c>
    </row>
    <row r="881" s="2" customFormat="1" ht="24.15" customHeight="1">
      <c r="A881" s="41"/>
      <c r="B881" s="42"/>
      <c r="C881" s="270" t="s">
        <v>912</v>
      </c>
      <c r="D881" s="270" t="s">
        <v>319</v>
      </c>
      <c r="E881" s="271" t="s">
        <v>913</v>
      </c>
      <c r="F881" s="272" t="s">
        <v>914</v>
      </c>
      <c r="G881" s="273" t="s">
        <v>574</v>
      </c>
      <c r="H881" s="274">
        <v>1</v>
      </c>
      <c r="I881" s="275"/>
      <c r="J881" s="276">
        <f>ROUND(I881*H881,2)</f>
        <v>0</v>
      </c>
      <c r="K881" s="272" t="s">
        <v>185</v>
      </c>
      <c r="L881" s="277"/>
      <c r="M881" s="278" t="s">
        <v>19</v>
      </c>
      <c r="N881" s="279" t="s">
        <v>48</v>
      </c>
      <c r="O881" s="87"/>
      <c r="P881" s="217">
        <f>O881*H881</f>
        <v>0</v>
      </c>
      <c r="Q881" s="217">
        <v>0.5</v>
      </c>
      <c r="R881" s="217">
        <f>Q881*H881</f>
        <v>0.5</v>
      </c>
      <c r="S881" s="217">
        <v>0</v>
      </c>
      <c r="T881" s="218">
        <f>S881*H881</f>
        <v>0</v>
      </c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R881" s="219" t="s">
        <v>260</v>
      </c>
      <c r="AT881" s="219" t="s">
        <v>319</v>
      </c>
      <c r="AU881" s="219" t="s">
        <v>87</v>
      </c>
      <c r="AY881" s="20" t="s">
        <v>180</v>
      </c>
      <c r="BE881" s="220">
        <f>IF(N881="základní",J881,0)</f>
        <v>0</v>
      </c>
      <c r="BF881" s="220">
        <f>IF(N881="snížená",J881,0)</f>
        <v>0</v>
      </c>
      <c r="BG881" s="220">
        <f>IF(N881="zákl. přenesená",J881,0)</f>
        <v>0</v>
      </c>
      <c r="BH881" s="220">
        <f>IF(N881="sníž. přenesená",J881,0)</f>
        <v>0</v>
      </c>
      <c r="BI881" s="220">
        <f>IF(N881="nulová",J881,0)</f>
        <v>0</v>
      </c>
      <c r="BJ881" s="20" t="s">
        <v>85</v>
      </c>
      <c r="BK881" s="220">
        <f>ROUND(I881*H881,2)</f>
        <v>0</v>
      </c>
      <c r="BL881" s="20" t="s">
        <v>186</v>
      </c>
      <c r="BM881" s="219" t="s">
        <v>915</v>
      </c>
    </row>
    <row r="882" s="2" customFormat="1" ht="24.15" customHeight="1">
      <c r="A882" s="41"/>
      <c r="B882" s="42"/>
      <c r="C882" s="270" t="s">
        <v>916</v>
      </c>
      <c r="D882" s="270" t="s">
        <v>319</v>
      </c>
      <c r="E882" s="271" t="s">
        <v>917</v>
      </c>
      <c r="F882" s="272" t="s">
        <v>918</v>
      </c>
      <c r="G882" s="273" t="s">
        <v>574</v>
      </c>
      <c r="H882" s="274">
        <v>1</v>
      </c>
      <c r="I882" s="275"/>
      <c r="J882" s="276">
        <f>ROUND(I882*H882,2)</f>
        <v>0</v>
      </c>
      <c r="K882" s="272" t="s">
        <v>185</v>
      </c>
      <c r="L882" s="277"/>
      <c r="M882" s="278" t="s">
        <v>19</v>
      </c>
      <c r="N882" s="279" t="s">
        <v>48</v>
      </c>
      <c r="O882" s="87"/>
      <c r="P882" s="217">
        <f>O882*H882</f>
        <v>0</v>
      </c>
      <c r="Q882" s="217">
        <v>0.021000000000000001</v>
      </c>
      <c r="R882" s="217">
        <f>Q882*H882</f>
        <v>0.021000000000000001</v>
      </c>
      <c r="S882" s="217">
        <v>0</v>
      </c>
      <c r="T882" s="218">
        <f>S882*H882</f>
        <v>0</v>
      </c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R882" s="219" t="s">
        <v>260</v>
      </c>
      <c r="AT882" s="219" t="s">
        <v>319</v>
      </c>
      <c r="AU882" s="219" t="s">
        <v>87</v>
      </c>
      <c r="AY882" s="20" t="s">
        <v>180</v>
      </c>
      <c r="BE882" s="220">
        <f>IF(N882="základní",J882,0)</f>
        <v>0</v>
      </c>
      <c r="BF882" s="220">
        <f>IF(N882="snížená",J882,0)</f>
        <v>0</v>
      </c>
      <c r="BG882" s="220">
        <f>IF(N882="zákl. přenesená",J882,0)</f>
        <v>0</v>
      </c>
      <c r="BH882" s="220">
        <f>IF(N882="sníž. přenesená",J882,0)</f>
        <v>0</v>
      </c>
      <c r="BI882" s="220">
        <f>IF(N882="nulová",J882,0)</f>
        <v>0</v>
      </c>
      <c r="BJ882" s="20" t="s">
        <v>85</v>
      </c>
      <c r="BK882" s="220">
        <f>ROUND(I882*H882,2)</f>
        <v>0</v>
      </c>
      <c r="BL882" s="20" t="s">
        <v>186</v>
      </c>
      <c r="BM882" s="219" t="s">
        <v>919</v>
      </c>
    </row>
    <row r="883" s="2" customFormat="1" ht="24.15" customHeight="1">
      <c r="A883" s="41"/>
      <c r="B883" s="42"/>
      <c r="C883" s="270" t="s">
        <v>920</v>
      </c>
      <c r="D883" s="270" t="s">
        <v>319</v>
      </c>
      <c r="E883" s="271" t="s">
        <v>921</v>
      </c>
      <c r="F883" s="272" t="s">
        <v>922</v>
      </c>
      <c r="G883" s="273" t="s">
        <v>574</v>
      </c>
      <c r="H883" s="274">
        <v>1</v>
      </c>
      <c r="I883" s="275"/>
      <c r="J883" s="276">
        <f>ROUND(I883*H883,2)</f>
        <v>0</v>
      </c>
      <c r="K883" s="272" t="s">
        <v>185</v>
      </c>
      <c r="L883" s="277"/>
      <c r="M883" s="278" t="s">
        <v>19</v>
      </c>
      <c r="N883" s="279" t="s">
        <v>48</v>
      </c>
      <c r="O883" s="87"/>
      <c r="P883" s="217">
        <f>O883*H883</f>
        <v>0</v>
      </c>
      <c r="Q883" s="217">
        <v>0.056300000000000003</v>
      </c>
      <c r="R883" s="217">
        <f>Q883*H883</f>
        <v>0.056300000000000003</v>
      </c>
      <c r="S883" s="217">
        <v>0</v>
      </c>
      <c r="T883" s="218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19" t="s">
        <v>260</v>
      </c>
      <c r="AT883" s="219" t="s">
        <v>319</v>
      </c>
      <c r="AU883" s="219" t="s">
        <v>87</v>
      </c>
      <c r="AY883" s="20" t="s">
        <v>180</v>
      </c>
      <c r="BE883" s="220">
        <f>IF(N883="základní",J883,0)</f>
        <v>0</v>
      </c>
      <c r="BF883" s="220">
        <f>IF(N883="snížená",J883,0)</f>
        <v>0</v>
      </c>
      <c r="BG883" s="220">
        <f>IF(N883="zákl. přenesená",J883,0)</f>
        <v>0</v>
      </c>
      <c r="BH883" s="220">
        <f>IF(N883="sníž. přenesená",J883,0)</f>
        <v>0</v>
      </c>
      <c r="BI883" s="220">
        <f>IF(N883="nulová",J883,0)</f>
        <v>0</v>
      </c>
      <c r="BJ883" s="20" t="s">
        <v>85</v>
      </c>
      <c r="BK883" s="220">
        <f>ROUND(I883*H883,2)</f>
        <v>0</v>
      </c>
      <c r="BL883" s="20" t="s">
        <v>186</v>
      </c>
      <c r="BM883" s="219" t="s">
        <v>923</v>
      </c>
    </row>
    <row r="884" s="2" customFormat="1" ht="16.5" customHeight="1">
      <c r="A884" s="41"/>
      <c r="B884" s="42"/>
      <c r="C884" s="208" t="s">
        <v>924</v>
      </c>
      <c r="D884" s="208" t="s">
        <v>182</v>
      </c>
      <c r="E884" s="209" t="s">
        <v>925</v>
      </c>
      <c r="F884" s="210" t="s">
        <v>926</v>
      </c>
      <c r="G884" s="211" t="s">
        <v>574</v>
      </c>
      <c r="H884" s="212">
        <v>1</v>
      </c>
      <c r="I884" s="213"/>
      <c r="J884" s="214">
        <f>ROUND(I884*H884,2)</f>
        <v>0</v>
      </c>
      <c r="K884" s="210" t="s">
        <v>185</v>
      </c>
      <c r="L884" s="47"/>
      <c r="M884" s="215" t="s">
        <v>19</v>
      </c>
      <c r="N884" s="216" t="s">
        <v>48</v>
      </c>
      <c r="O884" s="87"/>
      <c r="P884" s="217">
        <f>O884*H884</f>
        <v>0</v>
      </c>
      <c r="Q884" s="217">
        <v>0.040000000000000001</v>
      </c>
      <c r="R884" s="217">
        <f>Q884*H884</f>
        <v>0.040000000000000001</v>
      </c>
      <c r="S884" s="217">
        <v>0</v>
      </c>
      <c r="T884" s="218">
        <f>S884*H884</f>
        <v>0</v>
      </c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R884" s="219" t="s">
        <v>186</v>
      </c>
      <c r="AT884" s="219" t="s">
        <v>182</v>
      </c>
      <c r="AU884" s="219" t="s">
        <v>87</v>
      </c>
      <c r="AY884" s="20" t="s">
        <v>180</v>
      </c>
      <c r="BE884" s="220">
        <f>IF(N884="základní",J884,0)</f>
        <v>0</v>
      </c>
      <c r="BF884" s="220">
        <f>IF(N884="snížená",J884,0)</f>
        <v>0</v>
      </c>
      <c r="BG884" s="220">
        <f>IF(N884="zákl. přenesená",J884,0)</f>
        <v>0</v>
      </c>
      <c r="BH884" s="220">
        <f>IF(N884="sníž. přenesená",J884,0)</f>
        <v>0</v>
      </c>
      <c r="BI884" s="220">
        <f>IF(N884="nulová",J884,0)</f>
        <v>0</v>
      </c>
      <c r="BJ884" s="20" t="s">
        <v>85</v>
      </c>
      <c r="BK884" s="220">
        <f>ROUND(I884*H884,2)</f>
        <v>0</v>
      </c>
      <c r="BL884" s="20" t="s">
        <v>186</v>
      </c>
      <c r="BM884" s="219" t="s">
        <v>927</v>
      </c>
    </row>
    <row r="885" s="2" customFormat="1">
      <c r="A885" s="41"/>
      <c r="B885" s="42"/>
      <c r="C885" s="43"/>
      <c r="D885" s="221" t="s">
        <v>188</v>
      </c>
      <c r="E885" s="43"/>
      <c r="F885" s="222" t="s">
        <v>928</v>
      </c>
      <c r="G885" s="43"/>
      <c r="H885" s="43"/>
      <c r="I885" s="223"/>
      <c r="J885" s="43"/>
      <c r="K885" s="43"/>
      <c r="L885" s="47"/>
      <c r="M885" s="224"/>
      <c r="N885" s="225"/>
      <c r="O885" s="87"/>
      <c r="P885" s="87"/>
      <c r="Q885" s="87"/>
      <c r="R885" s="87"/>
      <c r="S885" s="87"/>
      <c r="T885" s="88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T885" s="20" t="s">
        <v>188</v>
      </c>
      <c r="AU885" s="20" t="s">
        <v>87</v>
      </c>
    </row>
    <row r="886" s="14" customFormat="1">
      <c r="A886" s="14"/>
      <c r="B886" s="237"/>
      <c r="C886" s="238"/>
      <c r="D886" s="228" t="s">
        <v>190</v>
      </c>
      <c r="E886" s="239" t="s">
        <v>19</v>
      </c>
      <c r="F886" s="240" t="s">
        <v>85</v>
      </c>
      <c r="G886" s="238"/>
      <c r="H886" s="241">
        <v>1</v>
      </c>
      <c r="I886" s="242"/>
      <c r="J886" s="238"/>
      <c r="K886" s="238"/>
      <c r="L886" s="243"/>
      <c r="M886" s="244"/>
      <c r="N886" s="245"/>
      <c r="O886" s="245"/>
      <c r="P886" s="245"/>
      <c r="Q886" s="245"/>
      <c r="R886" s="245"/>
      <c r="S886" s="245"/>
      <c r="T886" s="246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7" t="s">
        <v>190</v>
      </c>
      <c r="AU886" s="247" t="s">
        <v>87</v>
      </c>
      <c r="AV886" s="14" t="s">
        <v>87</v>
      </c>
      <c r="AW886" s="14" t="s">
        <v>36</v>
      </c>
      <c r="AX886" s="14" t="s">
        <v>77</v>
      </c>
      <c r="AY886" s="247" t="s">
        <v>180</v>
      </c>
    </row>
    <row r="887" s="15" customFormat="1">
      <c r="A887" s="15"/>
      <c r="B887" s="248"/>
      <c r="C887" s="249"/>
      <c r="D887" s="228" t="s">
        <v>190</v>
      </c>
      <c r="E887" s="250" t="s">
        <v>19</v>
      </c>
      <c r="F887" s="251" t="s">
        <v>194</v>
      </c>
      <c r="G887" s="249"/>
      <c r="H887" s="252">
        <v>1</v>
      </c>
      <c r="I887" s="253"/>
      <c r="J887" s="249"/>
      <c r="K887" s="249"/>
      <c r="L887" s="254"/>
      <c r="M887" s="255"/>
      <c r="N887" s="256"/>
      <c r="O887" s="256"/>
      <c r="P887" s="256"/>
      <c r="Q887" s="256"/>
      <c r="R887" s="256"/>
      <c r="S887" s="256"/>
      <c r="T887" s="257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58" t="s">
        <v>190</v>
      </c>
      <c r="AU887" s="258" t="s">
        <v>87</v>
      </c>
      <c r="AV887" s="15" t="s">
        <v>186</v>
      </c>
      <c r="AW887" s="15" t="s">
        <v>36</v>
      </c>
      <c r="AX887" s="15" t="s">
        <v>85</v>
      </c>
      <c r="AY887" s="258" t="s">
        <v>180</v>
      </c>
    </row>
    <row r="888" s="2" customFormat="1" ht="24.15" customHeight="1">
      <c r="A888" s="41"/>
      <c r="B888" s="42"/>
      <c r="C888" s="270" t="s">
        <v>929</v>
      </c>
      <c r="D888" s="270" t="s">
        <v>319</v>
      </c>
      <c r="E888" s="271" t="s">
        <v>930</v>
      </c>
      <c r="F888" s="272" t="s">
        <v>931</v>
      </c>
      <c r="G888" s="273" t="s">
        <v>574</v>
      </c>
      <c r="H888" s="274">
        <v>1</v>
      </c>
      <c r="I888" s="275"/>
      <c r="J888" s="276">
        <f>ROUND(I888*H888,2)</f>
        <v>0</v>
      </c>
      <c r="K888" s="272" t="s">
        <v>185</v>
      </c>
      <c r="L888" s="277"/>
      <c r="M888" s="278" t="s">
        <v>19</v>
      </c>
      <c r="N888" s="279" t="s">
        <v>48</v>
      </c>
      <c r="O888" s="87"/>
      <c r="P888" s="217">
        <f>O888*H888</f>
        <v>0</v>
      </c>
      <c r="Q888" s="217">
        <v>0.013299999999999999</v>
      </c>
      <c r="R888" s="217">
        <f>Q888*H888</f>
        <v>0.013299999999999999</v>
      </c>
      <c r="S888" s="217">
        <v>0</v>
      </c>
      <c r="T888" s="218">
        <f>S888*H888</f>
        <v>0</v>
      </c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R888" s="219" t="s">
        <v>260</v>
      </c>
      <c r="AT888" s="219" t="s">
        <v>319</v>
      </c>
      <c r="AU888" s="219" t="s">
        <v>87</v>
      </c>
      <c r="AY888" s="20" t="s">
        <v>180</v>
      </c>
      <c r="BE888" s="220">
        <f>IF(N888="základní",J888,0)</f>
        <v>0</v>
      </c>
      <c r="BF888" s="220">
        <f>IF(N888="snížená",J888,0)</f>
        <v>0</v>
      </c>
      <c r="BG888" s="220">
        <f>IF(N888="zákl. přenesená",J888,0)</f>
        <v>0</v>
      </c>
      <c r="BH888" s="220">
        <f>IF(N888="sníž. přenesená",J888,0)</f>
        <v>0</v>
      </c>
      <c r="BI888" s="220">
        <f>IF(N888="nulová",J888,0)</f>
        <v>0</v>
      </c>
      <c r="BJ888" s="20" t="s">
        <v>85</v>
      </c>
      <c r="BK888" s="220">
        <f>ROUND(I888*H888,2)</f>
        <v>0</v>
      </c>
      <c r="BL888" s="20" t="s">
        <v>186</v>
      </c>
      <c r="BM888" s="219" t="s">
        <v>932</v>
      </c>
    </row>
    <row r="889" s="14" customFormat="1">
      <c r="A889" s="14"/>
      <c r="B889" s="237"/>
      <c r="C889" s="238"/>
      <c r="D889" s="228" t="s">
        <v>190</v>
      </c>
      <c r="E889" s="239" t="s">
        <v>19</v>
      </c>
      <c r="F889" s="240" t="s">
        <v>85</v>
      </c>
      <c r="G889" s="238"/>
      <c r="H889" s="241">
        <v>1</v>
      </c>
      <c r="I889" s="242"/>
      <c r="J889" s="238"/>
      <c r="K889" s="238"/>
      <c r="L889" s="243"/>
      <c r="M889" s="244"/>
      <c r="N889" s="245"/>
      <c r="O889" s="245"/>
      <c r="P889" s="245"/>
      <c r="Q889" s="245"/>
      <c r="R889" s="245"/>
      <c r="S889" s="245"/>
      <c r="T889" s="246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7" t="s">
        <v>190</v>
      </c>
      <c r="AU889" s="247" t="s">
        <v>87</v>
      </c>
      <c r="AV889" s="14" t="s">
        <v>87</v>
      </c>
      <c r="AW889" s="14" t="s">
        <v>36</v>
      </c>
      <c r="AX889" s="14" t="s">
        <v>77</v>
      </c>
      <c r="AY889" s="247" t="s">
        <v>180</v>
      </c>
    </row>
    <row r="890" s="15" customFormat="1">
      <c r="A890" s="15"/>
      <c r="B890" s="248"/>
      <c r="C890" s="249"/>
      <c r="D890" s="228" t="s">
        <v>190</v>
      </c>
      <c r="E890" s="250" t="s">
        <v>19</v>
      </c>
      <c r="F890" s="251" t="s">
        <v>194</v>
      </c>
      <c r="G890" s="249"/>
      <c r="H890" s="252">
        <v>1</v>
      </c>
      <c r="I890" s="253"/>
      <c r="J890" s="249"/>
      <c r="K890" s="249"/>
      <c r="L890" s="254"/>
      <c r="M890" s="255"/>
      <c r="N890" s="256"/>
      <c r="O890" s="256"/>
      <c r="P890" s="256"/>
      <c r="Q890" s="256"/>
      <c r="R890" s="256"/>
      <c r="S890" s="256"/>
      <c r="T890" s="257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T890" s="258" t="s">
        <v>190</v>
      </c>
      <c r="AU890" s="258" t="s">
        <v>87</v>
      </c>
      <c r="AV890" s="15" t="s">
        <v>186</v>
      </c>
      <c r="AW890" s="15" t="s">
        <v>36</v>
      </c>
      <c r="AX890" s="15" t="s">
        <v>85</v>
      </c>
      <c r="AY890" s="258" t="s">
        <v>180</v>
      </c>
    </row>
    <row r="891" s="2" customFormat="1" ht="24.15" customHeight="1">
      <c r="A891" s="41"/>
      <c r="B891" s="42"/>
      <c r="C891" s="208" t="s">
        <v>933</v>
      </c>
      <c r="D891" s="208" t="s">
        <v>182</v>
      </c>
      <c r="E891" s="209" t="s">
        <v>934</v>
      </c>
      <c r="F891" s="210" t="s">
        <v>935</v>
      </c>
      <c r="G891" s="211" t="s">
        <v>378</v>
      </c>
      <c r="H891" s="212">
        <v>69.5</v>
      </c>
      <c r="I891" s="213"/>
      <c r="J891" s="214">
        <f>ROUND(I891*H891,2)</f>
        <v>0</v>
      </c>
      <c r="K891" s="210" t="s">
        <v>185</v>
      </c>
      <c r="L891" s="47"/>
      <c r="M891" s="215" t="s">
        <v>19</v>
      </c>
      <c r="N891" s="216" t="s">
        <v>48</v>
      </c>
      <c r="O891" s="87"/>
      <c r="P891" s="217">
        <f>O891*H891</f>
        <v>0</v>
      </c>
      <c r="Q891" s="217">
        <v>0.00012999999999999999</v>
      </c>
      <c r="R891" s="217">
        <f>Q891*H891</f>
        <v>0.0090349999999999996</v>
      </c>
      <c r="S891" s="217">
        <v>0</v>
      </c>
      <c r="T891" s="218">
        <f>S891*H891</f>
        <v>0</v>
      </c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R891" s="219" t="s">
        <v>186</v>
      </c>
      <c r="AT891" s="219" t="s">
        <v>182</v>
      </c>
      <c r="AU891" s="219" t="s">
        <v>87</v>
      </c>
      <c r="AY891" s="20" t="s">
        <v>180</v>
      </c>
      <c r="BE891" s="220">
        <f>IF(N891="základní",J891,0)</f>
        <v>0</v>
      </c>
      <c r="BF891" s="220">
        <f>IF(N891="snížená",J891,0)</f>
        <v>0</v>
      </c>
      <c r="BG891" s="220">
        <f>IF(N891="zákl. přenesená",J891,0)</f>
        <v>0</v>
      </c>
      <c r="BH891" s="220">
        <f>IF(N891="sníž. přenesená",J891,0)</f>
        <v>0</v>
      </c>
      <c r="BI891" s="220">
        <f>IF(N891="nulová",J891,0)</f>
        <v>0</v>
      </c>
      <c r="BJ891" s="20" t="s">
        <v>85</v>
      </c>
      <c r="BK891" s="220">
        <f>ROUND(I891*H891,2)</f>
        <v>0</v>
      </c>
      <c r="BL891" s="20" t="s">
        <v>186</v>
      </c>
      <c r="BM891" s="219" t="s">
        <v>936</v>
      </c>
    </row>
    <row r="892" s="2" customFormat="1">
      <c r="A892" s="41"/>
      <c r="B892" s="42"/>
      <c r="C892" s="43"/>
      <c r="D892" s="221" t="s">
        <v>188</v>
      </c>
      <c r="E892" s="43"/>
      <c r="F892" s="222" t="s">
        <v>937</v>
      </c>
      <c r="G892" s="43"/>
      <c r="H892" s="43"/>
      <c r="I892" s="223"/>
      <c r="J892" s="43"/>
      <c r="K892" s="43"/>
      <c r="L892" s="47"/>
      <c r="M892" s="224"/>
      <c r="N892" s="225"/>
      <c r="O892" s="87"/>
      <c r="P892" s="87"/>
      <c r="Q892" s="87"/>
      <c r="R892" s="87"/>
      <c r="S892" s="87"/>
      <c r="T892" s="88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T892" s="20" t="s">
        <v>188</v>
      </c>
      <c r="AU892" s="20" t="s">
        <v>87</v>
      </c>
    </row>
    <row r="893" s="13" customFormat="1">
      <c r="A893" s="13"/>
      <c r="B893" s="226"/>
      <c r="C893" s="227"/>
      <c r="D893" s="228" t="s">
        <v>190</v>
      </c>
      <c r="E893" s="229" t="s">
        <v>19</v>
      </c>
      <c r="F893" s="230" t="s">
        <v>191</v>
      </c>
      <c r="G893" s="227"/>
      <c r="H893" s="229" t="s">
        <v>19</v>
      </c>
      <c r="I893" s="231"/>
      <c r="J893" s="227"/>
      <c r="K893" s="227"/>
      <c r="L893" s="232"/>
      <c r="M893" s="233"/>
      <c r="N893" s="234"/>
      <c r="O893" s="234"/>
      <c r="P893" s="234"/>
      <c r="Q893" s="234"/>
      <c r="R893" s="234"/>
      <c r="S893" s="234"/>
      <c r="T893" s="23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6" t="s">
        <v>190</v>
      </c>
      <c r="AU893" s="236" t="s">
        <v>87</v>
      </c>
      <c r="AV893" s="13" t="s">
        <v>85</v>
      </c>
      <c r="AW893" s="13" t="s">
        <v>36</v>
      </c>
      <c r="AX893" s="13" t="s">
        <v>77</v>
      </c>
      <c r="AY893" s="236" t="s">
        <v>180</v>
      </c>
    </row>
    <row r="894" s="13" customFormat="1">
      <c r="A894" s="13"/>
      <c r="B894" s="226"/>
      <c r="C894" s="227"/>
      <c r="D894" s="228" t="s">
        <v>190</v>
      </c>
      <c r="E894" s="229" t="s">
        <v>19</v>
      </c>
      <c r="F894" s="230" t="s">
        <v>192</v>
      </c>
      <c r="G894" s="227"/>
      <c r="H894" s="229" t="s">
        <v>19</v>
      </c>
      <c r="I894" s="231"/>
      <c r="J894" s="227"/>
      <c r="K894" s="227"/>
      <c r="L894" s="232"/>
      <c r="M894" s="233"/>
      <c r="N894" s="234"/>
      <c r="O894" s="234"/>
      <c r="P894" s="234"/>
      <c r="Q894" s="234"/>
      <c r="R894" s="234"/>
      <c r="S894" s="234"/>
      <c r="T894" s="235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6" t="s">
        <v>190</v>
      </c>
      <c r="AU894" s="236" t="s">
        <v>87</v>
      </c>
      <c r="AV894" s="13" t="s">
        <v>85</v>
      </c>
      <c r="AW894" s="13" t="s">
        <v>36</v>
      </c>
      <c r="AX894" s="13" t="s">
        <v>77</v>
      </c>
      <c r="AY894" s="236" t="s">
        <v>180</v>
      </c>
    </row>
    <row r="895" s="13" customFormat="1">
      <c r="A895" s="13"/>
      <c r="B895" s="226"/>
      <c r="C895" s="227"/>
      <c r="D895" s="228" t="s">
        <v>190</v>
      </c>
      <c r="E895" s="229" t="s">
        <v>19</v>
      </c>
      <c r="F895" s="230" t="s">
        <v>234</v>
      </c>
      <c r="G895" s="227"/>
      <c r="H895" s="229" t="s">
        <v>19</v>
      </c>
      <c r="I895" s="231"/>
      <c r="J895" s="227"/>
      <c r="K895" s="227"/>
      <c r="L895" s="232"/>
      <c r="M895" s="233"/>
      <c r="N895" s="234"/>
      <c r="O895" s="234"/>
      <c r="P895" s="234"/>
      <c r="Q895" s="234"/>
      <c r="R895" s="234"/>
      <c r="S895" s="234"/>
      <c r="T895" s="23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6" t="s">
        <v>190</v>
      </c>
      <c r="AU895" s="236" t="s">
        <v>87</v>
      </c>
      <c r="AV895" s="13" t="s">
        <v>85</v>
      </c>
      <c r="AW895" s="13" t="s">
        <v>36</v>
      </c>
      <c r="AX895" s="13" t="s">
        <v>77</v>
      </c>
      <c r="AY895" s="236" t="s">
        <v>180</v>
      </c>
    </row>
    <row r="896" s="14" customFormat="1">
      <c r="A896" s="14"/>
      <c r="B896" s="237"/>
      <c r="C896" s="238"/>
      <c r="D896" s="228" t="s">
        <v>190</v>
      </c>
      <c r="E896" s="239" t="s">
        <v>19</v>
      </c>
      <c r="F896" s="240" t="s">
        <v>801</v>
      </c>
      <c r="G896" s="238"/>
      <c r="H896" s="241">
        <v>69.5</v>
      </c>
      <c r="I896" s="242"/>
      <c r="J896" s="238"/>
      <c r="K896" s="238"/>
      <c r="L896" s="243"/>
      <c r="M896" s="244"/>
      <c r="N896" s="245"/>
      <c r="O896" s="245"/>
      <c r="P896" s="245"/>
      <c r="Q896" s="245"/>
      <c r="R896" s="245"/>
      <c r="S896" s="245"/>
      <c r="T896" s="24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47" t="s">
        <v>190</v>
      </c>
      <c r="AU896" s="247" t="s">
        <v>87</v>
      </c>
      <c r="AV896" s="14" t="s">
        <v>87</v>
      </c>
      <c r="AW896" s="14" t="s">
        <v>36</v>
      </c>
      <c r="AX896" s="14" t="s">
        <v>77</v>
      </c>
      <c r="AY896" s="247" t="s">
        <v>180</v>
      </c>
    </row>
    <row r="897" s="15" customFormat="1">
      <c r="A897" s="15"/>
      <c r="B897" s="248"/>
      <c r="C897" s="249"/>
      <c r="D897" s="228" t="s">
        <v>190</v>
      </c>
      <c r="E897" s="250" t="s">
        <v>19</v>
      </c>
      <c r="F897" s="251" t="s">
        <v>194</v>
      </c>
      <c r="G897" s="249"/>
      <c r="H897" s="252">
        <v>69.5</v>
      </c>
      <c r="I897" s="253"/>
      <c r="J897" s="249"/>
      <c r="K897" s="249"/>
      <c r="L897" s="254"/>
      <c r="M897" s="255"/>
      <c r="N897" s="256"/>
      <c r="O897" s="256"/>
      <c r="P897" s="256"/>
      <c r="Q897" s="256"/>
      <c r="R897" s="256"/>
      <c r="S897" s="256"/>
      <c r="T897" s="257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58" t="s">
        <v>190</v>
      </c>
      <c r="AU897" s="258" t="s">
        <v>87</v>
      </c>
      <c r="AV897" s="15" t="s">
        <v>186</v>
      </c>
      <c r="AW897" s="15" t="s">
        <v>36</v>
      </c>
      <c r="AX897" s="15" t="s">
        <v>85</v>
      </c>
      <c r="AY897" s="258" t="s">
        <v>180</v>
      </c>
    </row>
    <row r="898" s="12" customFormat="1" ht="22.8" customHeight="1">
      <c r="A898" s="12"/>
      <c r="B898" s="192"/>
      <c r="C898" s="193"/>
      <c r="D898" s="194" t="s">
        <v>76</v>
      </c>
      <c r="E898" s="206" t="s">
        <v>266</v>
      </c>
      <c r="F898" s="206" t="s">
        <v>938</v>
      </c>
      <c r="G898" s="193"/>
      <c r="H898" s="193"/>
      <c r="I898" s="196"/>
      <c r="J898" s="207">
        <f>BK898</f>
        <v>0</v>
      </c>
      <c r="K898" s="193"/>
      <c r="L898" s="198"/>
      <c r="M898" s="199"/>
      <c r="N898" s="200"/>
      <c r="O898" s="200"/>
      <c r="P898" s="201">
        <f>SUM(P899:P1022)</f>
        <v>0</v>
      </c>
      <c r="Q898" s="200"/>
      <c r="R898" s="201">
        <f>SUM(R899:R1022)</f>
        <v>26.460900349999996</v>
      </c>
      <c r="S898" s="200"/>
      <c r="T898" s="202">
        <f>SUM(T899:T1022)</f>
        <v>2.3291499999999998</v>
      </c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R898" s="203" t="s">
        <v>85</v>
      </c>
      <c r="AT898" s="204" t="s">
        <v>76</v>
      </c>
      <c r="AU898" s="204" t="s">
        <v>85</v>
      </c>
      <c r="AY898" s="203" t="s">
        <v>180</v>
      </c>
      <c r="BK898" s="205">
        <f>SUM(BK899:BK1022)</f>
        <v>0</v>
      </c>
    </row>
    <row r="899" s="2" customFormat="1" ht="49.05" customHeight="1">
      <c r="A899" s="41"/>
      <c r="B899" s="42"/>
      <c r="C899" s="208" t="s">
        <v>939</v>
      </c>
      <c r="D899" s="208" t="s">
        <v>182</v>
      </c>
      <c r="E899" s="209" t="s">
        <v>940</v>
      </c>
      <c r="F899" s="210" t="s">
        <v>941</v>
      </c>
      <c r="G899" s="211" t="s">
        <v>378</v>
      </c>
      <c r="H899" s="212">
        <v>4</v>
      </c>
      <c r="I899" s="213"/>
      <c r="J899" s="214">
        <f>ROUND(I899*H899,2)</f>
        <v>0</v>
      </c>
      <c r="K899" s="210" t="s">
        <v>185</v>
      </c>
      <c r="L899" s="47"/>
      <c r="M899" s="215" t="s">
        <v>19</v>
      </c>
      <c r="N899" s="216" t="s">
        <v>48</v>
      </c>
      <c r="O899" s="87"/>
      <c r="P899" s="217">
        <f>O899*H899</f>
        <v>0</v>
      </c>
      <c r="Q899" s="217">
        <v>0.16850000000000001</v>
      </c>
      <c r="R899" s="217">
        <f>Q899*H899</f>
        <v>0.67400000000000004</v>
      </c>
      <c r="S899" s="217">
        <v>0</v>
      </c>
      <c r="T899" s="218">
        <f>S899*H899</f>
        <v>0</v>
      </c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R899" s="219" t="s">
        <v>186</v>
      </c>
      <c r="AT899" s="219" t="s">
        <v>182</v>
      </c>
      <c r="AU899" s="219" t="s">
        <v>87</v>
      </c>
      <c r="AY899" s="20" t="s">
        <v>180</v>
      </c>
      <c r="BE899" s="220">
        <f>IF(N899="základní",J899,0)</f>
        <v>0</v>
      </c>
      <c r="BF899" s="220">
        <f>IF(N899="snížená",J899,0)</f>
        <v>0</v>
      </c>
      <c r="BG899" s="220">
        <f>IF(N899="zákl. přenesená",J899,0)</f>
        <v>0</v>
      </c>
      <c r="BH899" s="220">
        <f>IF(N899="sníž. přenesená",J899,0)</f>
        <v>0</v>
      </c>
      <c r="BI899" s="220">
        <f>IF(N899="nulová",J899,0)</f>
        <v>0</v>
      </c>
      <c r="BJ899" s="20" t="s">
        <v>85</v>
      </c>
      <c r="BK899" s="220">
        <f>ROUND(I899*H899,2)</f>
        <v>0</v>
      </c>
      <c r="BL899" s="20" t="s">
        <v>186</v>
      </c>
      <c r="BM899" s="219" t="s">
        <v>942</v>
      </c>
    </row>
    <row r="900" s="2" customFormat="1">
      <c r="A900" s="41"/>
      <c r="B900" s="42"/>
      <c r="C900" s="43"/>
      <c r="D900" s="221" t="s">
        <v>188</v>
      </c>
      <c r="E900" s="43"/>
      <c r="F900" s="222" t="s">
        <v>943</v>
      </c>
      <c r="G900" s="43"/>
      <c r="H900" s="43"/>
      <c r="I900" s="223"/>
      <c r="J900" s="43"/>
      <c r="K900" s="43"/>
      <c r="L900" s="47"/>
      <c r="M900" s="224"/>
      <c r="N900" s="225"/>
      <c r="O900" s="87"/>
      <c r="P900" s="87"/>
      <c r="Q900" s="87"/>
      <c r="R900" s="87"/>
      <c r="S900" s="87"/>
      <c r="T900" s="88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T900" s="20" t="s">
        <v>188</v>
      </c>
      <c r="AU900" s="20" t="s">
        <v>87</v>
      </c>
    </row>
    <row r="901" s="2" customFormat="1" ht="16.5" customHeight="1">
      <c r="A901" s="41"/>
      <c r="B901" s="42"/>
      <c r="C901" s="270" t="s">
        <v>944</v>
      </c>
      <c r="D901" s="270" t="s">
        <v>319</v>
      </c>
      <c r="E901" s="271" t="s">
        <v>945</v>
      </c>
      <c r="F901" s="272" t="s">
        <v>946</v>
      </c>
      <c r="G901" s="273" t="s">
        <v>378</v>
      </c>
      <c r="H901" s="274">
        <v>4.0800000000000001</v>
      </c>
      <c r="I901" s="275"/>
      <c r="J901" s="276">
        <f>ROUND(I901*H901,2)</f>
        <v>0</v>
      </c>
      <c r="K901" s="272" t="s">
        <v>185</v>
      </c>
      <c r="L901" s="277"/>
      <c r="M901" s="278" t="s">
        <v>19</v>
      </c>
      <c r="N901" s="279" t="s">
        <v>48</v>
      </c>
      <c r="O901" s="87"/>
      <c r="P901" s="217">
        <f>O901*H901</f>
        <v>0</v>
      </c>
      <c r="Q901" s="217">
        <v>0.16</v>
      </c>
      <c r="R901" s="217">
        <f>Q901*H901</f>
        <v>0.65280000000000005</v>
      </c>
      <c r="S901" s="217">
        <v>0</v>
      </c>
      <c r="T901" s="218">
        <f>S901*H901</f>
        <v>0</v>
      </c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R901" s="219" t="s">
        <v>260</v>
      </c>
      <c r="AT901" s="219" t="s">
        <v>319</v>
      </c>
      <c r="AU901" s="219" t="s">
        <v>87</v>
      </c>
      <c r="AY901" s="20" t="s">
        <v>180</v>
      </c>
      <c r="BE901" s="220">
        <f>IF(N901="základní",J901,0)</f>
        <v>0</v>
      </c>
      <c r="BF901" s="220">
        <f>IF(N901="snížená",J901,0)</f>
        <v>0</v>
      </c>
      <c r="BG901" s="220">
        <f>IF(N901="zákl. přenesená",J901,0)</f>
        <v>0</v>
      </c>
      <c r="BH901" s="220">
        <f>IF(N901="sníž. přenesená",J901,0)</f>
        <v>0</v>
      </c>
      <c r="BI901" s="220">
        <f>IF(N901="nulová",J901,0)</f>
        <v>0</v>
      </c>
      <c r="BJ901" s="20" t="s">
        <v>85</v>
      </c>
      <c r="BK901" s="220">
        <f>ROUND(I901*H901,2)</f>
        <v>0</v>
      </c>
      <c r="BL901" s="20" t="s">
        <v>186</v>
      </c>
      <c r="BM901" s="219" t="s">
        <v>947</v>
      </c>
    </row>
    <row r="902" s="14" customFormat="1">
      <c r="A902" s="14"/>
      <c r="B902" s="237"/>
      <c r="C902" s="238"/>
      <c r="D902" s="228" t="s">
        <v>190</v>
      </c>
      <c r="E902" s="238"/>
      <c r="F902" s="240" t="s">
        <v>948</v>
      </c>
      <c r="G902" s="238"/>
      <c r="H902" s="241">
        <v>4.0800000000000001</v>
      </c>
      <c r="I902" s="242"/>
      <c r="J902" s="238"/>
      <c r="K902" s="238"/>
      <c r="L902" s="243"/>
      <c r="M902" s="244"/>
      <c r="N902" s="245"/>
      <c r="O902" s="245"/>
      <c r="P902" s="245"/>
      <c r="Q902" s="245"/>
      <c r="R902" s="245"/>
      <c r="S902" s="245"/>
      <c r="T902" s="246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7" t="s">
        <v>190</v>
      </c>
      <c r="AU902" s="247" t="s">
        <v>87</v>
      </c>
      <c r="AV902" s="14" t="s">
        <v>87</v>
      </c>
      <c r="AW902" s="14" t="s">
        <v>4</v>
      </c>
      <c r="AX902" s="14" t="s">
        <v>85</v>
      </c>
      <c r="AY902" s="247" t="s">
        <v>180</v>
      </c>
    </row>
    <row r="903" s="2" customFormat="1" ht="33" customHeight="1">
      <c r="A903" s="41"/>
      <c r="B903" s="42"/>
      <c r="C903" s="208" t="s">
        <v>949</v>
      </c>
      <c r="D903" s="208" t="s">
        <v>182</v>
      </c>
      <c r="E903" s="209" t="s">
        <v>950</v>
      </c>
      <c r="F903" s="210" t="s">
        <v>951</v>
      </c>
      <c r="G903" s="211" t="s">
        <v>378</v>
      </c>
      <c r="H903" s="212">
        <v>34.100000000000001</v>
      </c>
      <c r="I903" s="213"/>
      <c r="J903" s="214">
        <f>ROUND(I903*H903,2)</f>
        <v>0</v>
      </c>
      <c r="K903" s="210" t="s">
        <v>185</v>
      </c>
      <c r="L903" s="47"/>
      <c r="M903" s="215" t="s">
        <v>19</v>
      </c>
      <c r="N903" s="216" t="s">
        <v>48</v>
      </c>
      <c r="O903" s="87"/>
      <c r="P903" s="217">
        <f>O903*H903</f>
        <v>0</v>
      </c>
      <c r="Q903" s="217">
        <v>0.14943000000000001</v>
      </c>
      <c r="R903" s="217">
        <f>Q903*H903</f>
        <v>5.0955630000000003</v>
      </c>
      <c r="S903" s="217">
        <v>0</v>
      </c>
      <c r="T903" s="218">
        <f>S903*H903</f>
        <v>0</v>
      </c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R903" s="219" t="s">
        <v>186</v>
      </c>
      <c r="AT903" s="219" t="s">
        <v>182</v>
      </c>
      <c r="AU903" s="219" t="s">
        <v>87</v>
      </c>
      <c r="AY903" s="20" t="s">
        <v>180</v>
      </c>
      <c r="BE903" s="220">
        <f>IF(N903="základní",J903,0)</f>
        <v>0</v>
      </c>
      <c r="BF903" s="220">
        <f>IF(N903="snížená",J903,0)</f>
        <v>0</v>
      </c>
      <c r="BG903" s="220">
        <f>IF(N903="zákl. přenesená",J903,0)</f>
        <v>0</v>
      </c>
      <c r="BH903" s="220">
        <f>IF(N903="sníž. přenesená",J903,0)</f>
        <v>0</v>
      </c>
      <c r="BI903" s="220">
        <f>IF(N903="nulová",J903,0)</f>
        <v>0</v>
      </c>
      <c r="BJ903" s="20" t="s">
        <v>85</v>
      </c>
      <c r="BK903" s="220">
        <f>ROUND(I903*H903,2)</f>
        <v>0</v>
      </c>
      <c r="BL903" s="20" t="s">
        <v>186</v>
      </c>
      <c r="BM903" s="219" t="s">
        <v>952</v>
      </c>
    </row>
    <row r="904" s="2" customFormat="1">
      <c r="A904" s="41"/>
      <c r="B904" s="42"/>
      <c r="C904" s="43"/>
      <c r="D904" s="221" t="s">
        <v>188</v>
      </c>
      <c r="E904" s="43"/>
      <c r="F904" s="222" t="s">
        <v>953</v>
      </c>
      <c r="G904" s="43"/>
      <c r="H904" s="43"/>
      <c r="I904" s="223"/>
      <c r="J904" s="43"/>
      <c r="K904" s="43"/>
      <c r="L904" s="47"/>
      <c r="M904" s="224"/>
      <c r="N904" s="225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20" t="s">
        <v>188</v>
      </c>
      <c r="AU904" s="20" t="s">
        <v>87</v>
      </c>
    </row>
    <row r="905" s="13" customFormat="1">
      <c r="A905" s="13"/>
      <c r="B905" s="226"/>
      <c r="C905" s="227"/>
      <c r="D905" s="228" t="s">
        <v>190</v>
      </c>
      <c r="E905" s="229" t="s">
        <v>19</v>
      </c>
      <c r="F905" s="230" t="s">
        <v>191</v>
      </c>
      <c r="G905" s="227"/>
      <c r="H905" s="229" t="s">
        <v>19</v>
      </c>
      <c r="I905" s="231"/>
      <c r="J905" s="227"/>
      <c r="K905" s="227"/>
      <c r="L905" s="232"/>
      <c r="M905" s="233"/>
      <c r="N905" s="234"/>
      <c r="O905" s="234"/>
      <c r="P905" s="234"/>
      <c r="Q905" s="234"/>
      <c r="R905" s="234"/>
      <c r="S905" s="234"/>
      <c r="T905" s="23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6" t="s">
        <v>190</v>
      </c>
      <c r="AU905" s="236" t="s">
        <v>87</v>
      </c>
      <c r="AV905" s="13" t="s">
        <v>85</v>
      </c>
      <c r="AW905" s="13" t="s">
        <v>36</v>
      </c>
      <c r="AX905" s="13" t="s">
        <v>77</v>
      </c>
      <c r="AY905" s="236" t="s">
        <v>180</v>
      </c>
    </row>
    <row r="906" s="13" customFormat="1">
      <c r="A906" s="13"/>
      <c r="B906" s="226"/>
      <c r="C906" s="227"/>
      <c r="D906" s="228" t="s">
        <v>190</v>
      </c>
      <c r="E906" s="229" t="s">
        <v>19</v>
      </c>
      <c r="F906" s="230" t="s">
        <v>192</v>
      </c>
      <c r="G906" s="227"/>
      <c r="H906" s="229" t="s">
        <v>19</v>
      </c>
      <c r="I906" s="231"/>
      <c r="J906" s="227"/>
      <c r="K906" s="227"/>
      <c r="L906" s="232"/>
      <c r="M906" s="233"/>
      <c r="N906" s="234"/>
      <c r="O906" s="234"/>
      <c r="P906" s="234"/>
      <c r="Q906" s="234"/>
      <c r="R906" s="234"/>
      <c r="S906" s="234"/>
      <c r="T906" s="235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6" t="s">
        <v>190</v>
      </c>
      <c r="AU906" s="236" t="s">
        <v>87</v>
      </c>
      <c r="AV906" s="13" t="s">
        <v>85</v>
      </c>
      <c r="AW906" s="13" t="s">
        <v>36</v>
      </c>
      <c r="AX906" s="13" t="s">
        <v>77</v>
      </c>
      <c r="AY906" s="236" t="s">
        <v>180</v>
      </c>
    </row>
    <row r="907" s="13" customFormat="1">
      <c r="A907" s="13"/>
      <c r="B907" s="226"/>
      <c r="C907" s="227"/>
      <c r="D907" s="228" t="s">
        <v>190</v>
      </c>
      <c r="E907" s="229" t="s">
        <v>19</v>
      </c>
      <c r="F907" s="230" t="s">
        <v>344</v>
      </c>
      <c r="G907" s="227"/>
      <c r="H907" s="229" t="s">
        <v>19</v>
      </c>
      <c r="I907" s="231"/>
      <c r="J907" s="227"/>
      <c r="K907" s="227"/>
      <c r="L907" s="232"/>
      <c r="M907" s="233"/>
      <c r="N907" s="234"/>
      <c r="O907" s="234"/>
      <c r="P907" s="234"/>
      <c r="Q907" s="234"/>
      <c r="R907" s="234"/>
      <c r="S907" s="234"/>
      <c r="T907" s="23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6" t="s">
        <v>190</v>
      </c>
      <c r="AU907" s="236" t="s">
        <v>87</v>
      </c>
      <c r="AV907" s="13" t="s">
        <v>85</v>
      </c>
      <c r="AW907" s="13" t="s">
        <v>36</v>
      </c>
      <c r="AX907" s="13" t="s">
        <v>77</v>
      </c>
      <c r="AY907" s="236" t="s">
        <v>180</v>
      </c>
    </row>
    <row r="908" s="14" customFormat="1">
      <c r="A908" s="14"/>
      <c r="B908" s="237"/>
      <c r="C908" s="238"/>
      <c r="D908" s="228" t="s">
        <v>190</v>
      </c>
      <c r="E908" s="239" t="s">
        <v>19</v>
      </c>
      <c r="F908" s="240" t="s">
        <v>954</v>
      </c>
      <c r="G908" s="238"/>
      <c r="H908" s="241">
        <v>25</v>
      </c>
      <c r="I908" s="242"/>
      <c r="J908" s="238"/>
      <c r="K908" s="238"/>
      <c r="L908" s="243"/>
      <c r="M908" s="244"/>
      <c r="N908" s="245"/>
      <c r="O908" s="245"/>
      <c r="P908" s="245"/>
      <c r="Q908" s="245"/>
      <c r="R908" s="245"/>
      <c r="S908" s="245"/>
      <c r="T908" s="24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7" t="s">
        <v>190</v>
      </c>
      <c r="AU908" s="247" t="s">
        <v>87</v>
      </c>
      <c r="AV908" s="14" t="s">
        <v>87</v>
      </c>
      <c r="AW908" s="14" t="s">
        <v>36</v>
      </c>
      <c r="AX908" s="14" t="s">
        <v>77</v>
      </c>
      <c r="AY908" s="247" t="s">
        <v>180</v>
      </c>
    </row>
    <row r="909" s="14" customFormat="1">
      <c r="A909" s="14"/>
      <c r="B909" s="237"/>
      <c r="C909" s="238"/>
      <c r="D909" s="228" t="s">
        <v>190</v>
      </c>
      <c r="E909" s="239" t="s">
        <v>19</v>
      </c>
      <c r="F909" s="240" t="s">
        <v>955</v>
      </c>
      <c r="G909" s="238"/>
      <c r="H909" s="241">
        <v>9.0999999999999996</v>
      </c>
      <c r="I909" s="242"/>
      <c r="J909" s="238"/>
      <c r="K909" s="238"/>
      <c r="L909" s="243"/>
      <c r="M909" s="244"/>
      <c r="N909" s="245"/>
      <c r="O909" s="245"/>
      <c r="P909" s="245"/>
      <c r="Q909" s="245"/>
      <c r="R909" s="245"/>
      <c r="S909" s="245"/>
      <c r="T909" s="24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7" t="s">
        <v>190</v>
      </c>
      <c r="AU909" s="247" t="s">
        <v>87</v>
      </c>
      <c r="AV909" s="14" t="s">
        <v>87</v>
      </c>
      <c r="AW909" s="14" t="s">
        <v>36</v>
      </c>
      <c r="AX909" s="14" t="s">
        <v>77</v>
      </c>
      <c r="AY909" s="247" t="s">
        <v>180</v>
      </c>
    </row>
    <row r="910" s="15" customFormat="1">
      <c r="A910" s="15"/>
      <c r="B910" s="248"/>
      <c r="C910" s="249"/>
      <c r="D910" s="228" t="s">
        <v>190</v>
      </c>
      <c r="E910" s="250" t="s">
        <v>19</v>
      </c>
      <c r="F910" s="251" t="s">
        <v>194</v>
      </c>
      <c r="G910" s="249"/>
      <c r="H910" s="252">
        <v>34.100000000000001</v>
      </c>
      <c r="I910" s="253"/>
      <c r="J910" s="249"/>
      <c r="K910" s="249"/>
      <c r="L910" s="254"/>
      <c r="M910" s="255"/>
      <c r="N910" s="256"/>
      <c r="O910" s="256"/>
      <c r="P910" s="256"/>
      <c r="Q910" s="256"/>
      <c r="R910" s="256"/>
      <c r="S910" s="256"/>
      <c r="T910" s="257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58" t="s">
        <v>190</v>
      </c>
      <c r="AU910" s="258" t="s">
        <v>87</v>
      </c>
      <c r="AV910" s="15" t="s">
        <v>186</v>
      </c>
      <c r="AW910" s="15" t="s">
        <v>36</v>
      </c>
      <c r="AX910" s="15" t="s">
        <v>85</v>
      </c>
      <c r="AY910" s="258" t="s">
        <v>180</v>
      </c>
    </row>
    <row r="911" s="2" customFormat="1" ht="16.5" customHeight="1">
      <c r="A911" s="41"/>
      <c r="B911" s="42"/>
      <c r="C911" s="270" t="s">
        <v>956</v>
      </c>
      <c r="D911" s="270" t="s">
        <v>319</v>
      </c>
      <c r="E911" s="271" t="s">
        <v>957</v>
      </c>
      <c r="F911" s="272" t="s">
        <v>958</v>
      </c>
      <c r="G911" s="273" t="s">
        <v>378</v>
      </c>
      <c r="H911" s="274">
        <v>35.805</v>
      </c>
      <c r="I911" s="275"/>
      <c r="J911" s="276">
        <f>ROUND(I911*H911,2)</f>
        <v>0</v>
      </c>
      <c r="K911" s="272" t="s">
        <v>19</v>
      </c>
      <c r="L911" s="277"/>
      <c r="M911" s="278" t="s">
        <v>19</v>
      </c>
      <c r="N911" s="279" t="s">
        <v>48</v>
      </c>
      <c r="O911" s="87"/>
      <c r="P911" s="217">
        <f>O911*H911</f>
        <v>0</v>
      </c>
      <c r="Q911" s="217">
        <v>0.0038</v>
      </c>
      <c r="R911" s="217">
        <f>Q911*H911</f>
        <v>0.13605899999999999</v>
      </c>
      <c r="S911" s="217">
        <v>0</v>
      </c>
      <c r="T911" s="218">
        <f>S911*H911</f>
        <v>0</v>
      </c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R911" s="219" t="s">
        <v>260</v>
      </c>
      <c r="AT911" s="219" t="s">
        <v>319</v>
      </c>
      <c r="AU911" s="219" t="s">
        <v>87</v>
      </c>
      <c r="AY911" s="20" t="s">
        <v>180</v>
      </c>
      <c r="BE911" s="220">
        <f>IF(N911="základní",J911,0)</f>
        <v>0</v>
      </c>
      <c r="BF911" s="220">
        <f>IF(N911="snížená",J911,0)</f>
        <v>0</v>
      </c>
      <c r="BG911" s="220">
        <f>IF(N911="zákl. přenesená",J911,0)</f>
        <v>0</v>
      </c>
      <c r="BH911" s="220">
        <f>IF(N911="sníž. přenesená",J911,0)</f>
        <v>0</v>
      </c>
      <c r="BI911" s="220">
        <f>IF(N911="nulová",J911,0)</f>
        <v>0</v>
      </c>
      <c r="BJ911" s="20" t="s">
        <v>85</v>
      </c>
      <c r="BK911" s="220">
        <f>ROUND(I911*H911,2)</f>
        <v>0</v>
      </c>
      <c r="BL911" s="20" t="s">
        <v>186</v>
      </c>
      <c r="BM911" s="219" t="s">
        <v>959</v>
      </c>
    </row>
    <row r="912" s="13" customFormat="1">
      <c r="A912" s="13"/>
      <c r="B912" s="226"/>
      <c r="C912" s="227"/>
      <c r="D912" s="228" t="s">
        <v>190</v>
      </c>
      <c r="E912" s="229" t="s">
        <v>19</v>
      </c>
      <c r="F912" s="230" t="s">
        <v>191</v>
      </c>
      <c r="G912" s="227"/>
      <c r="H912" s="229" t="s">
        <v>19</v>
      </c>
      <c r="I912" s="231"/>
      <c r="J912" s="227"/>
      <c r="K912" s="227"/>
      <c r="L912" s="232"/>
      <c r="M912" s="233"/>
      <c r="N912" s="234"/>
      <c r="O912" s="234"/>
      <c r="P912" s="234"/>
      <c r="Q912" s="234"/>
      <c r="R912" s="234"/>
      <c r="S912" s="234"/>
      <c r="T912" s="23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6" t="s">
        <v>190</v>
      </c>
      <c r="AU912" s="236" t="s">
        <v>87</v>
      </c>
      <c r="AV912" s="13" t="s">
        <v>85</v>
      </c>
      <c r="AW912" s="13" t="s">
        <v>36</v>
      </c>
      <c r="AX912" s="13" t="s">
        <v>77</v>
      </c>
      <c r="AY912" s="236" t="s">
        <v>180</v>
      </c>
    </row>
    <row r="913" s="13" customFormat="1">
      <c r="A913" s="13"/>
      <c r="B913" s="226"/>
      <c r="C913" s="227"/>
      <c r="D913" s="228" t="s">
        <v>190</v>
      </c>
      <c r="E913" s="229" t="s">
        <v>19</v>
      </c>
      <c r="F913" s="230" t="s">
        <v>192</v>
      </c>
      <c r="G913" s="227"/>
      <c r="H913" s="229" t="s">
        <v>19</v>
      </c>
      <c r="I913" s="231"/>
      <c r="J913" s="227"/>
      <c r="K913" s="227"/>
      <c r="L913" s="232"/>
      <c r="M913" s="233"/>
      <c r="N913" s="234"/>
      <c r="O913" s="234"/>
      <c r="P913" s="234"/>
      <c r="Q913" s="234"/>
      <c r="R913" s="234"/>
      <c r="S913" s="234"/>
      <c r="T913" s="235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6" t="s">
        <v>190</v>
      </c>
      <c r="AU913" s="236" t="s">
        <v>87</v>
      </c>
      <c r="AV913" s="13" t="s">
        <v>85</v>
      </c>
      <c r="AW913" s="13" t="s">
        <v>36</v>
      </c>
      <c r="AX913" s="13" t="s">
        <v>77</v>
      </c>
      <c r="AY913" s="236" t="s">
        <v>180</v>
      </c>
    </row>
    <row r="914" s="13" customFormat="1">
      <c r="A914" s="13"/>
      <c r="B914" s="226"/>
      <c r="C914" s="227"/>
      <c r="D914" s="228" t="s">
        <v>190</v>
      </c>
      <c r="E914" s="229" t="s">
        <v>19</v>
      </c>
      <c r="F914" s="230" t="s">
        <v>344</v>
      </c>
      <c r="G914" s="227"/>
      <c r="H914" s="229" t="s">
        <v>19</v>
      </c>
      <c r="I914" s="231"/>
      <c r="J914" s="227"/>
      <c r="K914" s="227"/>
      <c r="L914" s="232"/>
      <c r="M914" s="233"/>
      <c r="N914" s="234"/>
      <c r="O914" s="234"/>
      <c r="P914" s="234"/>
      <c r="Q914" s="234"/>
      <c r="R914" s="234"/>
      <c r="S914" s="234"/>
      <c r="T914" s="23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6" t="s">
        <v>190</v>
      </c>
      <c r="AU914" s="236" t="s">
        <v>87</v>
      </c>
      <c r="AV914" s="13" t="s">
        <v>85</v>
      </c>
      <c r="AW914" s="13" t="s">
        <v>36</v>
      </c>
      <c r="AX914" s="13" t="s">
        <v>77</v>
      </c>
      <c r="AY914" s="236" t="s">
        <v>180</v>
      </c>
    </row>
    <row r="915" s="14" customFormat="1">
      <c r="A915" s="14"/>
      <c r="B915" s="237"/>
      <c r="C915" s="238"/>
      <c r="D915" s="228" t="s">
        <v>190</v>
      </c>
      <c r="E915" s="239" t="s">
        <v>19</v>
      </c>
      <c r="F915" s="240" t="s">
        <v>954</v>
      </c>
      <c r="G915" s="238"/>
      <c r="H915" s="241">
        <v>25</v>
      </c>
      <c r="I915" s="242"/>
      <c r="J915" s="238"/>
      <c r="K915" s="238"/>
      <c r="L915" s="243"/>
      <c r="M915" s="244"/>
      <c r="N915" s="245"/>
      <c r="O915" s="245"/>
      <c r="P915" s="245"/>
      <c r="Q915" s="245"/>
      <c r="R915" s="245"/>
      <c r="S915" s="245"/>
      <c r="T915" s="24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7" t="s">
        <v>190</v>
      </c>
      <c r="AU915" s="247" t="s">
        <v>87</v>
      </c>
      <c r="AV915" s="14" t="s">
        <v>87</v>
      </c>
      <c r="AW915" s="14" t="s">
        <v>36</v>
      </c>
      <c r="AX915" s="14" t="s">
        <v>77</v>
      </c>
      <c r="AY915" s="247" t="s">
        <v>180</v>
      </c>
    </row>
    <row r="916" s="14" customFormat="1">
      <c r="A916" s="14"/>
      <c r="B916" s="237"/>
      <c r="C916" s="238"/>
      <c r="D916" s="228" t="s">
        <v>190</v>
      </c>
      <c r="E916" s="239" t="s">
        <v>19</v>
      </c>
      <c r="F916" s="240" t="s">
        <v>955</v>
      </c>
      <c r="G916" s="238"/>
      <c r="H916" s="241">
        <v>9.0999999999999996</v>
      </c>
      <c r="I916" s="242"/>
      <c r="J916" s="238"/>
      <c r="K916" s="238"/>
      <c r="L916" s="243"/>
      <c r="M916" s="244"/>
      <c r="N916" s="245"/>
      <c r="O916" s="245"/>
      <c r="P916" s="245"/>
      <c r="Q916" s="245"/>
      <c r="R916" s="245"/>
      <c r="S916" s="245"/>
      <c r="T916" s="24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7" t="s">
        <v>190</v>
      </c>
      <c r="AU916" s="247" t="s">
        <v>87</v>
      </c>
      <c r="AV916" s="14" t="s">
        <v>87</v>
      </c>
      <c r="AW916" s="14" t="s">
        <v>36</v>
      </c>
      <c r="AX916" s="14" t="s">
        <v>77</v>
      </c>
      <c r="AY916" s="247" t="s">
        <v>180</v>
      </c>
    </row>
    <row r="917" s="15" customFormat="1">
      <c r="A917" s="15"/>
      <c r="B917" s="248"/>
      <c r="C917" s="249"/>
      <c r="D917" s="228" t="s">
        <v>190</v>
      </c>
      <c r="E917" s="250" t="s">
        <v>19</v>
      </c>
      <c r="F917" s="251" t="s">
        <v>194</v>
      </c>
      <c r="G917" s="249"/>
      <c r="H917" s="252">
        <v>34.100000000000001</v>
      </c>
      <c r="I917" s="253"/>
      <c r="J917" s="249"/>
      <c r="K917" s="249"/>
      <c r="L917" s="254"/>
      <c r="M917" s="255"/>
      <c r="N917" s="256"/>
      <c r="O917" s="256"/>
      <c r="P917" s="256"/>
      <c r="Q917" s="256"/>
      <c r="R917" s="256"/>
      <c r="S917" s="256"/>
      <c r="T917" s="257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58" t="s">
        <v>190</v>
      </c>
      <c r="AU917" s="258" t="s">
        <v>87</v>
      </c>
      <c r="AV917" s="15" t="s">
        <v>186</v>
      </c>
      <c r="AW917" s="15" t="s">
        <v>36</v>
      </c>
      <c r="AX917" s="15" t="s">
        <v>85</v>
      </c>
      <c r="AY917" s="258" t="s">
        <v>180</v>
      </c>
    </row>
    <row r="918" s="14" customFormat="1">
      <c r="A918" s="14"/>
      <c r="B918" s="237"/>
      <c r="C918" s="238"/>
      <c r="D918" s="228" t="s">
        <v>190</v>
      </c>
      <c r="E918" s="238"/>
      <c r="F918" s="240" t="s">
        <v>960</v>
      </c>
      <c r="G918" s="238"/>
      <c r="H918" s="241">
        <v>35.805</v>
      </c>
      <c r="I918" s="242"/>
      <c r="J918" s="238"/>
      <c r="K918" s="238"/>
      <c r="L918" s="243"/>
      <c r="M918" s="244"/>
      <c r="N918" s="245"/>
      <c r="O918" s="245"/>
      <c r="P918" s="245"/>
      <c r="Q918" s="245"/>
      <c r="R918" s="245"/>
      <c r="S918" s="245"/>
      <c r="T918" s="246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47" t="s">
        <v>190</v>
      </c>
      <c r="AU918" s="247" t="s">
        <v>87</v>
      </c>
      <c r="AV918" s="14" t="s">
        <v>87</v>
      </c>
      <c r="AW918" s="14" t="s">
        <v>4</v>
      </c>
      <c r="AX918" s="14" t="s">
        <v>85</v>
      </c>
      <c r="AY918" s="247" t="s">
        <v>180</v>
      </c>
    </row>
    <row r="919" s="2" customFormat="1" ht="44.25" customHeight="1">
      <c r="A919" s="41"/>
      <c r="B919" s="42"/>
      <c r="C919" s="208" t="s">
        <v>961</v>
      </c>
      <c r="D919" s="208" t="s">
        <v>182</v>
      </c>
      <c r="E919" s="209" t="s">
        <v>962</v>
      </c>
      <c r="F919" s="210" t="s">
        <v>963</v>
      </c>
      <c r="G919" s="211" t="s">
        <v>378</v>
      </c>
      <c r="H919" s="212">
        <v>82.840000000000003</v>
      </c>
      <c r="I919" s="213"/>
      <c r="J919" s="214">
        <f>ROUND(I919*H919,2)</f>
        <v>0</v>
      </c>
      <c r="K919" s="210" t="s">
        <v>185</v>
      </c>
      <c r="L919" s="47"/>
      <c r="M919" s="215" t="s">
        <v>19</v>
      </c>
      <c r="N919" s="216" t="s">
        <v>48</v>
      </c>
      <c r="O919" s="87"/>
      <c r="P919" s="217">
        <f>O919*H919</f>
        <v>0</v>
      </c>
      <c r="Q919" s="217">
        <v>0.10095</v>
      </c>
      <c r="R919" s="217">
        <f>Q919*H919</f>
        <v>8.362698</v>
      </c>
      <c r="S919" s="217">
        <v>0</v>
      </c>
      <c r="T919" s="218">
        <f>S919*H919</f>
        <v>0</v>
      </c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R919" s="219" t="s">
        <v>186</v>
      </c>
      <c r="AT919" s="219" t="s">
        <v>182</v>
      </c>
      <c r="AU919" s="219" t="s">
        <v>87</v>
      </c>
      <c r="AY919" s="20" t="s">
        <v>180</v>
      </c>
      <c r="BE919" s="220">
        <f>IF(N919="základní",J919,0)</f>
        <v>0</v>
      </c>
      <c r="BF919" s="220">
        <f>IF(N919="snížená",J919,0)</f>
        <v>0</v>
      </c>
      <c r="BG919" s="220">
        <f>IF(N919="zákl. přenesená",J919,0)</f>
        <v>0</v>
      </c>
      <c r="BH919" s="220">
        <f>IF(N919="sníž. přenesená",J919,0)</f>
        <v>0</v>
      </c>
      <c r="BI919" s="220">
        <f>IF(N919="nulová",J919,0)</f>
        <v>0</v>
      </c>
      <c r="BJ919" s="20" t="s">
        <v>85</v>
      </c>
      <c r="BK919" s="220">
        <f>ROUND(I919*H919,2)</f>
        <v>0</v>
      </c>
      <c r="BL919" s="20" t="s">
        <v>186</v>
      </c>
      <c r="BM919" s="219" t="s">
        <v>964</v>
      </c>
    </row>
    <row r="920" s="2" customFormat="1">
      <c r="A920" s="41"/>
      <c r="B920" s="42"/>
      <c r="C920" s="43"/>
      <c r="D920" s="221" t="s">
        <v>188</v>
      </c>
      <c r="E920" s="43"/>
      <c r="F920" s="222" t="s">
        <v>965</v>
      </c>
      <c r="G920" s="43"/>
      <c r="H920" s="43"/>
      <c r="I920" s="223"/>
      <c r="J920" s="43"/>
      <c r="K920" s="43"/>
      <c r="L920" s="47"/>
      <c r="M920" s="224"/>
      <c r="N920" s="225"/>
      <c r="O920" s="87"/>
      <c r="P920" s="87"/>
      <c r="Q920" s="87"/>
      <c r="R920" s="87"/>
      <c r="S920" s="87"/>
      <c r="T920" s="88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T920" s="20" t="s">
        <v>188</v>
      </c>
      <c r="AU920" s="20" t="s">
        <v>87</v>
      </c>
    </row>
    <row r="921" s="13" customFormat="1">
      <c r="A921" s="13"/>
      <c r="B921" s="226"/>
      <c r="C921" s="227"/>
      <c r="D921" s="228" t="s">
        <v>190</v>
      </c>
      <c r="E921" s="229" t="s">
        <v>19</v>
      </c>
      <c r="F921" s="230" t="s">
        <v>191</v>
      </c>
      <c r="G921" s="227"/>
      <c r="H921" s="229" t="s">
        <v>19</v>
      </c>
      <c r="I921" s="231"/>
      <c r="J921" s="227"/>
      <c r="K921" s="227"/>
      <c r="L921" s="232"/>
      <c r="M921" s="233"/>
      <c r="N921" s="234"/>
      <c r="O921" s="234"/>
      <c r="P921" s="234"/>
      <c r="Q921" s="234"/>
      <c r="R921" s="234"/>
      <c r="S921" s="234"/>
      <c r="T921" s="235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6" t="s">
        <v>190</v>
      </c>
      <c r="AU921" s="236" t="s">
        <v>87</v>
      </c>
      <c r="AV921" s="13" t="s">
        <v>85</v>
      </c>
      <c r="AW921" s="13" t="s">
        <v>36</v>
      </c>
      <c r="AX921" s="13" t="s">
        <v>77</v>
      </c>
      <c r="AY921" s="236" t="s">
        <v>180</v>
      </c>
    </row>
    <row r="922" s="13" customFormat="1">
      <c r="A922" s="13"/>
      <c r="B922" s="226"/>
      <c r="C922" s="227"/>
      <c r="D922" s="228" t="s">
        <v>190</v>
      </c>
      <c r="E922" s="229" t="s">
        <v>19</v>
      </c>
      <c r="F922" s="230" t="s">
        <v>192</v>
      </c>
      <c r="G922" s="227"/>
      <c r="H922" s="229" t="s">
        <v>19</v>
      </c>
      <c r="I922" s="231"/>
      <c r="J922" s="227"/>
      <c r="K922" s="227"/>
      <c r="L922" s="232"/>
      <c r="M922" s="233"/>
      <c r="N922" s="234"/>
      <c r="O922" s="234"/>
      <c r="P922" s="234"/>
      <c r="Q922" s="234"/>
      <c r="R922" s="234"/>
      <c r="S922" s="234"/>
      <c r="T922" s="235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6" t="s">
        <v>190</v>
      </c>
      <c r="AU922" s="236" t="s">
        <v>87</v>
      </c>
      <c r="AV922" s="13" t="s">
        <v>85</v>
      </c>
      <c r="AW922" s="13" t="s">
        <v>36</v>
      </c>
      <c r="AX922" s="13" t="s">
        <v>77</v>
      </c>
      <c r="AY922" s="236" t="s">
        <v>180</v>
      </c>
    </row>
    <row r="923" s="13" customFormat="1">
      <c r="A923" s="13"/>
      <c r="B923" s="226"/>
      <c r="C923" s="227"/>
      <c r="D923" s="228" t="s">
        <v>190</v>
      </c>
      <c r="E923" s="229" t="s">
        <v>19</v>
      </c>
      <c r="F923" s="230" t="s">
        <v>966</v>
      </c>
      <c r="G923" s="227"/>
      <c r="H923" s="229" t="s">
        <v>19</v>
      </c>
      <c r="I923" s="231"/>
      <c r="J923" s="227"/>
      <c r="K923" s="227"/>
      <c r="L923" s="232"/>
      <c r="M923" s="233"/>
      <c r="N923" s="234"/>
      <c r="O923" s="234"/>
      <c r="P923" s="234"/>
      <c r="Q923" s="234"/>
      <c r="R923" s="234"/>
      <c r="S923" s="234"/>
      <c r="T923" s="235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6" t="s">
        <v>190</v>
      </c>
      <c r="AU923" s="236" t="s">
        <v>87</v>
      </c>
      <c r="AV923" s="13" t="s">
        <v>85</v>
      </c>
      <c r="AW923" s="13" t="s">
        <v>36</v>
      </c>
      <c r="AX923" s="13" t="s">
        <v>77</v>
      </c>
      <c r="AY923" s="236" t="s">
        <v>180</v>
      </c>
    </row>
    <row r="924" s="13" customFormat="1">
      <c r="A924" s="13"/>
      <c r="B924" s="226"/>
      <c r="C924" s="227"/>
      <c r="D924" s="228" t="s">
        <v>190</v>
      </c>
      <c r="E924" s="229" t="s">
        <v>19</v>
      </c>
      <c r="F924" s="230" t="s">
        <v>967</v>
      </c>
      <c r="G924" s="227"/>
      <c r="H924" s="229" t="s">
        <v>19</v>
      </c>
      <c r="I924" s="231"/>
      <c r="J924" s="227"/>
      <c r="K924" s="227"/>
      <c r="L924" s="232"/>
      <c r="M924" s="233"/>
      <c r="N924" s="234"/>
      <c r="O924" s="234"/>
      <c r="P924" s="234"/>
      <c r="Q924" s="234"/>
      <c r="R924" s="234"/>
      <c r="S924" s="234"/>
      <c r="T924" s="235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6" t="s">
        <v>190</v>
      </c>
      <c r="AU924" s="236" t="s">
        <v>87</v>
      </c>
      <c r="AV924" s="13" t="s">
        <v>85</v>
      </c>
      <c r="AW924" s="13" t="s">
        <v>36</v>
      </c>
      <c r="AX924" s="13" t="s">
        <v>77</v>
      </c>
      <c r="AY924" s="236" t="s">
        <v>180</v>
      </c>
    </row>
    <row r="925" s="14" customFormat="1">
      <c r="A925" s="14"/>
      <c r="B925" s="237"/>
      <c r="C925" s="238"/>
      <c r="D925" s="228" t="s">
        <v>190</v>
      </c>
      <c r="E925" s="239" t="s">
        <v>19</v>
      </c>
      <c r="F925" s="240" t="s">
        <v>968</v>
      </c>
      <c r="G925" s="238"/>
      <c r="H925" s="241">
        <v>24</v>
      </c>
      <c r="I925" s="242"/>
      <c r="J925" s="238"/>
      <c r="K925" s="238"/>
      <c r="L925" s="243"/>
      <c r="M925" s="244"/>
      <c r="N925" s="245"/>
      <c r="O925" s="245"/>
      <c r="P925" s="245"/>
      <c r="Q925" s="245"/>
      <c r="R925" s="245"/>
      <c r="S925" s="245"/>
      <c r="T925" s="24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7" t="s">
        <v>190</v>
      </c>
      <c r="AU925" s="247" t="s">
        <v>87</v>
      </c>
      <c r="AV925" s="14" t="s">
        <v>87</v>
      </c>
      <c r="AW925" s="14" t="s">
        <v>36</v>
      </c>
      <c r="AX925" s="14" t="s">
        <v>77</v>
      </c>
      <c r="AY925" s="247" t="s">
        <v>180</v>
      </c>
    </row>
    <row r="926" s="14" customFormat="1">
      <c r="A926" s="14"/>
      <c r="B926" s="237"/>
      <c r="C926" s="238"/>
      <c r="D926" s="228" t="s">
        <v>190</v>
      </c>
      <c r="E926" s="239" t="s">
        <v>19</v>
      </c>
      <c r="F926" s="240" t="s">
        <v>969</v>
      </c>
      <c r="G926" s="238"/>
      <c r="H926" s="241">
        <v>20</v>
      </c>
      <c r="I926" s="242"/>
      <c r="J926" s="238"/>
      <c r="K926" s="238"/>
      <c r="L926" s="243"/>
      <c r="M926" s="244"/>
      <c r="N926" s="245"/>
      <c r="O926" s="245"/>
      <c r="P926" s="245"/>
      <c r="Q926" s="245"/>
      <c r="R926" s="245"/>
      <c r="S926" s="245"/>
      <c r="T926" s="24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7" t="s">
        <v>190</v>
      </c>
      <c r="AU926" s="247" t="s">
        <v>87</v>
      </c>
      <c r="AV926" s="14" t="s">
        <v>87</v>
      </c>
      <c r="AW926" s="14" t="s">
        <v>36</v>
      </c>
      <c r="AX926" s="14" t="s">
        <v>77</v>
      </c>
      <c r="AY926" s="247" t="s">
        <v>180</v>
      </c>
    </row>
    <row r="927" s="14" customFormat="1">
      <c r="A927" s="14"/>
      <c r="B927" s="237"/>
      <c r="C927" s="238"/>
      <c r="D927" s="228" t="s">
        <v>190</v>
      </c>
      <c r="E927" s="239" t="s">
        <v>19</v>
      </c>
      <c r="F927" s="240" t="s">
        <v>970</v>
      </c>
      <c r="G927" s="238"/>
      <c r="H927" s="241">
        <v>6.04</v>
      </c>
      <c r="I927" s="242"/>
      <c r="J927" s="238"/>
      <c r="K927" s="238"/>
      <c r="L927" s="243"/>
      <c r="M927" s="244"/>
      <c r="N927" s="245"/>
      <c r="O927" s="245"/>
      <c r="P927" s="245"/>
      <c r="Q927" s="245"/>
      <c r="R927" s="245"/>
      <c r="S927" s="245"/>
      <c r="T927" s="24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47" t="s">
        <v>190</v>
      </c>
      <c r="AU927" s="247" t="s">
        <v>87</v>
      </c>
      <c r="AV927" s="14" t="s">
        <v>87</v>
      </c>
      <c r="AW927" s="14" t="s">
        <v>36</v>
      </c>
      <c r="AX927" s="14" t="s">
        <v>77</v>
      </c>
      <c r="AY927" s="247" t="s">
        <v>180</v>
      </c>
    </row>
    <row r="928" s="14" customFormat="1">
      <c r="A928" s="14"/>
      <c r="B928" s="237"/>
      <c r="C928" s="238"/>
      <c r="D928" s="228" t="s">
        <v>190</v>
      </c>
      <c r="E928" s="239" t="s">
        <v>19</v>
      </c>
      <c r="F928" s="240" t="s">
        <v>971</v>
      </c>
      <c r="G928" s="238"/>
      <c r="H928" s="241">
        <v>32</v>
      </c>
      <c r="I928" s="242"/>
      <c r="J928" s="238"/>
      <c r="K928" s="238"/>
      <c r="L928" s="243"/>
      <c r="M928" s="244"/>
      <c r="N928" s="245"/>
      <c r="O928" s="245"/>
      <c r="P928" s="245"/>
      <c r="Q928" s="245"/>
      <c r="R928" s="245"/>
      <c r="S928" s="245"/>
      <c r="T928" s="246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7" t="s">
        <v>190</v>
      </c>
      <c r="AU928" s="247" t="s">
        <v>87</v>
      </c>
      <c r="AV928" s="14" t="s">
        <v>87</v>
      </c>
      <c r="AW928" s="14" t="s">
        <v>36</v>
      </c>
      <c r="AX928" s="14" t="s">
        <v>77</v>
      </c>
      <c r="AY928" s="247" t="s">
        <v>180</v>
      </c>
    </row>
    <row r="929" s="13" customFormat="1">
      <c r="A929" s="13"/>
      <c r="B929" s="226"/>
      <c r="C929" s="227"/>
      <c r="D929" s="228" t="s">
        <v>190</v>
      </c>
      <c r="E929" s="229" t="s">
        <v>19</v>
      </c>
      <c r="F929" s="230" t="s">
        <v>780</v>
      </c>
      <c r="G929" s="227"/>
      <c r="H929" s="229" t="s">
        <v>19</v>
      </c>
      <c r="I929" s="231"/>
      <c r="J929" s="227"/>
      <c r="K929" s="227"/>
      <c r="L929" s="232"/>
      <c r="M929" s="233"/>
      <c r="N929" s="234"/>
      <c r="O929" s="234"/>
      <c r="P929" s="234"/>
      <c r="Q929" s="234"/>
      <c r="R929" s="234"/>
      <c r="S929" s="234"/>
      <c r="T929" s="235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6" t="s">
        <v>190</v>
      </c>
      <c r="AU929" s="236" t="s">
        <v>87</v>
      </c>
      <c r="AV929" s="13" t="s">
        <v>85</v>
      </c>
      <c r="AW929" s="13" t="s">
        <v>36</v>
      </c>
      <c r="AX929" s="13" t="s">
        <v>77</v>
      </c>
      <c r="AY929" s="236" t="s">
        <v>180</v>
      </c>
    </row>
    <row r="930" s="14" customFormat="1">
      <c r="A930" s="14"/>
      <c r="B930" s="237"/>
      <c r="C930" s="238"/>
      <c r="D930" s="228" t="s">
        <v>190</v>
      </c>
      <c r="E930" s="239" t="s">
        <v>19</v>
      </c>
      <c r="F930" s="240" t="s">
        <v>972</v>
      </c>
      <c r="G930" s="238"/>
      <c r="H930" s="241">
        <v>0.80000000000000004</v>
      </c>
      <c r="I930" s="242"/>
      <c r="J930" s="238"/>
      <c r="K930" s="238"/>
      <c r="L930" s="243"/>
      <c r="M930" s="244"/>
      <c r="N930" s="245"/>
      <c r="O930" s="245"/>
      <c r="P930" s="245"/>
      <c r="Q930" s="245"/>
      <c r="R930" s="245"/>
      <c r="S930" s="245"/>
      <c r="T930" s="246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47" t="s">
        <v>190</v>
      </c>
      <c r="AU930" s="247" t="s">
        <v>87</v>
      </c>
      <c r="AV930" s="14" t="s">
        <v>87</v>
      </c>
      <c r="AW930" s="14" t="s">
        <v>36</v>
      </c>
      <c r="AX930" s="14" t="s">
        <v>77</v>
      </c>
      <c r="AY930" s="247" t="s">
        <v>180</v>
      </c>
    </row>
    <row r="931" s="15" customFormat="1">
      <c r="A931" s="15"/>
      <c r="B931" s="248"/>
      <c r="C931" s="249"/>
      <c r="D931" s="228" t="s">
        <v>190</v>
      </c>
      <c r="E931" s="250" t="s">
        <v>19</v>
      </c>
      <c r="F931" s="251" t="s">
        <v>194</v>
      </c>
      <c r="G931" s="249"/>
      <c r="H931" s="252">
        <v>82.840000000000003</v>
      </c>
      <c r="I931" s="253"/>
      <c r="J931" s="249"/>
      <c r="K931" s="249"/>
      <c r="L931" s="254"/>
      <c r="M931" s="255"/>
      <c r="N931" s="256"/>
      <c r="O931" s="256"/>
      <c r="P931" s="256"/>
      <c r="Q931" s="256"/>
      <c r="R931" s="256"/>
      <c r="S931" s="256"/>
      <c r="T931" s="257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58" t="s">
        <v>190</v>
      </c>
      <c r="AU931" s="258" t="s">
        <v>87</v>
      </c>
      <c r="AV931" s="15" t="s">
        <v>186</v>
      </c>
      <c r="AW931" s="15" t="s">
        <v>36</v>
      </c>
      <c r="AX931" s="15" t="s">
        <v>85</v>
      </c>
      <c r="AY931" s="258" t="s">
        <v>180</v>
      </c>
    </row>
    <row r="932" s="2" customFormat="1" ht="21.75" customHeight="1">
      <c r="A932" s="41"/>
      <c r="B932" s="42"/>
      <c r="C932" s="270" t="s">
        <v>973</v>
      </c>
      <c r="D932" s="270" t="s">
        <v>319</v>
      </c>
      <c r="E932" s="271" t="s">
        <v>974</v>
      </c>
      <c r="F932" s="272" t="s">
        <v>975</v>
      </c>
      <c r="G932" s="273" t="s">
        <v>378</v>
      </c>
      <c r="H932" s="274">
        <v>86.981999999999999</v>
      </c>
      <c r="I932" s="275"/>
      <c r="J932" s="276">
        <f>ROUND(I932*H932,2)</f>
        <v>0</v>
      </c>
      <c r="K932" s="272" t="s">
        <v>185</v>
      </c>
      <c r="L932" s="277"/>
      <c r="M932" s="278" t="s">
        <v>19</v>
      </c>
      <c r="N932" s="279" t="s">
        <v>48</v>
      </c>
      <c r="O932" s="87"/>
      <c r="P932" s="217">
        <f>O932*H932</f>
        <v>0</v>
      </c>
      <c r="Q932" s="217">
        <v>0.042999999999999997</v>
      </c>
      <c r="R932" s="217">
        <f>Q932*H932</f>
        <v>3.7402259999999998</v>
      </c>
      <c r="S932" s="217">
        <v>0</v>
      </c>
      <c r="T932" s="218">
        <f>S932*H932</f>
        <v>0</v>
      </c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R932" s="219" t="s">
        <v>260</v>
      </c>
      <c r="AT932" s="219" t="s">
        <v>319</v>
      </c>
      <c r="AU932" s="219" t="s">
        <v>87</v>
      </c>
      <c r="AY932" s="20" t="s">
        <v>180</v>
      </c>
      <c r="BE932" s="220">
        <f>IF(N932="základní",J932,0)</f>
        <v>0</v>
      </c>
      <c r="BF932" s="220">
        <f>IF(N932="snížená",J932,0)</f>
        <v>0</v>
      </c>
      <c r="BG932" s="220">
        <f>IF(N932="zákl. přenesená",J932,0)</f>
        <v>0</v>
      </c>
      <c r="BH932" s="220">
        <f>IF(N932="sníž. přenesená",J932,0)</f>
        <v>0</v>
      </c>
      <c r="BI932" s="220">
        <f>IF(N932="nulová",J932,0)</f>
        <v>0</v>
      </c>
      <c r="BJ932" s="20" t="s">
        <v>85</v>
      </c>
      <c r="BK932" s="220">
        <f>ROUND(I932*H932,2)</f>
        <v>0</v>
      </c>
      <c r="BL932" s="20" t="s">
        <v>186</v>
      </c>
      <c r="BM932" s="219" t="s">
        <v>976</v>
      </c>
    </row>
    <row r="933" s="13" customFormat="1">
      <c r="A933" s="13"/>
      <c r="B933" s="226"/>
      <c r="C933" s="227"/>
      <c r="D933" s="228" t="s">
        <v>190</v>
      </c>
      <c r="E933" s="229" t="s">
        <v>19</v>
      </c>
      <c r="F933" s="230" t="s">
        <v>191</v>
      </c>
      <c r="G933" s="227"/>
      <c r="H933" s="229" t="s">
        <v>19</v>
      </c>
      <c r="I933" s="231"/>
      <c r="J933" s="227"/>
      <c r="K933" s="227"/>
      <c r="L933" s="232"/>
      <c r="M933" s="233"/>
      <c r="N933" s="234"/>
      <c r="O933" s="234"/>
      <c r="P933" s="234"/>
      <c r="Q933" s="234"/>
      <c r="R933" s="234"/>
      <c r="S933" s="234"/>
      <c r="T933" s="235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6" t="s">
        <v>190</v>
      </c>
      <c r="AU933" s="236" t="s">
        <v>87</v>
      </c>
      <c r="AV933" s="13" t="s">
        <v>85</v>
      </c>
      <c r="AW933" s="13" t="s">
        <v>36</v>
      </c>
      <c r="AX933" s="13" t="s">
        <v>77</v>
      </c>
      <c r="AY933" s="236" t="s">
        <v>180</v>
      </c>
    </row>
    <row r="934" s="13" customFormat="1">
      <c r="A934" s="13"/>
      <c r="B934" s="226"/>
      <c r="C934" s="227"/>
      <c r="D934" s="228" t="s">
        <v>190</v>
      </c>
      <c r="E934" s="229" t="s">
        <v>19</v>
      </c>
      <c r="F934" s="230" t="s">
        <v>192</v>
      </c>
      <c r="G934" s="227"/>
      <c r="H934" s="229" t="s">
        <v>19</v>
      </c>
      <c r="I934" s="231"/>
      <c r="J934" s="227"/>
      <c r="K934" s="227"/>
      <c r="L934" s="232"/>
      <c r="M934" s="233"/>
      <c r="N934" s="234"/>
      <c r="O934" s="234"/>
      <c r="P934" s="234"/>
      <c r="Q934" s="234"/>
      <c r="R934" s="234"/>
      <c r="S934" s="234"/>
      <c r="T934" s="235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6" t="s">
        <v>190</v>
      </c>
      <c r="AU934" s="236" t="s">
        <v>87</v>
      </c>
      <c r="AV934" s="13" t="s">
        <v>85</v>
      </c>
      <c r="AW934" s="13" t="s">
        <v>36</v>
      </c>
      <c r="AX934" s="13" t="s">
        <v>77</v>
      </c>
      <c r="AY934" s="236" t="s">
        <v>180</v>
      </c>
    </row>
    <row r="935" s="13" customFormat="1">
      <c r="A935" s="13"/>
      <c r="B935" s="226"/>
      <c r="C935" s="227"/>
      <c r="D935" s="228" t="s">
        <v>190</v>
      </c>
      <c r="E935" s="229" t="s">
        <v>19</v>
      </c>
      <c r="F935" s="230" t="s">
        <v>966</v>
      </c>
      <c r="G935" s="227"/>
      <c r="H935" s="229" t="s">
        <v>19</v>
      </c>
      <c r="I935" s="231"/>
      <c r="J935" s="227"/>
      <c r="K935" s="227"/>
      <c r="L935" s="232"/>
      <c r="M935" s="233"/>
      <c r="N935" s="234"/>
      <c r="O935" s="234"/>
      <c r="P935" s="234"/>
      <c r="Q935" s="234"/>
      <c r="R935" s="234"/>
      <c r="S935" s="234"/>
      <c r="T935" s="23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6" t="s">
        <v>190</v>
      </c>
      <c r="AU935" s="236" t="s">
        <v>87</v>
      </c>
      <c r="AV935" s="13" t="s">
        <v>85</v>
      </c>
      <c r="AW935" s="13" t="s">
        <v>36</v>
      </c>
      <c r="AX935" s="13" t="s">
        <v>77</v>
      </c>
      <c r="AY935" s="236" t="s">
        <v>180</v>
      </c>
    </row>
    <row r="936" s="13" customFormat="1">
      <c r="A936" s="13"/>
      <c r="B936" s="226"/>
      <c r="C936" s="227"/>
      <c r="D936" s="228" t="s">
        <v>190</v>
      </c>
      <c r="E936" s="229" t="s">
        <v>19</v>
      </c>
      <c r="F936" s="230" t="s">
        <v>967</v>
      </c>
      <c r="G936" s="227"/>
      <c r="H936" s="229" t="s">
        <v>19</v>
      </c>
      <c r="I936" s="231"/>
      <c r="J936" s="227"/>
      <c r="K936" s="227"/>
      <c r="L936" s="232"/>
      <c r="M936" s="233"/>
      <c r="N936" s="234"/>
      <c r="O936" s="234"/>
      <c r="P936" s="234"/>
      <c r="Q936" s="234"/>
      <c r="R936" s="234"/>
      <c r="S936" s="234"/>
      <c r="T936" s="235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6" t="s">
        <v>190</v>
      </c>
      <c r="AU936" s="236" t="s">
        <v>87</v>
      </c>
      <c r="AV936" s="13" t="s">
        <v>85</v>
      </c>
      <c r="AW936" s="13" t="s">
        <v>36</v>
      </c>
      <c r="AX936" s="13" t="s">
        <v>77</v>
      </c>
      <c r="AY936" s="236" t="s">
        <v>180</v>
      </c>
    </row>
    <row r="937" s="14" customFormat="1">
      <c r="A937" s="14"/>
      <c r="B937" s="237"/>
      <c r="C937" s="238"/>
      <c r="D937" s="228" t="s">
        <v>190</v>
      </c>
      <c r="E937" s="239" t="s">
        <v>19</v>
      </c>
      <c r="F937" s="240" t="s">
        <v>968</v>
      </c>
      <c r="G937" s="238"/>
      <c r="H937" s="241">
        <v>24</v>
      </c>
      <c r="I937" s="242"/>
      <c r="J937" s="238"/>
      <c r="K937" s="238"/>
      <c r="L937" s="243"/>
      <c r="M937" s="244"/>
      <c r="N937" s="245"/>
      <c r="O937" s="245"/>
      <c r="P937" s="245"/>
      <c r="Q937" s="245"/>
      <c r="R937" s="245"/>
      <c r="S937" s="245"/>
      <c r="T937" s="246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7" t="s">
        <v>190</v>
      </c>
      <c r="AU937" s="247" t="s">
        <v>87</v>
      </c>
      <c r="AV937" s="14" t="s">
        <v>87</v>
      </c>
      <c r="AW937" s="14" t="s">
        <v>36</v>
      </c>
      <c r="AX937" s="14" t="s">
        <v>77</v>
      </c>
      <c r="AY937" s="247" t="s">
        <v>180</v>
      </c>
    </row>
    <row r="938" s="14" customFormat="1">
      <c r="A938" s="14"/>
      <c r="B938" s="237"/>
      <c r="C938" s="238"/>
      <c r="D938" s="228" t="s">
        <v>190</v>
      </c>
      <c r="E938" s="239" t="s">
        <v>19</v>
      </c>
      <c r="F938" s="240" t="s">
        <v>969</v>
      </c>
      <c r="G938" s="238"/>
      <c r="H938" s="241">
        <v>20</v>
      </c>
      <c r="I938" s="242"/>
      <c r="J938" s="238"/>
      <c r="K938" s="238"/>
      <c r="L938" s="243"/>
      <c r="M938" s="244"/>
      <c r="N938" s="245"/>
      <c r="O938" s="245"/>
      <c r="P938" s="245"/>
      <c r="Q938" s="245"/>
      <c r="R938" s="245"/>
      <c r="S938" s="245"/>
      <c r="T938" s="24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47" t="s">
        <v>190</v>
      </c>
      <c r="AU938" s="247" t="s">
        <v>87</v>
      </c>
      <c r="AV938" s="14" t="s">
        <v>87</v>
      </c>
      <c r="AW938" s="14" t="s">
        <v>36</v>
      </c>
      <c r="AX938" s="14" t="s">
        <v>77</v>
      </c>
      <c r="AY938" s="247" t="s">
        <v>180</v>
      </c>
    </row>
    <row r="939" s="14" customFormat="1">
      <c r="A939" s="14"/>
      <c r="B939" s="237"/>
      <c r="C939" s="238"/>
      <c r="D939" s="228" t="s">
        <v>190</v>
      </c>
      <c r="E939" s="239" t="s">
        <v>19</v>
      </c>
      <c r="F939" s="240" t="s">
        <v>970</v>
      </c>
      <c r="G939" s="238"/>
      <c r="H939" s="241">
        <v>6.04</v>
      </c>
      <c r="I939" s="242"/>
      <c r="J939" s="238"/>
      <c r="K939" s="238"/>
      <c r="L939" s="243"/>
      <c r="M939" s="244"/>
      <c r="N939" s="245"/>
      <c r="O939" s="245"/>
      <c r="P939" s="245"/>
      <c r="Q939" s="245"/>
      <c r="R939" s="245"/>
      <c r="S939" s="245"/>
      <c r="T939" s="246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47" t="s">
        <v>190</v>
      </c>
      <c r="AU939" s="247" t="s">
        <v>87</v>
      </c>
      <c r="AV939" s="14" t="s">
        <v>87</v>
      </c>
      <c r="AW939" s="14" t="s">
        <v>36</v>
      </c>
      <c r="AX939" s="14" t="s">
        <v>77</v>
      </c>
      <c r="AY939" s="247" t="s">
        <v>180</v>
      </c>
    </row>
    <row r="940" s="14" customFormat="1">
      <c r="A940" s="14"/>
      <c r="B940" s="237"/>
      <c r="C940" s="238"/>
      <c r="D940" s="228" t="s">
        <v>190</v>
      </c>
      <c r="E940" s="239" t="s">
        <v>19</v>
      </c>
      <c r="F940" s="240" t="s">
        <v>971</v>
      </c>
      <c r="G940" s="238"/>
      <c r="H940" s="241">
        <v>32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7" t="s">
        <v>190</v>
      </c>
      <c r="AU940" s="247" t="s">
        <v>87</v>
      </c>
      <c r="AV940" s="14" t="s">
        <v>87</v>
      </c>
      <c r="AW940" s="14" t="s">
        <v>36</v>
      </c>
      <c r="AX940" s="14" t="s">
        <v>77</v>
      </c>
      <c r="AY940" s="247" t="s">
        <v>180</v>
      </c>
    </row>
    <row r="941" s="13" customFormat="1">
      <c r="A941" s="13"/>
      <c r="B941" s="226"/>
      <c r="C941" s="227"/>
      <c r="D941" s="228" t="s">
        <v>190</v>
      </c>
      <c r="E941" s="229" t="s">
        <v>19</v>
      </c>
      <c r="F941" s="230" t="s">
        <v>780</v>
      </c>
      <c r="G941" s="227"/>
      <c r="H941" s="229" t="s">
        <v>19</v>
      </c>
      <c r="I941" s="231"/>
      <c r="J941" s="227"/>
      <c r="K941" s="227"/>
      <c r="L941" s="232"/>
      <c r="M941" s="233"/>
      <c r="N941" s="234"/>
      <c r="O941" s="234"/>
      <c r="P941" s="234"/>
      <c r="Q941" s="234"/>
      <c r="R941" s="234"/>
      <c r="S941" s="234"/>
      <c r="T941" s="235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6" t="s">
        <v>190</v>
      </c>
      <c r="AU941" s="236" t="s">
        <v>87</v>
      </c>
      <c r="AV941" s="13" t="s">
        <v>85</v>
      </c>
      <c r="AW941" s="13" t="s">
        <v>36</v>
      </c>
      <c r="AX941" s="13" t="s">
        <v>77</v>
      </c>
      <c r="AY941" s="236" t="s">
        <v>180</v>
      </c>
    </row>
    <row r="942" s="14" customFormat="1">
      <c r="A942" s="14"/>
      <c r="B942" s="237"/>
      <c r="C942" s="238"/>
      <c r="D942" s="228" t="s">
        <v>190</v>
      </c>
      <c r="E942" s="239" t="s">
        <v>19</v>
      </c>
      <c r="F942" s="240" t="s">
        <v>972</v>
      </c>
      <c r="G942" s="238"/>
      <c r="H942" s="241">
        <v>0.80000000000000004</v>
      </c>
      <c r="I942" s="242"/>
      <c r="J942" s="238"/>
      <c r="K942" s="238"/>
      <c r="L942" s="243"/>
      <c r="M942" s="244"/>
      <c r="N942" s="245"/>
      <c r="O942" s="245"/>
      <c r="P942" s="245"/>
      <c r="Q942" s="245"/>
      <c r="R942" s="245"/>
      <c r="S942" s="245"/>
      <c r="T942" s="24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7" t="s">
        <v>190</v>
      </c>
      <c r="AU942" s="247" t="s">
        <v>87</v>
      </c>
      <c r="AV942" s="14" t="s">
        <v>87</v>
      </c>
      <c r="AW942" s="14" t="s">
        <v>36</v>
      </c>
      <c r="AX942" s="14" t="s">
        <v>77</v>
      </c>
      <c r="AY942" s="247" t="s">
        <v>180</v>
      </c>
    </row>
    <row r="943" s="15" customFormat="1">
      <c r="A943" s="15"/>
      <c r="B943" s="248"/>
      <c r="C943" s="249"/>
      <c r="D943" s="228" t="s">
        <v>190</v>
      </c>
      <c r="E943" s="250" t="s">
        <v>19</v>
      </c>
      <c r="F943" s="251" t="s">
        <v>194</v>
      </c>
      <c r="G943" s="249"/>
      <c r="H943" s="252">
        <v>82.840000000000003</v>
      </c>
      <c r="I943" s="253"/>
      <c r="J943" s="249"/>
      <c r="K943" s="249"/>
      <c r="L943" s="254"/>
      <c r="M943" s="255"/>
      <c r="N943" s="256"/>
      <c r="O943" s="256"/>
      <c r="P943" s="256"/>
      <c r="Q943" s="256"/>
      <c r="R943" s="256"/>
      <c r="S943" s="256"/>
      <c r="T943" s="257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58" t="s">
        <v>190</v>
      </c>
      <c r="AU943" s="258" t="s">
        <v>87</v>
      </c>
      <c r="AV943" s="15" t="s">
        <v>186</v>
      </c>
      <c r="AW943" s="15" t="s">
        <v>36</v>
      </c>
      <c r="AX943" s="15" t="s">
        <v>85</v>
      </c>
      <c r="AY943" s="258" t="s">
        <v>180</v>
      </c>
    </row>
    <row r="944" s="14" customFormat="1">
      <c r="A944" s="14"/>
      <c r="B944" s="237"/>
      <c r="C944" s="238"/>
      <c r="D944" s="228" t="s">
        <v>190</v>
      </c>
      <c r="E944" s="238"/>
      <c r="F944" s="240" t="s">
        <v>977</v>
      </c>
      <c r="G944" s="238"/>
      <c r="H944" s="241">
        <v>86.981999999999999</v>
      </c>
      <c r="I944" s="242"/>
      <c r="J944" s="238"/>
      <c r="K944" s="238"/>
      <c r="L944" s="243"/>
      <c r="M944" s="244"/>
      <c r="N944" s="245"/>
      <c r="O944" s="245"/>
      <c r="P944" s="245"/>
      <c r="Q944" s="245"/>
      <c r="R944" s="245"/>
      <c r="S944" s="245"/>
      <c r="T944" s="246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47" t="s">
        <v>190</v>
      </c>
      <c r="AU944" s="247" t="s">
        <v>87</v>
      </c>
      <c r="AV944" s="14" t="s">
        <v>87</v>
      </c>
      <c r="AW944" s="14" t="s">
        <v>4</v>
      </c>
      <c r="AX944" s="14" t="s">
        <v>85</v>
      </c>
      <c r="AY944" s="247" t="s">
        <v>180</v>
      </c>
    </row>
    <row r="945" s="2" customFormat="1" ht="24.15" customHeight="1">
      <c r="A945" s="41"/>
      <c r="B945" s="42"/>
      <c r="C945" s="208" t="s">
        <v>978</v>
      </c>
      <c r="D945" s="208" t="s">
        <v>182</v>
      </c>
      <c r="E945" s="209" t="s">
        <v>979</v>
      </c>
      <c r="F945" s="210" t="s">
        <v>980</v>
      </c>
      <c r="G945" s="211" t="s">
        <v>378</v>
      </c>
      <c r="H945" s="212">
        <v>112</v>
      </c>
      <c r="I945" s="213"/>
      <c r="J945" s="214">
        <f>ROUND(I945*H945,2)</f>
        <v>0</v>
      </c>
      <c r="K945" s="210" t="s">
        <v>185</v>
      </c>
      <c r="L945" s="47"/>
      <c r="M945" s="215" t="s">
        <v>19</v>
      </c>
      <c r="N945" s="216" t="s">
        <v>48</v>
      </c>
      <c r="O945" s="87"/>
      <c r="P945" s="217">
        <f>O945*H945</f>
        <v>0</v>
      </c>
      <c r="Q945" s="217">
        <v>4.0000000000000003E-05</v>
      </c>
      <c r="R945" s="217">
        <f>Q945*H945</f>
        <v>0.0044800000000000005</v>
      </c>
      <c r="S945" s="217">
        <v>0</v>
      </c>
      <c r="T945" s="218">
        <f>S945*H945</f>
        <v>0</v>
      </c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R945" s="219" t="s">
        <v>186</v>
      </c>
      <c r="AT945" s="219" t="s">
        <v>182</v>
      </c>
      <c r="AU945" s="219" t="s">
        <v>87</v>
      </c>
      <c r="AY945" s="20" t="s">
        <v>180</v>
      </c>
      <c r="BE945" s="220">
        <f>IF(N945="základní",J945,0)</f>
        <v>0</v>
      </c>
      <c r="BF945" s="220">
        <f>IF(N945="snížená",J945,0)</f>
        <v>0</v>
      </c>
      <c r="BG945" s="220">
        <f>IF(N945="zákl. přenesená",J945,0)</f>
        <v>0</v>
      </c>
      <c r="BH945" s="220">
        <f>IF(N945="sníž. přenesená",J945,0)</f>
        <v>0</v>
      </c>
      <c r="BI945" s="220">
        <f>IF(N945="nulová",J945,0)</f>
        <v>0</v>
      </c>
      <c r="BJ945" s="20" t="s">
        <v>85</v>
      </c>
      <c r="BK945" s="220">
        <f>ROUND(I945*H945,2)</f>
        <v>0</v>
      </c>
      <c r="BL945" s="20" t="s">
        <v>186</v>
      </c>
      <c r="BM945" s="219" t="s">
        <v>981</v>
      </c>
    </row>
    <row r="946" s="2" customFormat="1">
      <c r="A946" s="41"/>
      <c r="B946" s="42"/>
      <c r="C946" s="43"/>
      <c r="D946" s="221" t="s">
        <v>188</v>
      </c>
      <c r="E946" s="43"/>
      <c r="F946" s="222" t="s">
        <v>982</v>
      </c>
      <c r="G946" s="43"/>
      <c r="H946" s="43"/>
      <c r="I946" s="223"/>
      <c r="J946" s="43"/>
      <c r="K946" s="43"/>
      <c r="L946" s="47"/>
      <c r="M946" s="224"/>
      <c r="N946" s="225"/>
      <c r="O946" s="87"/>
      <c r="P946" s="87"/>
      <c r="Q946" s="87"/>
      <c r="R946" s="87"/>
      <c r="S946" s="87"/>
      <c r="T946" s="88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T946" s="20" t="s">
        <v>188</v>
      </c>
      <c r="AU946" s="20" t="s">
        <v>87</v>
      </c>
    </row>
    <row r="947" s="13" customFormat="1">
      <c r="A947" s="13"/>
      <c r="B947" s="226"/>
      <c r="C947" s="227"/>
      <c r="D947" s="228" t="s">
        <v>190</v>
      </c>
      <c r="E947" s="229" t="s">
        <v>19</v>
      </c>
      <c r="F947" s="230" t="s">
        <v>191</v>
      </c>
      <c r="G947" s="227"/>
      <c r="H947" s="229" t="s">
        <v>19</v>
      </c>
      <c r="I947" s="231"/>
      <c r="J947" s="227"/>
      <c r="K947" s="227"/>
      <c r="L947" s="232"/>
      <c r="M947" s="233"/>
      <c r="N947" s="234"/>
      <c r="O947" s="234"/>
      <c r="P947" s="234"/>
      <c r="Q947" s="234"/>
      <c r="R947" s="234"/>
      <c r="S947" s="234"/>
      <c r="T947" s="235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6" t="s">
        <v>190</v>
      </c>
      <c r="AU947" s="236" t="s">
        <v>87</v>
      </c>
      <c r="AV947" s="13" t="s">
        <v>85</v>
      </c>
      <c r="AW947" s="13" t="s">
        <v>36</v>
      </c>
      <c r="AX947" s="13" t="s">
        <v>77</v>
      </c>
      <c r="AY947" s="236" t="s">
        <v>180</v>
      </c>
    </row>
    <row r="948" s="13" customFormat="1">
      <c r="A948" s="13"/>
      <c r="B948" s="226"/>
      <c r="C948" s="227"/>
      <c r="D948" s="228" t="s">
        <v>190</v>
      </c>
      <c r="E948" s="229" t="s">
        <v>19</v>
      </c>
      <c r="F948" s="230" t="s">
        <v>192</v>
      </c>
      <c r="G948" s="227"/>
      <c r="H948" s="229" t="s">
        <v>19</v>
      </c>
      <c r="I948" s="231"/>
      <c r="J948" s="227"/>
      <c r="K948" s="227"/>
      <c r="L948" s="232"/>
      <c r="M948" s="233"/>
      <c r="N948" s="234"/>
      <c r="O948" s="234"/>
      <c r="P948" s="234"/>
      <c r="Q948" s="234"/>
      <c r="R948" s="234"/>
      <c r="S948" s="234"/>
      <c r="T948" s="235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6" t="s">
        <v>190</v>
      </c>
      <c r="AU948" s="236" t="s">
        <v>87</v>
      </c>
      <c r="AV948" s="13" t="s">
        <v>85</v>
      </c>
      <c r="AW948" s="13" t="s">
        <v>36</v>
      </c>
      <c r="AX948" s="13" t="s">
        <v>77</v>
      </c>
      <c r="AY948" s="236" t="s">
        <v>180</v>
      </c>
    </row>
    <row r="949" s="13" customFormat="1">
      <c r="A949" s="13"/>
      <c r="B949" s="226"/>
      <c r="C949" s="227"/>
      <c r="D949" s="228" t="s">
        <v>190</v>
      </c>
      <c r="E949" s="229" t="s">
        <v>19</v>
      </c>
      <c r="F949" s="230" t="s">
        <v>344</v>
      </c>
      <c r="G949" s="227"/>
      <c r="H949" s="229" t="s">
        <v>19</v>
      </c>
      <c r="I949" s="231"/>
      <c r="J949" s="227"/>
      <c r="K949" s="227"/>
      <c r="L949" s="232"/>
      <c r="M949" s="233"/>
      <c r="N949" s="234"/>
      <c r="O949" s="234"/>
      <c r="P949" s="234"/>
      <c r="Q949" s="234"/>
      <c r="R949" s="234"/>
      <c r="S949" s="234"/>
      <c r="T949" s="235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6" t="s">
        <v>190</v>
      </c>
      <c r="AU949" s="236" t="s">
        <v>87</v>
      </c>
      <c r="AV949" s="13" t="s">
        <v>85</v>
      </c>
      <c r="AW949" s="13" t="s">
        <v>36</v>
      </c>
      <c r="AX949" s="13" t="s">
        <v>77</v>
      </c>
      <c r="AY949" s="236" t="s">
        <v>180</v>
      </c>
    </row>
    <row r="950" s="13" customFormat="1">
      <c r="A950" s="13"/>
      <c r="B950" s="226"/>
      <c r="C950" s="227"/>
      <c r="D950" s="228" t="s">
        <v>190</v>
      </c>
      <c r="E950" s="229" t="s">
        <v>19</v>
      </c>
      <c r="F950" s="230" t="s">
        <v>983</v>
      </c>
      <c r="G950" s="227"/>
      <c r="H950" s="229" t="s">
        <v>19</v>
      </c>
      <c r="I950" s="231"/>
      <c r="J950" s="227"/>
      <c r="K950" s="227"/>
      <c r="L950" s="232"/>
      <c r="M950" s="233"/>
      <c r="N950" s="234"/>
      <c r="O950" s="234"/>
      <c r="P950" s="234"/>
      <c r="Q950" s="234"/>
      <c r="R950" s="234"/>
      <c r="S950" s="234"/>
      <c r="T950" s="235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6" t="s">
        <v>190</v>
      </c>
      <c r="AU950" s="236" t="s">
        <v>87</v>
      </c>
      <c r="AV950" s="13" t="s">
        <v>85</v>
      </c>
      <c r="AW950" s="13" t="s">
        <v>36</v>
      </c>
      <c r="AX950" s="13" t="s">
        <v>77</v>
      </c>
      <c r="AY950" s="236" t="s">
        <v>180</v>
      </c>
    </row>
    <row r="951" s="14" customFormat="1">
      <c r="A951" s="14"/>
      <c r="B951" s="237"/>
      <c r="C951" s="238"/>
      <c r="D951" s="228" t="s">
        <v>190</v>
      </c>
      <c r="E951" s="239" t="s">
        <v>19</v>
      </c>
      <c r="F951" s="240" t="s">
        <v>984</v>
      </c>
      <c r="G951" s="238"/>
      <c r="H951" s="241">
        <v>11.800000000000001</v>
      </c>
      <c r="I951" s="242"/>
      <c r="J951" s="238"/>
      <c r="K951" s="238"/>
      <c r="L951" s="243"/>
      <c r="M951" s="244"/>
      <c r="N951" s="245"/>
      <c r="O951" s="245"/>
      <c r="P951" s="245"/>
      <c r="Q951" s="245"/>
      <c r="R951" s="245"/>
      <c r="S951" s="245"/>
      <c r="T951" s="246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7" t="s">
        <v>190</v>
      </c>
      <c r="AU951" s="247" t="s">
        <v>87</v>
      </c>
      <c r="AV951" s="14" t="s">
        <v>87</v>
      </c>
      <c r="AW951" s="14" t="s">
        <v>36</v>
      </c>
      <c r="AX951" s="14" t="s">
        <v>77</v>
      </c>
      <c r="AY951" s="247" t="s">
        <v>180</v>
      </c>
    </row>
    <row r="952" s="14" customFormat="1">
      <c r="A952" s="14"/>
      <c r="B952" s="237"/>
      <c r="C952" s="238"/>
      <c r="D952" s="228" t="s">
        <v>190</v>
      </c>
      <c r="E952" s="239" t="s">
        <v>19</v>
      </c>
      <c r="F952" s="240" t="s">
        <v>985</v>
      </c>
      <c r="G952" s="238"/>
      <c r="H952" s="241">
        <v>42.219999999999999</v>
      </c>
      <c r="I952" s="242"/>
      <c r="J952" s="238"/>
      <c r="K952" s="238"/>
      <c r="L952" s="243"/>
      <c r="M952" s="244"/>
      <c r="N952" s="245"/>
      <c r="O952" s="245"/>
      <c r="P952" s="245"/>
      <c r="Q952" s="245"/>
      <c r="R952" s="245"/>
      <c r="S952" s="245"/>
      <c r="T952" s="246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7" t="s">
        <v>190</v>
      </c>
      <c r="AU952" s="247" t="s">
        <v>87</v>
      </c>
      <c r="AV952" s="14" t="s">
        <v>87</v>
      </c>
      <c r="AW952" s="14" t="s">
        <v>36</v>
      </c>
      <c r="AX952" s="14" t="s">
        <v>77</v>
      </c>
      <c r="AY952" s="247" t="s">
        <v>180</v>
      </c>
    </row>
    <row r="953" s="14" customFormat="1">
      <c r="A953" s="14"/>
      <c r="B953" s="237"/>
      <c r="C953" s="238"/>
      <c r="D953" s="228" t="s">
        <v>190</v>
      </c>
      <c r="E953" s="239" t="s">
        <v>19</v>
      </c>
      <c r="F953" s="240" t="s">
        <v>986</v>
      </c>
      <c r="G953" s="238"/>
      <c r="H953" s="241">
        <v>16.879999999999999</v>
      </c>
      <c r="I953" s="242"/>
      <c r="J953" s="238"/>
      <c r="K953" s="238"/>
      <c r="L953" s="243"/>
      <c r="M953" s="244"/>
      <c r="N953" s="245"/>
      <c r="O953" s="245"/>
      <c r="P953" s="245"/>
      <c r="Q953" s="245"/>
      <c r="R953" s="245"/>
      <c r="S953" s="245"/>
      <c r="T953" s="24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7" t="s">
        <v>190</v>
      </c>
      <c r="AU953" s="247" t="s">
        <v>87</v>
      </c>
      <c r="AV953" s="14" t="s">
        <v>87</v>
      </c>
      <c r="AW953" s="14" t="s">
        <v>36</v>
      </c>
      <c r="AX953" s="14" t="s">
        <v>77</v>
      </c>
      <c r="AY953" s="247" t="s">
        <v>180</v>
      </c>
    </row>
    <row r="954" s="14" customFormat="1">
      <c r="A954" s="14"/>
      <c r="B954" s="237"/>
      <c r="C954" s="238"/>
      <c r="D954" s="228" t="s">
        <v>190</v>
      </c>
      <c r="E954" s="239" t="s">
        <v>19</v>
      </c>
      <c r="F954" s="240" t="s">
        <v>987</v>
      </c>
      <c r="G954" s="238"/>
      <c r="H954" s="241">
        <v>23.399999999999999</v>
      </c>
      <c r="I954" s="242"/>
      <c r="J954" s="238"/>
      <c r="K954" s="238"/>
      <c r="L954" s="243"/>
      <c r="M954" s="244"/>
      <c r="N954" s="245"/>
      <c r="O954" s="245"/>
      <c r="P954" s="245"/>
      <c r="Q954" s="245"/>
      <c r="R954" s="245"/>
      <c r="S954" s="245"/>
      <c r="T954" s="246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7" t="s">
        <v>190</v>
      </c>
      <c r="AU954" s="247" t="s">
        <v>87</v>
      </c>
      <c r="AV954" s="14" t="s">
        <v>87</v>
      </c>
      <c r="AW954" s="14" t="s">
        <v>36</v>
      </c>
      <c r="AX954" s="14" t="s">
        <v>77</v>
      </c>
      <c r="AY954" s="247" t="s">
        <v>180</v>
      </c>
    </row>
    <row r="955" s="14" customFormat="1">
      <c r="A955" s="14"/>
      <c r="B955" s="237"/>
      <c r="C955" s="238"/>
      <c r="D955" s="228" t="s">
        <v>190</v>
      </c>
      <c r="E955" s="239" t="s">
        <v>19</v>
      </c>
      <c r="F955" s="240" t="s">
        <v>988</v>
      </c>
      <c r="G955" s="238"/>
      <c r="H955" s="241">
        <v>17.699999999999999</v>
      </c>
      <c r="I955" s="242"/>
      <c r="J955" s="238"/>
      <c r="K955" s="238"/>
      <c r="L955" s="243"/>
      <c r="M955" s="244"/>
      <c r="N955" s="245"/>
      <c r="O955" s="245"/>
      <c r="P955" s="245"/>
      <c r="Q955" s="245"/>
      <c r="R955" s="245"/>
      <c r="S955" s="245"/>
      <c r="T955" s="246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47" t="s">
        <v>190</v>
      </c>
      <c r="AU955" s="247" t="s">
        <v>87</v>
      </c>
      <c r="AV955" s="14" t="s">
        <v>87</v>
      </c>
      <c r="AW955" s="14" t="s">
        <v>36</v>
      </c>
      <c r="AX955" s="14" t="s">
        <v>77</v>
      </c>
      <c r="AY955" s="247" t="s">
        <v>180</v>
      </c>
    </row>
    <row r="956" s="15" customFormat="1">
      <c r="A956" s="15"/>
      <c r="B956" s="248"/>
      <c r="C956" s="249"/>
      <c r="D956" s="228" t="s">
        <v>190</v>
      </c>
      <c r="E956" s="250" t="s">
        <v>19</v>
      </c>
      <c r="F956" s="251" t="s">
        <v>194</v>
      </c>
      <c r="G956" s="249"/>
      <c r="H956" s="252">
        <v>112</v>
      </c>
      <c r="I956" s="253"/>
      <c r="J956" s="249"/>
      <c r="K956" s="249"/>
      <c r="L956" s="254"/>
      <c r="M956" s="255"/>
      <c r="N956" s="256"/>
      <c r="O956" s="256"/>
      <c r="P956" s="256"/>
      <c r="Q956" s="256"/>
      <c r="R956" s="256"/>
      <c r="S956" s="256"/>
      <c r="T956" s="257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58" t="s">
        <v>190</v>
      </c>
      <c r="AU956" s="258" t="s">
        <v>87</v>
      </c>
      <c r="AV956" s="15" t="s">
        <v>186</v>
      </c>
      <c r="AW956" s="15" t="s">
        <v>36</v>
      </c>
      <c r="AX956" s="15" t="s">
        <v>85</v>
      </c>
      <c r="AY956" s="258" t="s">
        <v>180</v>
      </c>
    </row>
    <row r="957" s="2" customFormat="1" ht="24.15" customHeight="1">
      <c r="A957" s="41"/>
      <c r="B957" s="42"/>
      <c r="C957" s="270" t="s">
        <v>989</v>
      </c>
      <c r="D957" s="270" t="s">
        <v>319</v>
      </c>
      <c r="E957" s="271" t="s">
        <v>990</v>
      </c>
      <c r="F957" s="272" t="s">
        <v>991</v>
      </c>
      <c r="G957" s="273" t="s">
        <v>378</v>
      </c>
      <c r="H957" s="274">
        <v>114.24</v>
      </c>
      <c r="I957" s="275"/>
      <c r="J957" s="276">
        <f>ROUND(I957*H957,2)</f>
        <v>0</v>
      </c>
      <c r="K957" s="272" t="s">
        <v>19</v>
      </c>
      <c r="L957" s="277"/>
      <c r="M957" s="278" t="s">
        <v>19</v>
      </c>
      <c r="N957" s="279" t="s">
        <v>48</v>
      </c>
      <c r="O957" s="87"/>
      <c r="P957" s="217">
        <f>O957*H957</f>
        <v>0</v>
      </c>
      <c r="Q957" s="217">
        <v>0.001</v>
      </c>
      <c r="R957" s="217">
        <f>Q957*H957</f>
        <v>0.11423999999999999</v>
      </c>
      <c r="S957" s="217">
        <v>0</v>
      </c>
      <c r="T957" s="218">
        <f>S957*H957</f>
        <v>0</v>
      </c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R957" s="219" t="s">
        <v>260</v>
      </c>
      <c r="AT957" s="219" t="s">
        <v>319</v>
      </c>
      <c r="AU957" s="219" t="s">
        <v>87</v>
      </c>
      <c r="AY957" s="20" t="s">
        <v>180</v>
      </c>
      <c r="BE957" s="220">
        <f>IF(N957="základní",J957,0)</f>
        <v>0</v>
      </c>
      <c r="BF957" s="220">
        <f>IF(N957="snížená",J957,0)</f>
        <v>0</v>
      </c>
      <c r="BG957" s="220">
        <f>IF(N957="zákl. přenesená",J957,0)</f>
        <v>0</v>
      </c>
      <c r="BH957" s="220">
        <f>IF(N957="sníž. přenesená",J957,0)</f>
        <v>0</v>
      </c>
      <c r="BI957" s="220">
        <f>IF(N957="nulová",J957,0)</f>
        <v>0</v>
      </c>
      <c r="BJ957" s="20" t="s">
        <v>85</v>
      </c>
      <c r="BK957" s="220">
        <f>ROUND(I957*H957,2)</f>
        <v>0</v>
      </c>
      <c r="BL957" s="20" t="s">
        <v>186</v>
      </c>
      <c r="BM957" s="219" t="s">
        <v>992</v>
      </c>
    </row>
    <row r="958" s="13" customFormat="1">
      <c r="A958" s="13"/>
      <c r="B958" s="226"/>
      <c r="C958" s="227"/>
      <c r="D958" s="228" t="s">
        <v>190</v>
      </c>
      <c r="E958" s="229" t="s">
        <v>19</v>
      </c>
      <c r="F958" s="230" t="s">
        <v>191</v>
      </c>
      <c r="G958" s="227"/>
      <c r="H958" s="229" t="s">
        <v>19</v>
      </c>
      <c r="I958" s="231"/>
      <c r="J958" s="227"/>
      <c r="K958" s="227"/>
      <c r="L958" s="232"/>
      <c r="M958" s="233"/>
      <c r="N958" s="234"/>
      <c r="O958" s="234"/>
      <c r="P958" s="234"/>
      <c r="Q958" s="234"/>
      <c r="R958" s="234"/>
      <c r="S958" s="234"/>
      <c r="T958" s="235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6" t="s">
        <v>190</v>
      </c>
      <c r="AU958" s="236" t="s">
        <v>87</v>
      </c>
      <c r="AV958" s="13" t="s">
        <v>85</v>
      </c>
      <c r="AW958" s="13" t="s">
        <v>36</v>
      </c>
      <c r="AX958" s="13" t="s">
        <v>77</v>
      </c>
      <c r="AY958" s="236" t="s">
        <v>180</v>
      </c>
    </row>
    <row r="959" s="13" customFormat="1">
      <c r="A959" s="13"/>
      <c r="B959" s="226"/>
      <c r="C959" s="227"/>
      <c r="D959" s="228" t="s">
        <v>190</v>
      </c>
      <c r="E959" s="229" t="s">
        <v>19</v>
      </c>
      <c r="F959" s="230" t="s">
        <v>192</v>
      </c>
      <c r="G959" s="227"/>
      <c r="H959" s="229" t="s">
        <v>19</v>
      </c>
      <c r="I959" s="231"/>
      <c r="J959" s="227"/>
      <c r="K959" s="227"/>
      <c r="L959" s="232"/>
      <c r="M959" s="233"/>
      <c r="N959" s="234"/>
      <c r="O959" s="234"/>
      <c r="P959" s="234"/>
      <c r="Q959" s="234"/>
      <c r="R959" s="234"/>
      <c r="S959" s="234"/>
      <c r="T959" s="235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6" t="s">
        <v>190</v>
      </c>
      <c r="AU959" s="236" t="s">
        <v>87</v>
      </c>
      <c r="AV959" s="13" t="s">
        <v>85</v>
      </c>
      <c r="AW959" s="13" t="s">
        <v>36</v>
      </c>
      <c r="AX959" s="13" t="s">
        <v>77</v>
      </c>
      <c r="AY959" s="236" t="s">
        <v>180</v>
      </c>
    </row>
    <row r="960" s="13" customFormat="1">
      <c r="A960" s="13"/>
      <c r="B960" s="226"/>
      <c r="C960" s="227"/>
      <c r="D960" s="228" t="s">
        <v>190</v>
      </c>
      <c r="E960" s="229" t="s">
        <v>19</v>
      </c>
      <c r="F960" s="230" t="s">
        <v>344</v>
      </c>
      <c r="G960" s="227"/>
      <c r="H960" s="229" t="s">
        <v>19</v>
      </c>
      <c r="I960" s="231"/>
      <c r="J960" s="227"/>
      <c r="K960" s="227"/>
      <c r="L960" s="232"/>
      <c r="M960" s="233"/>
      <c r="N960" s="234"/>
      <c r="O960" s="234"/>
      <c r="P960" s="234"/>
      <c r="Q960" s="234"/>
      <c r="R960" s="234"/>
      <c r="S960" s="234"/>
      <c r="T960" s="235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6" t="s">
        <v>190</v>
      </c>
      <c r="AU960" s="236" t="s">
        <v>87</v>
      </c>
      <c r="AV960" s="13" t="s">
        <v>85</v>
      </c>
      <c r="AW960" s="13" t="s">
        <v>36</v>
      </c>
      <c r="AX960" s="13" t="s">
        <v>77</v>
      </c>
      <c r="AY960" s="236" t="s">
        <v>180</v>
      </c>
    </row>
    <row r="961" s="13" customFormat="1">
      <c r="A961" s="13"/>
      <c r="B961" s="226"/>
      <c r="C961" s="227"/>
      <c r="D961" s="228" t="s">
        <v>190</v>
      </c>
      <c r="E961" s="229" t="s">
        <v>19</v>
      </c>
      <c r="F961" s="230" t="s">
        <v>983</v>
      </c>
      <c r="G961" s="227"/>
      <c r="H961" s="229" t="s">
        <v>19</v>
      </c>
      <c r="I961" s="231"/>
      <c r="J961" s="227"/>
      <c r="K961" s="227"/>
      <c r="L961" s="232"/>
      <c r="M961" s="233"/>
      <c r="N961" s="234"/>
      <c r="O961" s="234"/>
      <c r="P961" s="234"/>
      <c r="Q961" s="234"/>
      <c r="R961" s="234"/>
      <c r="S961" s="234"/>
      <c r="T961" s="235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6" t="s">
        <v>190</v>
      </c>
      <c r="AU961" s="236" t="s">
        <v>87</v>
      </c>
      <c r="AV961" s="13" t="s">
        <v>85</v>
      </c>
      <c r="AW961" s="13" t="s">
        <v>36</v>
      </c>
      <c r="AX961" s="13" t="s">
        <v>77</v>
      </c>
      <c r="AY961" s="236" t="s">
        <v>180</v>
      </c>
    </row>
    <row r="962" s="14" customFormat="1">
      <c r="A962" s="14"/>
      <c r="B962" s="237"/>
      <c r="C962" s="238"/>
      <c r="D962" s="228" t="s">
        <v>190</v>
      </c>
      <c r="E962" s="239" t="s">
        <v>19</v>
      </c>
      <c r="F962" s="240" t="s">
        <v>984</v>
      </c>
      <c r="G962" s="238"/>
      <c r="H962" s="241">
        <v>11.800000000000001</v>
      </c>
      <c r="I962" s="242"/>
      <c r="J962" s="238"/>
      <c r="K962" s="238"/>
      <c r="L962" s="243"/>
      <c r="M962" s="244"/>
      <c r="N962" s="245"/>
      <c r="O962" s="245"/>
      <c r="P962" s="245"/>
      <c r="Q962" s="245"/>
      <c r="R962" s="245"/>
      <c r="S962" s="245"/>
      <c r="T962" s="246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7" t="s">
        <v>190</v>
      </c>
      <c r="AU962" s="247" t="s">
        <v>87</v>
      </c>
      <c r="AV962" s="14" t="s">
        <v>87</v>
      </c>
      <c r="AW962" s="14" t="s">
        <v>36</v>
      </c>
      <c r="AX962" s="14" t="s">
        <v>77</v>
      </c>
      <c r="AY962" s="247" t="s">
        <v>180</v>
      </c>
    </row>
    <row r="963" s="14" customFormat="1">
      <c r="A963" s="14"/>
      <c r="B963" s="237"/>
      <c r="C963" s="238"/>
      <c r="D963" s="228" t="s">
        <v>190</v>
      </c>
      <c r="E963" s="239" t="s">
        <v>19</v>
      </c>
      <c r="F963" s="240" t="s">
        <v>985</v>
      </c>
      <c r="G963" s="238"/>
      <c r="H963" s="241">
        <v>42.219999999999999</v>
      </c>
      <c r="I963" s="242"/>
      <c r="J963" s="238"/>
      <c r="K963" s="238"/>
      <c r="L963" s="243"/>
      <c r="M963" s="244"/>
      <c r="N963" s="245"/>
      <c r="O963" s="245"/>
      <c r="P963" s="245"/>
      <c r="Q963" s="245"/>
      <c r="R963" s="245"/>
      <c r="S963" s="245"/>
      <c r="T963" s="246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47" t="s">
        <v>190</v>
      </c>
      <c r="AU963" s="247" t="s">
        <v>87</v>
      </c>
      <c r="AV963" s="14" t="s">
        <v>87</v>
      </c>
      <c r="AW963" s="14" t="s">
        <v>36</v>
      </c>
      <c r="AX963" s="14" t="s">
        <v>77</v>
      </c>
      <c r="AY963" s="247" t="s">
        <v>180</v>
      </c>
    </row>
    <row r="964" s="14" customFormat="1">
      <c r="A964" s="14"/>
      <c r="B964" s="237"/>
      <c r="C964" s="238"/>
      <c r="D964" s="228" t="s">
        <v>190</v>
      </c>
      <c r="E964" s="239" t="s">
        <v>19</v>
      </c>
      <c r="F964" s="240" t="s">
        <v>986</v>
      </c>
      <c r="G964" s="238"/>
      <c r="H964" s="241">
        <v>16.879999999999999</v>
      </c>
      <c r="I964" s="242"/>
      <c r="J964" s="238"/>
      <c r="K964" s="238"/>
      <c r="L964" s="243"/>
      <c r="M964" s="244"/>
      <c r="N964" s="245"/>
      <c r="O964" s="245"/>
      <c r="P964" s="245"/>
      <c r="Q964" s="245"/>
      <c r="R964" s="245"/>
      <c r="S964" s="245"/>
      <c r="T964" s="246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47" t="s">
        <v>190</v>
      </c>
      <c r="AU964" s="247" t="s">
        <v>87</v>
      </c>
      <c r="AV964" s="14" t="s">
        <v>87</v>
      </c>
      <c r="AW964" s="14" t="s">
        <v>36</v>
      </c>
      <c r="AX964" s="14" t="s">
        <v>77</v>
      </c>
      <c r="AY964" s="247" t="s">
        <v>180</v>
      </c>
    </row>
    <row r="965" s="14" customFormat="1">
      <c r="A965" s="14"/>
      <c r="B965" s="237"/>
      <c r="C965" s="238"/>
      <c r="D965" s="228" t="s">
        <v>190</v>
      </c>
      <c r="E965" s="239" t="s">
        <v>19</v>
      </c>
      <c r="F965" s="240" t="s">
        <v>987</v>
      </c>
      <c r="G965" s="238"/>
      <c r="H965" s="241">
        <v>23.399999999999999</v>
      </c>
      <c r="I965" s="242"/>
      <c r="J965" s="238"/>
      <c r="K965" s="238"/>
      <c r="L965" s="243"/>
      <c r="M965" s="244"/>
      <c r="N965" s="245"/>
      <c r="O965" s="245"/>
      <c r="P965" s="245"/>
      <c r="Q965" s="245"/>
      <c r="R965" s="245"/>
      <c r="S965" s="245"/>
      <c r="T965" s="246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47" t="s">
        <v>190</v>
      </c>
      <c r="AU965" s="247" t="s">
        <v>87</v>
      </c>
      <c r="AV965" s="14" t="s">
        <v>87</v>
      </c>
      <c r="AW965" s="14" t="s">
        <v>36</v>
      </c>
      <c r="AX965" s="14" t="s">
        <v>77</v>
      </c>
      <c r="AY965" s="247" t="s">
        <v>180</v>
      </c>
    </row>
    <row r="966" s="14" customFormat="1">
      <c r="A966" s="14"/>
      <c r="B966" s="237"/>
      <c r="C966" s="238"/>
      <c r="D966" s="228" t="s">
        <v>190</v>
      </c>
      <c r="E966" s="239" t="s">
        <v>19</v>
      </c>
      <c r="F966" s="240" t="s">
        <v>988</v>
      </c>
      <c r="G966" s="238"/>
      <c r="H966" s="241">
        <v>17.699999999999999</v>
      </c>
      <c r="I966" s="242"/>
      <c r="J966" s="238"/>
      <c r="K966" s="238"/>
      <c r="L966" s="243"/>
      <c r="M966" s="244"/>
      <c r="N966" s="245"/>
      <c r="O966" s="245"/>
      <c r="P966" s="245"/>
      <c r="Q966" s="245"/>
      <c r="R966" s="245"/>
      <c r="S966" s="245"/>
      <c r="T966" s="246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7" t="s">
        <v>190</v>
      </c>
      <c r="AU966" s="247" t="s">
        <v>87</v>
      </c>
      <c r="AV966" s="14" t="s">
        <v>87</v>
      </c>
      <c r="AW966" s="14" t="s">
        <v>36</v>
      </c>
      <c r="AX966" s="14" t="s">
        <v>77</v>
      </c>
      <c r="AY966" s="247" t="s">
        <v>180</v>
      </c>
    </row>
    <row r="967" s="15" customFormat="1">
      <c r="A967" s="15"/>
      <c r="B967" s="248"/>
      <c r="C967" s="249"/>
      <c r="D967" s="228" t="s">
        <v>190</v>
      </c>
      <c r="E967" s="250" t="s">
        <v>19</v>
      </c>
      <c r="F967" s="251" t="s">
        <v>194</v>
      </c>
      <c r="G967" s="249"/>
      <c r="H967" s="252">
        <v>112</v>
      </c>
      <c r="I967" s="253"/>
      <c r="J967" s="249"/>
      <c r="K967" s="249"/>
      <c r="L967" s="254"/>
      <c r="M967" s="255"/>
      <c r="N967" s="256"/>
      <c r="O967" s="256"/>
      <c r="P967" s="256"/>
      <c r="Q967" s="256"/>
      <c r="R967" s="256"/>
      <c r="S967" s="256"/>
      <c r="T967" s="257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58" t="s">
        <v>190</v>
      </c>
      <c r="AU967" s="258" t="s">
        <v>87</v>
      </c>
      <c r="AV967" s="15" t="s">
        <v>186</v>
      </c>
      <c r="AW967" s="15" t="s">
        <v>36</v>
      </c>
      <c r="AX967" s="15" t="s">
        <v>85</v>
      </c>
      <c r="AY967" s="258" t="s">
        <v>180</v>
      </c>
    </row>
    <row r="968" s="14" customFormat="1">
      <c r="A968" s="14"/>
      <c r="B968" s="237"/>
      <c r="C968" s="238"/>
      <c r="D968" s="228" t="s">
        <v>190</v>
      </c>
      <c r="E968" s="238"/>
      <c r="F968" s="240" t="s">
        <v>993</v>
      </c>
      <c r="G968" s="238"/>
      <c r="H968" s="241">
        <v>114.24</v>
      </c>
      <c r="I968" s="242"/>
      <c r="J968" s="238"/>
      <c r="K968" s="238"/>
      <c r="L968" s="243"/>
      <c r="M968" s="244"/>
      <c r="N968" s="245"/>
      <c r="O968" s="245"/>
      <c r="P968" s="245"/>
      <c r="Q968" s="245"/>
      <c r="R968" s="245"/>
      <c r="S968" s="245"/>
      <c r="T968" s="24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7" t="s">
        <v>190</v>
      </c>
      <c r="AU968" s="247" t="s">
        <v>87</v>
      </c>
      <c r="AV968" s="14" t="s">
        <v>87</v>
      </c>
      <c r="AW968" s="14" t="s">
        <v>4</v>
      </c>
      <c r="AX968" s="14" t="s">
        <v>85</v>
      </c>
      <c r="AY968" s="247" t="s">
        <v>180</v>
      </c>
    </row>
    <row r="969" s="2" customFormat="1" ht="44.25" customHeight="1">
      <c r="A969" s="41"/>
      <c r="B969" s="42"/>
      <c r="C969" s="208" t="s">
        <v>994</v>
      </c>
      <c r="D969" s="208" t="s">
        <v>182</v>
      </c>
      <c r="E969" s="209" t="s">
        <v>995</v>
      </c>
      <c r="F969" s="210" t="s">
        <v>996</v>
      </c>
      <c r="G969" s="211" t="s">
        <v>378</v>
      </c>
      <c r="H969" s="212">
        <v>175</v>
      </c>
      <c r="I969" s="213"/>
      <c r="J969" s="214">
        <f>ROUND(I969*H969,2)</f>
        <v>0</v>
      </c>
      <c r="K969" s="210" t="s">
        <v>185</v>
      </c>
      <c r="L969" s="47"/>
      <c r="M969" s="215" t="s">
        <v>19</v>
      </c>
      <c r="N969" s="216" t="s">
        <v>48</v>
      </c>
      <c r="O969" s="87"/>
      <c r="P969" s="217">
        <f>O969*H969</f>
        <v>0</v>
      </c>
      <c r="Q969" s="217">
        <v>1.0000000000000001E-05</v>
      </c>
      <c r="R969" s="217">
        <f>Q969*H969</f>
        <v>0.00175</v>
      </c>
      <c r="S969" s="217">
        <v>0</v>
      </c>
      <c r="T969" s="218">
        <f>S969*H969</f>
        <v>0</v>
      </c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R969" s="219" t="s">
        <v>186</v>
      </c>
      <c r="AT969" s="219" t="s">
        <v>182</v>
      </c>
      <c r="AU969" s="219" t="s">
        <v>87</v>
      </c>
      <c r="AY969" s="20" t="s">
        <v>180</v>
      </c>
      <c r="BE969" s="220">
        <f>IF(N969="základní",J969,0)</f>
        <v>0</v>
      </c>
      <c r="BF969" s="220">
        <f>IF(N969="snížená",J969,0)</f>
        <v>0</v>
      </c>
      <c r="BG969" s="220">
        <f>IF(N969="zákl. přenesená",J969,0)</f>
        <v>0</v>
      </c>
      <c r="BH969" s="220">
        <f>IF(N969="sníž. přenesená",J969,0)</f>
        <v>0</v>
      </c>
      <c r="BI969" s="220">
        <f>IF(N969="nulová",J969,0)</f>
        <v>0</v>
      </c>
      <c r="BJ969" s="20" t="s">
        <v>85</v>
      </c>
      <c r="BK969" s="220">
        <f>ROUND(I969*H969,2)</f>
        <v>0</v>
      </c>
      <c r="BL969" s="20" t="s">
        <v>186</v>
      </c>
      <c r="BM969" s="219" t="s">
        <v>997</v>
      </c>
    </row>
    <row r="970" s="2" customFormat="1">
      <c r="A970" s="41"/>
      <c r="B970" s="42"/>
      <c r="C970" s="43"/>
      <c r="D970" s="221" t="s">
        <v>188</v>
      </c>
      <c r="E970" s="43"/>
      <c r="F970" s="222" t="s">
        <v>998</v>
      </c>
      <c r="G970" s="43"/>
      <c r="H970" s="43"/>
      <c r="I970" s="223"/>
      <c r="J970" s="43"/>
      <c r="K970" s="43"/>
      <c r="L970" s="47"/>
      <c r="M970" s="224"/>
      <c r="N970" s="225"/>
      <c r="O970" s="87"/>
      <c r="P970" s="87"/>
      <c r="Q970" s="87"/>
      <c r="R970" s="87"/>
      <c r="S970" s="87"/>
      <c r="T970" s="88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T970" s="20" t="s">
        <v>188</v>
      </c>
      <c r="AU970" s="20" t="s">
        <v>87</v>
      </c>
    </row>
    <row r="971" s="14" customFormat="1">
      <c r="A971" s="14"/>
      <c r="B971" s="237"/>
      <c r="C971" s="238"/>
      <c r="D971" s="228" t="s">
        <v>190</v>
      </c>
      <c r="E971" s="239" t="s">
        <v>19</v>
      </c>
      <c r="F971" s="240" t="s">
        <v>999</v>
      </c>
      <c r="G971" s="238"/>
      <c r="H971" s="241">
        <v>175</v>
      </c>
      <c r="I971" s="242"/>
      <c r="J971" s="238"/>
      <c r="K971" s="238"/>
      <c r="L971" s="243"/>
      <c r="M971" s="244"/>
      <c r="N971" s="245"/>
      <c r="O971" s="245"/>
      <c r="P971" s="245"/>
      <c r="Q971" s="245"/>
      <c r="R971" s="245"/>
      <c r="S971" s="245"/>
      <c r="T971" s="246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47" t="s">
        <v>190</v>
      </c>
      <c r="AU971" s="247" t="s">
        <v>87</v>
      </c>
      <c r="AV971" s="14" t="s">
        <v>87</v>
      </c>
      <c r="AW971" s="14" t="s">
        <v>36</v>
      </c>
      <c r="AX971" s="14" t="s">
        <v>77</v>
      </c>
      <c r="AY971" s="247" t="s">
        <v>180</v>
      </c>
    </row>
    <row r="972" s="15" customFormat="1">
      <c r="A972" s="15"/>
      <c r="B972" s="248"/>
      <c r="C972" s="249"/>
      <c r="D972" s="228" t="s">
        <v>190</v>
      </c>
      <c r="E972" s="250" t="s">
        <v>19</v>
      </c>
      <c r="F972" s="251" t="s">
        <v>194</v>
      </c>
      <c r="G972" s="249"/>
      <c r="H972" s="252">
        <v>175</v>
      </c>
      <c r="I972" s="253"/>
      <c r="J972" s="249"/>
      <c r="K972" s="249"/>
      <c r="L972" s="254"/>
      <c r="M972" s="255"/>
      <c r="N972" s="256"/>
      <c r="O972" s="256"/>
      <c r="P972" s="256"/>
      <c r="Q972" s="256"/>
      <c r="R972" s="256"/>
      <c r="S972" s="256"/>
      <c r="T972" s="257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58" t="s">
        <v>190</v>
      </c>
      <c r="AU972" s="258" t="s">
        <v>87</v>
      </c>
      <c r="AV972" s="15" t="s">
        <v>186</v>
      </c>
      <c r="AW972" s="15" t="s">
        <v>36</v>
      </c>
      <c r="AX972" s="15" t="s">
        <v>85</v>
      </c>
      <c r="AY972" s="258" t="s">
        <v>180</v>
      </c>
    </row>
    <row r="973" s="2" customFormat="1" ht="37.8" customHeight="1">
      <c r="A973" s="41"/>
      <c r="B973" s="42"/>
      <c r="C973" s="208" t="s">
        <v>1000</v>
      </c>
      <c r="D973" s="208" t="s">
        <v>182</v>
      </c>
      <c r="E973" s="209" t="s">
        <v>1001</v>
      </c>
      <c r="F973" s="210" t="s">
        <v>1002</v>
      </c>
      <c r="G973" s="211" t="s">
        <v>378</v>
      </c>
      <c r="H973" s="212">
        <v>175</v>
      </c>
      <c r="I973" s="213"/>
      <c r="J973" s="214">
        <f>ROUND(I973*H973,2)</f>
        <v>0</v>
      </c>
      <c r="K973" s="210" t="s">
        <v>19</v>
      </c>
      <c r="L973" s="47"/>
      <c r="M973" s="215" t="s">
        <v>19</v>
      </c>
      <c r="N973" s="216" t="s">
        <v>48</v>
      </c>
      <c r="O973" s="87"/>
      <c r="P973" s="217">
        <f>O973*H973</f>
        <v>0</v>
      </c>
      <c r="Q973" s="217">
        <v>0.00034000000000000002</v>
      </c>
      <c r="R973" s="217">
        <f>Q973*H973</f>
        <v>0.059500000000000004</v>
      </c>
      <c r="S973" s="217">
        <v>0</v>
      </c>
      <c r="T973" s="218">
        <f>S973*H973</f>
        <v>0</v>
      </c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R973" s="219" t="s">
        <v>186</v>
      </c>
      <c r="AT973" s="219" t="s">
        <v>182</v>
      </c>
      <c r="AU973" s="219" t="s">
        <v>87</v>
      </c>
      <c r="AY973" s="20" t="s">
        <v>180</v>
      </c>
      <c r="BE973" s="220">
        <f>IF(N973="základní",J973,0)</f>
        <v>0</v>
      </c>
      <c r="BF973" s="220">
        <f>IF(N973="snížená",J973,0)</f>
        <v>0</v>
      </c>
      <c r="BG973" s="220">
        <f>IF(N973="zákl. přenesená",J973,0)</f>
        <v>0</v>
      </c>
      <c r="BH973" s="220">
        <f>IF(N973="sníž. přenesená",J973,0)</f>
        <v>0</v>
      </c>
      <c r="BI973" s="220">
        <f>IF(N973="nulová",J973,0)</f>
        <v>0</v>
      </c>
      <c r="BJ973" s="20" t="s">
        <v>85</v>
      </c>
      <c r="BK973" s="220">
        <f>ROUND(I973*H973,2)</f>
        <v>0</v>
      </c>
      <c r="BL973" s="20" t="s">
        <v>186</v>
      </c>
      <c r="BM973" s="219" t="s">
        <v>1003</v>
      </c>
    </row>
    <row r="974" s="2" customFormat="1" ht="24.15" customHeight="1">
      <c r="A974" s="41"/>
      <c r="B974" s="42"/>
      <c r="C974" s="208" t="s">
        <v>1004</v>
      </c>
      <c r="D974" s="208" t="s">
        <v>182</v>
      </c>
      <c r="E974" s="209" t="s">
        <v>1005</v>
      </c>
      <c r="F974" s="210" t="s">
        <v>1006</v>
      </c>
      <c r="G974" s="211" t="s">
        <v>378</v>
      </c>
      <c r="H974" s="212">
        <v>28.600000000000001</v>
      </c>
      <c r="I974" s="213"/>
      <c r="J974" s="214">
        <f>ROUND(I974*H974,2)</f>
        <v>0</v>
      </c>
      <c r="K974" s="210" t="s">
        <v>185</v>
      </c>
      <c r="L974" s="47"/>
      <c r="M974" s="215" t="s">
        <v>19</v>
      </c>
      <c r="N974" s="216" t="s">
        <v>48</v>
      </c>
      <c r="O974" s="87"/>
      <c r="P974" s="217">
        <f>O974*H974</f>
        <v>0</v>
      </c>
      <c r="Q974" s="217">
        <v>0</v>
      </c>
      <c r="R974" s="217">
        <f>Q974*H974</f>
        <v>0</v>
      </c>
      <c r="S974" s="217">
        <v>0</v>
      </c>
      <c r="T974" s="218">
        <f>S974*H974</f>
        <v>0</v>
      </c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R974" s="219" t="s">
        <v>186</v>
      </c>
      <c r="AT974" s="219" t="s">
        <v>182</v>
      </c>
      <c r="AU974" s="219" t="s">
        <v>87</v>
      </c>
      <c r="AY974" s="20" t="s">
        <v>180</v>
      </c>
      <c r="BE974" s="220">
        <f>IF(N974="základní",J974,0)</f>
        <v>0</v>
      </c>
      <c r="BF974" s="220">
        <f>IF(N974="snížená",J974,0)</f>
        <v>0</v>
      </c>
      <c r="BG974" s="220">
        <f>IF(N974="zákl. přenesená",J974,0)</f>
        <v>0</v>
      </c>
      <c r="BH974" s="220">
        <f>IF(N974="sníž. přenesená",J974,0)</f>
        <v>0</v>
      </c>
      <c r="BI974" s="220">
        <f>IF(N974="nulová",J974,0)</f>
        <v>0</v>
      </c>
      <c r="BJ974" s="20" t="s">
        <v>85</v>
      </c>
      <c r="BK974" s="220">
        <f>ROUND(I974*H974,2)</f>
        <v>0</v>
      </c>
      <c r="BL974" s="20" t="s">
        <v>186</v>
      </c>
      <c r="BM974" s="219" t="s">
        <v>1007</v>
      </c>
    </row>
    <row r="975" s="2" customFormat="1">
      <c r="A975" s="41"/>
      <c r="B975" s="42"/>
      <c r="C975" s="43"/>
      <c r="D975" s="221" t="s">
        <v>188</v>
      </c>
      <c r="E975" s="43"/>
      <c r="F975" s="222" t="s">
        <v>1008</v>
      </c>
      <c r="G975" s="43"/>
      <c r="H975" s="43"/>
      <c r="I975" s="223"/>
      <c r="J975" s="43"/>
      <c r="K975" s="43"/>
      <c r="L975" s="47"/>
      <c r="M975" s="224"/>
      <c r="N975" s="225"/>
      <c r="O975" s="87"/>
      <c r="P975" s="87"/>
      <c r="Q975" s="87"/>
      <c r="R975" s="87"/>
      <c r="S975" s="87"/>
      <c r="T975" s="88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T975" s="20" t="s">
        <v>188</v>
      </c>
      <c r="AU975" s="20" t="s">
        <v>87</v>
      </c>
    </row>
    <row r="976" s="13" customFormat="1">
      <c r="A976" s="13"/>
      <c r="B976" s="226"/>
      <c r="C976" s="227"/>
      <c r="D976" s="228" t="s">
        <v>190</v>
      </c>
      <c r="E976" s="229" t="s">
        <v>19</v>
      </c>
      <c r="F976" s="230" t="s">
        <v>191</v>
      </c>
      <c r="G976" s="227"/>
      <c r="H976" s="229" t="s">
        <v>19</v>
      </c>
      <c r="I976" s="231"/>
      <c r="J976" s="227"/>
      <c r="K976" s="227"/>
      <c r="L976" s="232"/>
      <c r="M976" s="233"/>
      <c r="N976" s="234"/>
      <c r="O976" s="234"/>
      <c r="P976" s="234"/>
      <c r="Q976" s="234"/>
      <c r="R976" s="234"/>
      <c r="S976" s="234"/>
      <c r="T976" s="235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6" t="s">
        <v>190</v>
      </c>
      <c r="AU976" s="236" t="s">
        <v>87</v>
      </c>
      <c r="AV976" s="13" t="s">
        <v>85</v>
      </c>
      <c r="AW976" s="13" t="s">
        <v>36</v>
      </c>
      <c r="AX976" s="13" t="s">
        <v>77</v>
      </c>
      <c r="AY976" s="236" t="s">
        <v>180</v>
      </c>
    </row>
    <row r="977" s="13" customFormat="1">
      <c r="A977" s="13"/>
      <c r="B977" s="226"/>
      <c r="C977" s="227"/>
      <c r="D977" s="228" t="s">
        <v>190</v>
      </c>
      <c r="E977" s="229" t="s">
        <v>19</v>
      </c>
      <c r="F977" s="230" t="s">
        <v>192</v>
      </c>
      <c r="G977" s="227"/>
      <c r="H977" s="229" t="s">
        <v>19</v>
      </c>
      <c r="I977" s="231"/>
      <c r="J977" s="227"/>
      <c r="K977" s="227"/>
      <c r="L977" s="232"/>
      <c r="M977" s="233"/>
      <c r="N977" s="234"/>
      <c r="O977" s="234"/>
      <c r="P977" s="234"/>
      <c r="Q977" s="234"/>
      <c r="R977" s="234"/>
      <c r="S977" s="234"/>
      <c r="T977" s="235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6" t="s">
        <v>190</v>
      </c>
      <c r="AU977" s="236" t="s">
        <v>87</v>
      </c>
      <c r="AV977" s="13" t="s">
        <v>85</v>
      </c>
      <c r="AW977" s="13" t="s">
        <v>36</v>
      </c>
      <c r="AX977" s="13" t="s">
        <v>77</v>
      </c>
      <c r="AY977" s="236" t="s">
        <v>180</v>
      </c>
    </row>
    <row r="978" s="14" customFormat="1">
      <c r="A978" s="14"/>
      <c r="B978" s="237"/>
      <c r="C978" s="238"/>
      <c r="D978" s="228" t="s">
        <v>190</v>
      </c>
      <c r="E978" s="239" t="s">
        <v>19</v>
      </c>
      <c r="F978" s="240" t="s">
        <v>1009</v>
      </c>
      <c r="G978" s="238"/>
      <c r="H978" s="241">
        <v>28.600000000000001</v>
      </c>
      <c r="I978" s="242"/>
      <c r="J978" s="238"/>
      <c r="K978" s="238"/>
      <c r="L978" s="243"/>
      <c r="M978" s="244"/>
      <c r="N978" s="245"/>
      <c r="O978" s="245"/>
      <c r="P978" s="245"/>
      <c r="Q978" s="245"/>
      <c r="R978" s="245"/>
      <c r="S978" s="245"/>
      <c r="T978" s="246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7" t="s">
        <v>190</v>
      </c>
      <c r="AU978" s="247" t="s">
        <v>87</v>
      </c>
      <c r="AV978" s="14" t="s">
        <v>87</v>
      </c>
      <c r="AW978" s="14" t="s">
        <v>36</v>
      </c>
      <c r="AX978" s="14" t="s">
        <v>77</v>
      </c>
      <c r="AY978" s="247" t="s">
        <v>180</v>
      </c>
    </row>
    <row r="979" s="15" customFormat="1">
      <c r="A979" s="15"/>
      <c r="B979" s="248"/>
      <c r="C979" s="249"/>
      <c r="D979" s="228" t="s">
        <v>190</v>
      </c>
      <c r="E979" s="250" t="s">
        <v>19</v>
      </c>
      <c r="F979" s="251" t="s">
        <v>194</v>
      </c>
      <c r="G979" s="249"/>
      <c r="H979" s="252">
        <v>28.600000000000001</v>
      </c>
      <c r="I979" s="253"/>
      <c r="J979" s="249"/>
      <c r="K979" s="249"/>
      <c r="L979" s="254"/>
      <c r="M979" s="255"/>
      <c r="N979" s="256"/>
      <c r="O979" s="256"/>
      <c r="P979" s="256"/>
      <c r="Q979" s="256"/>
      <c r="R979" s="256"/>
      <c r="S979" s="256"/>
      <c r="T979" s="257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58" t="s">
        <v>190</v>
      </c>
      <c r="AU979" s="258" t="s">
        <v>87</v>
      </c>
      <c r="AV979" s="15" t="s">
        <v>186</v>
      </c>
      <c r="AW979" s="15" t="s">
        <v>36</v>
      </c>
      <c r="AX979" s="15" t="s">
        <v>85</v>
      </c>
      <c r="AY979" s="258" t="s">
        <v>180</v>
      </c>
    </row>
    <row r="980" s="2" customFormat="1" ht="44.25" customHeight="1">
      <c r="A980" s="41"/>
      <c r="B980" s="42"/>
      <c r="C980" s="208" t="s">
        <v>1010</v>
      </c>
      <c r="D980" s="208" t="s">
        <v>182</v>
      </c>
      <c r="E980" s="209" t="s">
        <v>1011</v>
      </c>
      <c r="F980" s="210" t="s">
        <v>1012</v>
      </c>
      <c r="G980" s="211" t="s">
        <v>574</v>
      </c>
      <c r="H980" s="212">
        <v>2</v>
      </c>
      <c r="I980" s="213"/>
      <c r="J980" s="214">
        <f>ROUND(I980*H980,2)</f>
        <v>0</v>
      </c>
      <c r="K980" s="210" t="s">
        <v>185</v>
      </c>
      <c r="L980" s="47"/>
      <c r="M980" s="215" t="s">
        <v>19</v>
      </c>
      <c r="N980" s="216" t="s">
        <v>48</v>
      </c>
      <c r="O980" s="87"/>
      <c r="P980" s="217">
        <f>O980*H980</f>
        <v>0</v>
      </c>
      <c r="Q980" s="217">
        <v>1.61679</v>
      </c>
      <c r="R980" s="217">
        <f>Q980*H980</f>
        <v>3.2335799999999999</v>
      </c>
      <c r="S980" s="217">
        <v>0</v>
      </c>
      <c r="T980" s="218">
        <f>S980*H980</f>
        <v>0</v>
      </c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R980" s="219" t="s">
        <v>186</v>
      </c>
      <c r="AT980" s="219" t="s">
        <v>182</v>
      </c>
      <c r="AU980" s="219" t="s">
        <v>87</v>
      </c>
      <c r="AY980" s="20" t="s">
        <v>180</v>
      </c>
      <c r="BE980" s="220">
        <f>IF(N980="základní",J980,0)</f>
        <v>0</v>
      </c>
      <c r="BF980" s="220">
        <f>IF(N980="snížená",J980,0)</f>
        <v>0</v>
      </c>
      <c r="BG980" s="220">
        <f>IF(N980="zákl. přenesená",J980,0)</f>
        <v>0</v>
      </c>
      <c r="BH980" s="220">
        <f>IF(N980="sníž. přenesená",J980,0)</f>
        <v>0</v>
      </c>
      <c r="BI980" s="220">
        <f>IF(N980="nulová",J980,0)</f>
        <v>0</v>
      </c>
      <c r="BJ980" s="20" t="s">
        <v>85</v>
      </c>
      <c r="BK980" s="220">
        <f>ROUND(I980*H980,2)</f>
        <v>0</v>
      </c>
      <c r="BL980" s="20" t="s">
        <v>186</v>
      </c>
      <c r="BM980" s="219" t="s">
        <v>1013</v>
      </c>
    </row>
    <row r="981" s="2" customFormat="1">
      <c r="A981" s="41"/>
      <c r="B981" s="42"/>
      <c r="C981" s="43"/>
      <c r="D981" s="221" t="s">
        <v>188</v>
      </c>
      <c r="E981" s="43"/>
      <c r="F981" s="222" t="s">
        <v>1014</v>
      </c>
      <c r="G981" s="43"/>
      <c r="H981" s="43"/>
      <c r="I981" s="223"/>
      <c r="J981" s="43"/>
      <c r="K981" s="43"/>
      <c r="L981" s="47"/>
      <c r="M981" s="224"/>
      <c r="N981" s="225"/>
      <c r="O981" s="87"/>
      <c r="P981" s="87"/>
      <c r="Q981" s="87"/>
      <c r="R981" s="87"/>
      <c r="S981" s="87"/>
      <c r="T981" s="88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T981" s="20" t="s">
        <v>188</v>
      </c>
      <c r="AU981" s="20" t="s">
        <v>87</v>
      </c>
    </row>
    <row r="982" s="13" customFormat="1">
      <c r="A982" s="13"/>
      <c r="B982" s="226"/>
      <c r="C982" s="227"/>
      <c r="D982" s="228" t="s">
        <v>190</v>
      </c>
      <c r="E982" s="229" t="s">
        <v>19</v>
      </c>
      <c r="F982" s="230" t="s">
        <v>191</v>
      </c>
      <c r="G982" s="227"/>
      <c r="H982" s="229" t="s">
        <v>19</v>
      </c>
      <c r="I982" s="231"/>
      <c r="J982" s="227"/>
      <c r="K982" s="227"/>
      <c r="L982" s="232"/>
      <c r="M982" s="233"/>
      <c r="N982" s="234"/>
      <c r="O982" s="234"/>
      <c r="P982" s="234"/>
      <c r="Q982" s="234"/>
      <c r="R982" s="234"/>
      <c r="S982" s="234"/>
      <c r="T982" s="235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6" t="s">
        <v>190</v>
      </c>
      <c r="AU982" s="236" t="s">
        <v>87</v>
      </c>
      <c r="AV982" s="13" t="s">
        <v>85</v>
      </c>
      <c r="AW982" s="13" t="s">
        <v>36</v>
      </c>
      <c r="AX982" s="13" t="s">
        <v>77</v>
      </c>
      <c r="AY982" s="236" t="s">
        <v>180</v>
      </c>
    </row>
    <row r="983" s="13" customFormat="1">
      <c r="A983" s="13"/>
      <c r="B983" s="226"/>
      <c r="C983" s="227"/>
      <c r="D983" s="228" t="s">
        <v>190</v>
      </c>
      <c r="E983" s="229" t="s">
        <v>19</v>
      </c>
      <c r="F983" s="230" t="s">
        <v>192</v>
      </c>
      <c r="G983" s="227"/>
      <c r="H983" s="229" t="s">
        <v>19</v>
      </c>
      <c r="I983" s="231"/>
      <c r="J983" s="227"/>
      <c r="K983" s="227"/>
      <c r="L983" s="232"/>
      <c r="M983" s="233"/>
      <c r="N983" s="234"/>
      <c r="O983" s="234"/>
      <c r="P983" s="234"/>
      <c r="Q983" s="234"/>
      <c r="R983" s="234"/>
      <c r="S983" s="234"/>
      <c r="T983" s="235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6" t="s">
        <v>190</v>
      </c>
      <c r="AU983" s="236" t="s">
        <v>87</v>
      </c>
      <c r="AV983" s="13" t="s">
        <v>85</v>
      </c>
      <c r="AW983" s="13" t="s">
        <v>36</v>
      </c>
      <c r="AX983" s="13" t="s">
        <v>77</v>
      </c>
      <c r="AY983" s="236" t="s">
        <v>180</v>
      </c>
    </row>
    <row r="984" s="14" customFormat="1">
      <c r="A984" s="14"/>
      <c r="B984" s="237"/>
      <c r="C984" s="238"/>
      <c r="D984" s="228" t="s">
        <v>190</v>
      </c>
      <c r="E984" s="239" t="s">
        <v>19</v>
      </c>
      <c r="F984" s="240" t="s">
        <v>87</v>
      </c>
      <c r="G984" s="238"/>
      <c r="H984" s="241">
        <v>2</v>
      </c>
      <c r="I984" s="242"/>
      <c r="J984" s="238"/>
      <c r="K984" s="238"/>
      <c r="L984" s="243"/>
      <c r="M984" s="244"/>
      <c r="N984" s="245"/>
      <c r="O984" s="245"/>
      <c r="P984" s="245"/>
      <c r="Q984" s="245"/>
      <c r="R984" s="245"/>
      <c r="S984" s="245"/>
      <c r="T984" s="246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47" t="s">
        <v>190</v>
      </c>
      <c r="AU984" s="247" t="s">
        <v>87</v>
      </c>
      <c r="AV984" s="14" t="s">
        <v>87</v>
      </c>
      <c r="AW984" s="14" t="s">
        <v>36</v>
      </c>
      <c r="AX984" s="14" t="s">
        <v>77</v>
      </c>
      <c r="AY984" s="247" t="s">
        <v>180</v>
      </c>
    </row>
    <row r="985" s="15" customFormat="1">
      <c r="A985" s="15"/>
      <c r="B985" s="248"/>
      <c r="C985" s="249"/>
      <c r="D985" s="228" t="s">
        <v>190</v>
      </c>
      <c r="E985" s="250" t="s">
        <v>19</v>
      </c>
      <c r="F985" s="251" t="s">
        <v>194</v>
      </c>
      <c r="G985" s="249"/>
      <c r="H985" s="252">
        <v>2</v>
      </c>
      <c r="I985" s="253"/>
      <c r="J985" s="249"/>
      <c r="K985" s="249"/>
      <c r="L985" s="254"/>
      <c r="M985" s="255"/>
      <c r="N985" s="256"/>
      <c r="O985" s="256"/>
      <c r="P985" s="256"/>
      <c r="Q985" s="256"/>
      <c r="R985" s="256"/>
      <c r="S985" s="256"/>
      <c r="T985" s="257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T985" s="258" t="s">
        <v>190</v>
      </c>
      <c r="AU985" s="258" t="s">
        <v>87</v>
      </c>
      <c r="AV985" s="15" t="s">
        <v>186</v>
      </c>
      <c r="AW985" s="15" t="s">
        <v>36</v>
      </c>
      <c r="AX985" s="15" t="s">
        <v>85</v>
      </c>
      <c r="AY985" s="258" t="s">
        <v>180</v>
      </c>
    </row>
    <row r="986" s="2" customFormat="1" ht="24.15" customHeight="1">
      <c r="A986" s="41"/>
      <c r="B986" s="42"/>
      <c r="C986" s="208" t="s">
        <v>1015</v>
      </c>
      <c r="D986" s="208" t="s">
        <v>182</v>
      </c>
      <c r="E986" s="209" t="s">
        <v>1016</v>
      </c>
      <c r="F986" s="210" t="s">
        <v>1017</v>
      </c>
      <c r="G986" s="211" t="s">
        <v>378</v>
      </c>
      <c r="H986" s="212">
        <v>14.01</v>
      </c>
      <c r="I986" s="213"/>
      <c r="J986" s="214">
        <f>ROUND(I986*H986,2)</f>
        <v>0</v>
      </c>
      <c r="K986" s="210" t="s">
        <v>185</v>
      </c>
      <c r="L986" s="47"/>
      <c r="M986" s="215" t="s">
        <v>19</v>
      </c>
      <c r="N986" s="216" t="s">
        <v>48</v>
      </c>
      <c r="O986" s="87"/>
      <c r="P986" s="217">
        <f>O986*H986</f>
        <v>0</v>
      </c>
      <c r="Q986" s="217">
        <v>0.29221000000000003</v>
      </c>
      <c r="R986" s="217">
        <f>Q986*H986</f>
        <v>4.0938620999999999</v>
      </c>
      <c r="S986" s="217">
        <v>0</v>
      </c>
      <c r="T986" s="218">
        <f>S986*H986</f>
        <v>0</v>
      </c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R986" s="219" t="s">
        <v>186</v>
      </c>
      <c r="AT986" s="219" t="s">
        <v>182</v>
      </c>
      <c r="AU986" s="219" t="s">
        <v>87</v>
      </c>
      <c r="AY986" s="20" t="s">
        <v>180</v>
      </c>
      <c r="BE986" s="220">
        <f>IF(N986="základní",J986,0)</f>
        <v>0</v>
      </c>
      <c r="BF986" s="220">
        <f>IF(N986="snížená",J986,0)</f>
        <v>0</v>
      </c>
      <c r="BG986" s="220">
        <f>IF(N986="zákl. přenesená",J986,0)</f>
        <v>0</v>
      </c>
      <c r="BH986" s="220">
        <f>IF(N986="sníž. přenesená",J986,0)</f>
        <v>0</v>
      </c>
      <c r="BI986" s="220">
        <f>IF(N986="nulová",J986,0)</f>
        <v>0</v>
      </c>
      <c r="BJ986" s="20" t="s">
        <v>85</v>
      </c>
      <c r="BK986" s="220">
        <f>ROUND(I986*H986,2)</f>
        <v>0</v>
      </c>
      <c r="BL986" s="20" t="s">
        <v>186</v>
      </c>
      <c r="BM986" s="219" t="s">
        <v>1018</v>
      </c>
    </row>
    <row r="987" s="2" customFormat="1">
      <c r="A987" s="41"/>
      <c r="B987" s="42"/>
      <c r="C987" s="43"/>
      <c r="D987" s="221" t="s">
        <v>188</v>
      </c>
      <c r="E987" s="43"/>
      <c r="F987" s="222" t="s">
        <v>1019</v>
      </c>
      <c r="G987" s="43"/>
      <c r="H987" s="43"/>
      <c r="I987" s="223"/>
      <c r="J987" s="43"/>
      <c r="K987" s="43"/>
      <c r="L987" s="47"/>
      <c r="M987" s="224"/>
      <c r="N987" s="225"/>
      <c r="O987" s="87"/>
      <c r="P987" s="87"/>
      <c r="Q987" s="87"/>
      <c r="R987" s="87"/>
      <c r="S987" s="87"/>
      <c r="T987" s="88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T987" s="20" t="s">
        <v>188</v>
      </c>
      <c r="AU987" s="20" t="s">
        <v>87</v>
      </c>
    </row>
    <row r="988" s="13" customFormat="1">
      <c r="A988" s="13"/>
      <c r="B988" s="226"/>
      <c r="C988" s="227"/>
      <c r="D988" s="228" t="s">
        <v>190</v>
      </c>
      <c r="E988" s="229" t="s">
        <v>19</v>
      </c>
      <c r="F988" s="230" t="s">
        <v>191</v>
      </c>
      <c r="G988" s="227"/>
      <c r="H988" s="229" t="s">
        <v>19</v>
      </c>
      <c r="I988" s="231"/>
      <c r="J988" s="227"/>
      <c r="K988" s="227"/>
      <c r="L988" s="232"/>
      <c r="M988" s="233"/>
      <c r="N988" s="234"/>
      <c r="O988" s="234"/>
      <c r="P988" s="234"/>
      <c r="Q988" s="234"/>
      <c r="R988" s="234"/>
      <c r="S988" s="234"/>
      <c r="T988" s="235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6" t="s">
        <v>190</v>
      </c>
      <c r="AU988" s="236" t="s">
        <v>87</v>
      </c>
      <c r="AV988" s="13" t="s">
        <v>85</v>
      </c>
      <c r="AW988" s="13" t="s">
        <v>36</v>
      </c>
      <c r="AX988" s="13" t="s">
        <v>77</v>
      </c>
      <c r="AY988" s="236" t="s">
        <v>180</v>
      </c>
    </row>
    <row r="989" s="13" customFormat="1">
      <c r="A989" s="13"/>
      <c r="B989" s="226"/>
      <c r="C989" s="227"/>
      <c r="D989" s="228" t="s">
        <v>190</v>
      </c>
      <c r="E989" s="229" t="s">
        <v>19</v>
      </c>
      <c r="F989" s="230" t="s">
        <v>192</v>
      </c>
      <c r="G989" s="227"/>
      <c r="H989" s="229" t="s">
        <v>19</v>
      </c>
      <c r="I989" s="231"/>
      <c r="J989" s="227"/>
      <c r="K989" s="227"/>
      <c r="L989" s="232"/>
      <c r="M989" s="233"/>
      <c r="N989" s="234"/>
      <c r="O989" s="234"/>
      <c r="P989" s="234"/>
      <c r="Q989" s="234"/>
      <c r="R989" s="234"/>
      <c r="S989" s="234"/>
      <c r="T989" s="235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6" t="s">
        <v>190</v>
      </c>
      <c r="AU989" s="236" t="s">
        <v>87</v>
      </c>
      <c r="AV989" s="13" t="s">
        <v>85</v>
      </c>
      <c r="AW989" s="13" t="s">
        <v>36</v>
      </c>
      <c r="AX989" s="13" t="s">
        <v>77</v>
      </c>
      <c r="AY989" s="236" t="s">
        <v>180</v>
      </c>
    </row>
    <row r="990" s="14" customFormat="1">
      <c r="A990" s="14"/>
      <c r="B990" s="237"/>
      <c r="C990" s="238"/>
      <c r="D990" s="228" t="s">
        <v>190</v>
      </c>
      <c r="E990" s="239" t="s">
        <v>19</v>
      </c>
      <c r="F990" s="240" t="s">
        <v>1020</v>
      </c>
      <c r="G990" s="238"/>
      <c r="H990" s="241">
        <v>14.01</v>
      </c>
      <c r="I990" s="242"/>
      <c r="J990" s="238"/>
      <c r="K990" s="238"/>
      <c r="L990" s="243"/>
      <c r="M990" s="244"/>
      <c r="N990" s="245"/>
      <c r="O990" s="245"/>
      <c r="P990" s="245"/>
      <c r="Q990" s="245"/>
      <c r="R990" s="245"/>
      <c r="S990" s="245"/>
      <c r="T990" s="246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47" t="s">
        <v>190</v>
      </c>
      <c r="AU990" s="247" t="s">
        <v>87</v>
      </c>
      <c r="AV990" s="14" t="s">
        <v>87</v>
      </c>
      <c r="AW990" s="14" t="s">
        <v>36</v>
      </c>
      <c r="AX990" s="14" t="s">
        <v>77</v>
      </c>
      <c r="AY990" s="247" t="s">
        <v>180</v>
      </c>
    </row>
    <row r="991" s="15" customFormat="1">
      <c r="A991" s="15"/>
      <c r="B991" s="248"/>
      <c r="C991" s="249"/>
      <c r="D991" s="228" t="s">
        <v>190</v>
      </c>
      <c r="E991" s="250" t="s">
        <v>19</v>
      </c>
      <c r="F991" s="251" t="s">
        <v>194</v>
      </c>
      <c r="G991" s="249"/>
      <c r="H991" s="252">
        <v>14.01</v>
      </c>
      <c r="I991" s="253"/>
      <c r="J991" s="249"/>
      <c r="K991" s="249"/>
      <c r="L991" s="254"/>
      <c r="M991" s="255"/>
      <c r="N991" s="256"/>
      <c r="O991" s="256"/>
      <c r="P991" s="256"/>
      <c r="Q991" s="256"/>
      <c r="R991" s="256"/>
      <c r="S991" s="256"/>
      <c r="T991" s="257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58" t="s">
        <v>190</v>
      </c>
      <c r="AU991" s="258" t="s">
        <v>87</v>
      </c>
      <c r="AV991" s="15" t="s">
        <v>186</v>
      </c>
      <c r="AW991" s="15" t="s">
        <v>36</v>
      </c>
      <c r="AX991" s="15" t="s">
        <v>85</v>
      </c>
      <c r="AY991" s="258" t="s">
        <v>180</v>
      </c>
    </row>
    <row r="992" s="2" customFormat="1" ht="24.15" customHeight="1">
      <c r="A992" s="41"/>
      <c r="B992" s="42"/>
      <c r="C992" s="270" t="s">
        <v>1021</v>
      </c>
      <c r="D992" s="270" t="s">
        <v>319</v>
      </c>
      <c r="E992" s="271" t="s">
        <v>1022</v>
      </c>
      <c r="F992" s="272" t="s">
        <v>1023</v>
      </c>
      <c r="G992" s="273" t="s">
        <v>378</v>
      </c>
      <c r="H992" s="274">
        <v>14.711</v>
      </c>
      <c r="I992" s="275"/>
      <c r="J992" s="276">
        <f>ROUND(I992*H992,2)</f>
        <v>0</v>
      </c>
      <c r="K992" s="272" t="s">
        <v>185</v>
      </c>
      <c r="L992" s="277"/>
      <c r="M992" s="278" t="s">
        <v>19</v>
      </c>
      <c r="N992" s="279" t="s">
        <v>48</v>
      </c>
      <c r="O992" s="87"/>
      <c r="P992" s="217">
        <f>O992*H992</f>
        <v>0</v>
      </c>
      <c r="Q992" s="217">
        <v>0.017600000000000001</v>
      </c>
      <c r="R992" s="217">
        <f>Q992*H992</f>
        <v>0.25891360000000002</v>
      </c>
      <c r="S992" s="217">
        <v>0</v>
      </c>
      <c r="T992" s="218">
        <f>S992*H992</f>
        <v>0</v>
      </c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R992" s="219" t="s">
        <v>260</v>
      </c>
      <c r="AT992" s="219" t="s">
        <v>319</v>
      </c>
      <c r="AU992" s="219" t="s">
        <v>87</v>
      </c>
      <c r="AY992" s="20" t="s">
        <v>180</v>
      </c>
      <c r="BE992" s="220">
        <f>IF(N992="základní",J992,0)</f>
        <v>0</v>
      </c>
      <c r="BF992" s="220">
        <f>IF(N992="snížená",J992,0)</f>
        <v>0</v>
      </c>
      <c r="BG992" s="220">
        <f>IF(N992="zákl. přenesená",J992,0)</f>
        <v>0</v>
      </c>
      <c r="BH992" s="220">
        <f>IF(N992="sníž. přenesená",J992,0)</f>
        <v>0</v>
      </c>
      <c r="BI992" s="220">
        <f>IF(N992="nulová",J992,0)</f>
        <v>0</v>
      </c>
      <c r="BJ992" s="20" t="s">
        <v>85</v>
      </c>
      <c r="BK992" s="220">
        <f>ROUND(I992*H992,2)</f>
        <v>0</v>
      </c>
      <c r="BL992" s="20" t="s">
        <v>186</v>
      </c>
      <c r="BM992" s="219" t="s">
        <v>1024</v>
      </c>
    </row>
    <row r="993" s="13" customFormat="1">
      <c r="A993" s="13"/>
      <c r="B993" s="226"/>
      <c r="C993" s="227"/>
      <c r="D993" s="228" t="s">
        <v>190</v>
      </c>
      <c r="E993" s="229" t="s">
        <v>19</v>
      </c>
      <c r="F993" s="230" t="s">
        <v>191</v>
      </c>
      <c r="G993" s="227"/>
      <c r="H993" s="229" t="s">
        <v>19</v>
      </c>
      <c r="I993" s="231"/>
      <c r="J993" s="227"/>
      <c r="K993" s="227"/>
      <c r="L993" s="232"/>
      <c r="M993" s="233"/>
      <c r="N993" s="234"/>
      <c r="O993" s="234"/>
      <c r="P993" s="234"/>
      <c r="Q993" s="234"/>
      <c r="R993" s="234"/>
      <c r="S993" s="234"/>
      <c r="T993" s="235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6" t="s">
        <v>190</v>
      </c>
      <c r="AU993" s="236" t="s">
        <v>87</v>
      </c>
      <c r="AV993" s="13" t="s">
        <v>85</v>
      </c>
      <c r="AW993" s="13" t="s">
        <v>36</v>
      </c>
      <c r="AX993" s="13" t="s">
        <v>77</v>
      </c>
      <c r="AY993" s="236" t="s">
        <v>180</v>
      </c>
    </row>
    <row r="994" s="13" customFormat="1">
      <c r="A994" s="13"/>
      <c r="B994" s="226"/>
      <c r="C994" s="227"/>
      <c r="D994" s="228" t="s">
        <v>190</v>
      </c>
      <c r="E994" s="229" t="s">
        <v>19</v>
      </c>
      <c r="F994" s="230" t="s">
        <v>192</v>
      </c>
      <c r="G994" s="227"/>
      <c r="H994" s="229" t="s">
        <v>19</v>
      </c>
      <c r="I994" s="231"/>
      <c r="J994" s="227"/>
      <c r="K994" s="227"/>
      <c r="L994" s="232"/>
      <c r="M994" s="233"/>
      <c r="N994" s="234"/>
      <c r="O994" s="234"/>
      <c r="P994" s="234"/>
      <c r="Q994" s="234"/>
      <c r="R994" s="234"/>
      <c r="S994" s="234"/>
      <c r="T994" s="235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6" t="s">
        <v>190</v>
      </c>
      <c r="AU994" s="236" t="s">
        <v>87</v>
      </c>
      <c r="AV994" s="13" t="s">
        <v>85</v>
      </c>
      <c r="AW994" s="13" t="s">
        <v>36</v>
      </c>
      <c r="AX994" s="13" t="s">
        <v>77</v>
      </c>
      <c r="AY994" s="236" t="s">
        <v>180</v>
      </c>
    </row>
    <row r="995" s="14" customFormat="1">
      <c r="A995" s="14"/>
      <c r="B995" s="237"/>
      <c r="C995" s="238"/>
      <c r="D995" s="228" t="s">
        <v>190</v>
      </c>
      <c r="E995" s="239" t="s">
        <v>19</v>
      </c>
      <c r="F995" s="240" t="s">
        <v>1020</v>
      </c>
      <c r="G995" s="238"/>
      <c r="H995" s="241">
        <v>14.01</v>
      </c>
      <c r="I995" s="242"/>
      <c r="J995" s="238"/>
      <c r="K995" s="238"/>
      <c r="L995" s="243"/>
      <c r="M995" s="244"/>
      <c r="N995" s="245"/>
      <c r="O995" s="245"/>
      <c r="P995" s="245"/>
      <c r="Q995" s="245"/>
      <c r="R995" s="245"/>
      <c r="S995" s="245"/>
      <c r="T995" s="246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7" t="s">
        <v>190</v>
      </c>
      <c r="AU995" s="247" t="s">
        <v>87</v>
      </c>
      <c r="AV995" s="14" t="s">
        <v>87</v>
      </c>
      <c r="AW995" s="14" t="s">
        <v>36</v>
      </c>
      <c r="AX995" s="14" t="s">
        <v>77</v>
      </c>
      <c r="AY995" s="247" t="s">
        <v>180</v>
      </c>
    </row>
    <row r="996" s="15" customFormat="1">
      <c r="A996" s="15"/>
      <c r="B996" s="248"/>
      <c r="C996" s="249"/>
      <c r="D996" s="228" t="s">
        <v>190</v>
      </c>
      <c r="E996" s="250" t="s">
        <v>19</v>
      </c>
      <c r="F996" s="251" t="s">
        <v>194</v>
      </c>
      <c r="G996" s="249"/>
      <c r="H996" s="252">
        <v>14.01</v>
      </c>
      <c r="I996" s="253"/>
      <c r="J996" s="249"/>
      <c r="K996" s="249"/>
      <c r="L996" s="254"/>
      <c r="M996" s="255"/>
      <c r="N996" s="256"/>
      <c r="O996" s="256"/>
      <c r="P996" s="256"/>
      <c r="Q996" s="256"/>
      <c r="R996" s="256"/>
      <c r="S996" s="256"/>
      <c r="T996" s="257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58" t="s">
        <v>190</v>
      </c>
      <c r="AU996" s="258" t="s">
        <v>87</v>
      </c>
      <c r="AV996" s="15" t="s">
        <v>186</v>
      </c>
      <c r="AW996" s="15" t="s">
        <v>36</v>
      </c>
      <c r="AX996" s="15" t="s">
        <v>85</v>
      </c>
      <c r="AY996" s="258" t="s">
        <v>180</v>
      </c>
    </row>
    <row r="997" s="14" customFormat="1">
      <c r="A997" s="14"/>
      <c r="B997" s="237"/>
      <c r="C997" s="238"/>
      <c r="D997" s="228" t="s">
        <v>190</v>
      </c>
      <c r="E997" s="238"/>
      <c r="F997" s="240" t="s">
        <v>1025</v>
      </c>
      <c r="G997" s="238"/>
      <c r="H997" s="241">
        <v>14.711</v>
      </c>
      <c r="I997" s="242"/>
      <c r="J997" s="238"/>
      <c r="K997" s="238"/>
      <c r="L997" s="243"/>
      <c r="M997" s="244"/>
      <c r="N997" s="245"/>
      <c r="O997" s="245"/>
      <c r="P997" s="245"/>
      <c r="Q997" s="245"/>
      <c r="R997" s="245"/>
      <c r="S997" s="245"/>
      <c r="T997" s="246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7" t="s">
        <v>190</v>
      </c>
      <c r="AU997" s="247" t="s">
        <v>87</v>
      </c>
      <c r="AV997" s="14" t="s">
        <v>87</v>
      </c>
      <c r="AW997" s="14" t="s">
        <v>4</v>
      </c>
      <c r="AX997" s="14" t="s">
        <v>85</v>
      </c>
      <c r="AY997" s="247" t="s">
        <v>180</v>
      </c>
    </row>
    <row r="998" s="2" customFormat="1" ht="16.5" customHeight="1">
      <c r="A998" s="41"/>
      <c r="B998" s="42"/>
      <c r="C998" s="270" t="s">
        <v>1026</v>
      </c>
      <c r="D998" s="270" t="s">
        <v>319</v>
      </c>
      <c r="E998" s="271" t="s">
        <v>1027</v>
      </c>
      <c r="F998" s="272" t="s">
        <v>1028</v>
      </c>
      <c r="G998" s="273" t="s">
        <v>378</v>
      </c>
      <c r="H998" s="274">
        <v>14.711</v>
      </c>
      <c r="I998" s="275"/>
      <c r="J998" s="276">
        <f>ROUND(I998*H998,2)</f>
        <v>0</v>
      </c>
      <c r="K998" s="272" t="s">
        <v>19</v>
      </c>
      <c r="L998" s="277"/>
      <c r="M998" s="278" t="s">
        <v>19</v>
      </c>
      <c r="N998" s="279" t="s">
        <v>48</v>
      </c>
      <c r="O998" s="87"/>
      <c r="P998" s="217">
        <f>O998*H998</f>
        <v>0</v>
      </c>
      <c r="Q998" s="217">
        <v>0.00215</v>
      </c>
      <c r="R998" s="217">
        <f>Q998*H998</f>
        <v>0.031628650000000001</v>
      </c>
      <c r="S998" s="217">
        <v>0</v>
      </c>
      <c r="T998" s="218">
        <f>S998*H998</f>
        <v>0</v>
      </c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R998" s="219" t="s">
        <v>260</v>
      </c>
      <c r="AT998" s="219" t="s">
        <v>319</v>
      </c>
      <c r="AU998" s="219" t="s">
        <v>87</v>
      </c>
      <c r="AY998" s="20" t="s">
        <v>180</v>
      </c>
      <c r="BE998" s="220">
        <f>IF(N998="základní",J998,0)</f>
        <v>0</v>
      </c>
      <c r="BF998" s="220">
        <f>IF(N998="snížená",J998,0)</f>
        <v>0</v>
      </c>
      <c r="BG998" s="220">
        <f>IF(N998="zákl. přenesená",J998,0)</f>
        <v>0</v>
      </c>
      <c r="BH998" s="220">
        <f>IF(N998="sníž. přenesená",J998,0)</f>
        <v>0</v>
      </c>
      <c r="BI998" s="220">
        <f>IF(N998="nulová",J998,0)</f>
        <v>0</v>
      </c>
      <c r="BJ998" s="20" t="s">
        <v>85</v>
      </c>
      <c r="BK998" s="220">
        <f>ROUND(I998*H998,2)</f>
        <v>0</v>
      </c>
      <c r="BL998" s="20" t="s">
        <v>186</v>
      </c>
      <c r="BM998" s="219" t="s">
        <v>1029</v>
      </c>
    </row>
    <row r="999" s="14" customFormat="1">
      <c r="A999" s="14"/>
      <c r="B999" s="237"/>
      <c r="C999" s="238"/>
      <c r="D999" s="228" t="s">
        <v>190</v>
      </c>
      <c r="E999" s="238"/>
      <c r="F999" s="240" t="s">
        <v>1025</v>
      </c>
      <c r="G999" s="238"/>
      <c r="H999" s="241">
        <v>14.711</v>
      </c>
      <c r="I999" s="242"/>
      <c r="J999" s="238"/>
      <c r="K999" s="238"/>
      <c r="L999" s="243"/>
      <c r="M999" s="244"/>
      <c r="N999" s="245"/>
      <c r="O999" s="245"/>
      <c r="P999" s="245"/>
      <c r="Q999" s="245"/>
      <c r="R999" s="245"/>
      <c r="S999" s="245"/>
      <c r="T999" s="246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47" t="s">
        <v>190</v>
      </c>
      <c r="AU999" s="247" t="s">
        <v>87</v>
      </c>
      <c r="AV999" s="14" t="s">
        <v>87</v>
      </c>
      <c r="AW999" s="14" t="s">
        <v>4</v>
      </c>
      <c r="AX999" s="14" t="s">
        <v>85</v>
      </c>
      <c r="AY999" s="247" t="s">
        <v>180</v>
      </c>
    </row>
    <row r="1000" s="2" customFormat="1" ht="49.05" customHeight="1">
      <c r="A1000" s="41"/>
      <c r="B1000" s="42"/>
      <c r="C1000" s="208" t="s">
        <v>1030</v>
      </c>
      <c r="D1000" s="208" t="s">
        <v>182</v>
      </c>
      <c r="E1000" s="209" t="s">
        <v>1031</v>
      </c>
      <c r="F1000" s="210" t="s">
        <v>1032</v>
      </c>
      <c r="G1000" s="211" t="s">
        <v>574</v>
      </c>
      <c r="H1000" s="212">
        <v>8</v>
      </c>
      <c r="I1000" s="213"/>
      <c r="J1000" s="214">
        <f>ROUND(I1000*H1000,2)</f>
        <v>0</v>
      </c>
      <c r="K1000" s="210" t="s">
        <v>185</v>
      </c>
      <c r="L1000" s="47"/>
      <c r="M1000" s="215" t="s">
        <v>19</v>
      </c>
      <c r="N1000" s="216" t="s">
        <v>48</v>
      </c>
      <c r="O1000" s="87"/>
      <c r="P1000" s="217">
        <f>O1000*H1000</f>
        <v>0</v>
      </c>
      <c r="Q1000" s="217">
        <v>0</v>
      </c>
      <c r="R1000" s="217">
        <f>Q1000*H1000</f>
        <v>0</v>
      </c>
      <c r="S1000" s="217">
        <v>0</v>
      </c>
      <c r="T1000" s="218">
        <f>S1000*H1000</f>
        <v>0</v>
      </c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R1000" s="219" t="s">
        <v>186</v>
      </c>
      <c r="AT1000" s="219" t="s">
        <v>182</v>
      </c>
      <c r="AU1000" s="219" t="s">
        <v>87</v>
      </c>
      <c r="AY1000" s="20" t="s">
        <v>180</v>
      </c>
      <c r="BE1000" s="220">
        <f>IF(N1000="základní",J1000,0)</f>
        <v>0</v>
      </c>
      <c r="BF1000" s="220">
        <f>IF(N1000="snížená",J1000,0)</f>
        <v>0</v>
      </c>
      <c r="BG1000" s="220">
        <f>IF(N1000="zákl. přenesená",J1000,0)</f>
        <v>0</v>
      </c>
      <c r="BH1000" s="220">
        <f>IF(N1000="sníž. přenesená",J1000,0)</f>
        <v>0</v>
      </c>
      <c r="BI1000" s="220">
        <f>IF(N1000="nulová",J1000,0)</f>
        <v>0</v>
      </c>
      <c r="BJ1000" s="20" t="s">
        <v>85</v>
      </c>
      <c r="BK1000" s="220">
        <f>ROUND(I1000*H1000,2)</f>
        <v>0</v>
      </c>
      <c r="BL1000" s="20" t="s">
        <v>186</v>
      </c>
      <c r="BM1000" s="219" t="s">
        <v>1033</v>
      </c>
    </row>
    <row r="1001" s="2" customFormat="1">
      <c r="A1001" s="41"/>
      <c r="B1001" s="42"/>
      <c r="C1001" s="43"/>
      <c r="D1001" s="221" t="s">
        <v>188</v>
      </c>
      <c r="E1001" s="43"/>
      <c r="F1001" s="222" t="s">
        <v>1034</v>
      </c>
      <c r="G1001" s="43"/>
      <c r="H1001" s="43"/>
      <c r="I1001" s="223"/>
      <c r="J1001" s="43"/>
      <c r="K1001" s="43"/>
      <c r="L1001" s="47"/>
      <c r="M1001" s="224"/>
      <c r="N1001" s="225"/>
      <c r="O1001" s="87"/>
      <c r="P1001" s="87"/>
      <c r="Q1001" s="87"/>
      <c r="R1001" s="87"/>
      <c r="S1001" s="87"/>
      <c r="T1001" s="88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T1001" s="20" t="s">
        <v>188</v>
      </c>
      <c r="AU1001" s="20" t="s">
        <v>87</v>
      </c>
    </row>
    <row r="1002" s="2" customFormat="1" ht="37.8" customHeight="1">
      <c r="A1002" s="41"/>
      <c r="B1002" s="42"/>
      <c r="C1002" s="270" t="s">
        <v>1035</v>
      </c>
      <c r="D1002" s="270" t="s">
        <v>319</v>
      </c>
      <c r="E1002" s="271" t="s">
        <v>1036</v>
      </c>
      <c r="F1002" s="272" t="s">
        <v>1037</v>
      </c>
      <c r="G1002" s="273" t="s">
        <v>574</v>
      </c>
      <c r="H1002" s="274">
        <v>8</v>
      </c>
      <c r="I1002" s="275"/>
      <c r="J1002" s="276">
        <f>ROUND(I1002*H1002,2)</f>
        <v>0</v>
      </c>
      <c r="K1002" s="272" t="s">
        <v>185</v>
      </c>
      <c r="L1002" s="277"/>
      <c r="M1002" s="278" t="s">
        <v>19</v>
      </c>
      <c r="N1002" s="279" t="s">
        <v>48</v>
      </c>
      <c r="O1002" s="87"/>
      <c r="P1002" s="217">
        <f>O1002*H1002</f>
        <v>0</v>
      </c>
      <c r="Q1002" s="217">
        <v>0.00020000000000000001</v>
      </c>
      <c r="R1002" s="217">
        <f>Q1002*H1002</f>
        <v>0.0016000000000000001</v>
      </c>
      <c r="S1002" s="217">
        <v>0</v>
      </c>
      <c r="T1002" s="218">
        <f>S1002*H1002</f>
        <v>0</v>
      </c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R1002" s="219" t="s">
        <v>260</v>
      </c>
      <c r="AT1002" s="219" t="s">
        <v>319</v>
      </c>
      <c r="AU1002" s="219" t="s">
        <v>87</v>
      </c>
      <c r="AY1002" s="20" t="s">
        <v>180</v>
      </c>
      <c r="BE1002" s="220">
        <f>IF(N1002="základní",J1002,0)</f>
        <v>0</v>
      </c>
      <c r="BF1002" s="220">
        <f>IF(N1002="snížená",J1002,0)</f>
        <v>0</v>
      </c>
      <c r="BG1002" s="220">
        <f>IF(N1002="zákl. přenesená",J1002,0)</f>
        <v>0</v>
      </c>
      <c r="BH1002" s="220">
        <f>IF(N1002="sníž. přenesená",J1002,0)</f>
        <v>0</v>
      </c>
      <c r="BI1002" s="220">
        <f>IF(N1002="nulová",J1002,0)</f>
        <v>0</v>
      </c>
      <c r="BJ1002" s="20" t="s">
        <v>85</v>
      </c>
      <c r="BK1002" s="220">
        <f>ROUND(I1002*H1002,2)</f>
        <v>0</v>
      </c>
      <c r="BL1002" s="20" t="s">
        <v>186</v>
      </c>
      <c r="BM1002" s="219" t="s">
        <v>1038</v>
      </c>
    </row>
    <row r="1003" s="2" customFormat="1" ht="44.25" customHeight="1">
      <c r="A1003" s="41"/>
      <c r="B1003" s="42"/>
      <c r="C1003" s="208" t="s">
        <v>1039</v>
      </c>
      <c r="D1003" s="208" t="s">
        <v>182</v>
      </c>
      <c r="E1003" s="209" t="s">
        <v>1040</v>
      </c>
      <c r="F1003" s="210" t="s">
        <v>1041</v>
      </c>
      <c r="G1003" s="211" t="s">
        <v>130</v>
      </c>
      <c r="H1003" s="212">
        <v>0.56999999999999995</v>
      </c>
      <c r="I1003" s="213"/>
      <c r="J1003" s="214">
        <f>ROUND(I1003*H1003,2)</f>
        <v>0</v>
      </c>
      <c r="K1003" s="210" t="s">
        <v>185</v>
      </c>
      <c r="L1003" s="47"/>
      <c r="M1003" s="215" t="s">
        <v>19</v>
      </c>
      <c r="N1003" s="216" t="s">
        <v>48</v>
      </c>
      <c r="O1003" s="87"/>
      <c r="P1003" s="217">
        <f>O1003*H1003</f>
        <v>0</v>
      </c>
      <c r="Q1003" s="217">
        <v>0</v>
      </c>
      <c r="R1003" s="217">
        <f>Q1003*H1003</f>
        <v>0</v>
      </c>
      <c r="S1003" s="217">
        <v>0.90000000000000002</v>
      </c>
      <c r="T1003" s="218">
        <f>S1003*H1003</f>
        <v>0.51300000000000001</v>
      </c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R1003" s="219" t="s">
        <v>186</v>
      </c>
      <c r="AT1003" s="219" t="s">
        <v>182</v>
      </c>
      <c r="AU1003" s="219" t="s">
        <v>87</v>
      </c>
      <c r="AY1003" s="20" t="s">
        <v>180</v>
      </c>
      <c r="BE1003" s="220">
        <f>IF(N1003="základní",J1003,0)</f>
        <v>0</v>
      </c>
      <c r="BF1003" s="220">
        <f>IF(N1003="snížená",J1003,0)</f>
        <v>0</v>
      </c>
      <c r="BG1003" s="220">
        <f>IF(N1003="zákl. přenesená",J1003,0)</f>
        <v>0</v>
      </c>
      <c r="BH1003" s="220">
        <f>IF(N1003="sníž. přenesená",J1003,0)</f>
        <v>0</v>
      </c>
      <c r="BI1003" s="220">
        <f>IF(N1003="nulová",J1003,0)</f>
        <v>0</v>
      </c>
      <c r="BJ1003" s="20" t="s">
        <v>85</v>
      </c>
      <c r="BK1003" s="220">
        <f>ROUND(I1003*H1003,2)</f>
        <v>0</v>
      </c>
      <c r="BL1003" s="20" t="s">
        <v>186</v>
      </c>
      <c r="BM1003" s="219" t="s">
        <v>1042</v>
      </c>
    </row>
    <row r="1004" s="2" customFormat="1">
      <c r="A1004" s="41"/>
      <c r="B1004" s="42"/>
      <c r="C1004" s="43"/>
      <c r="D1004" s="221" t="s">
        <v>188</v>
      </c>
      <c r="E1004" s="43"/>
      <c r="F1004" s="222" t="s">
        <v>1043</v>
      </c>
      <c r="G1004" s="43"/>
      <c r="H1004" s="43"/>
      <c r="I1004" s="223"/>
      <c r="J1004" s="43"/>
      <c r="K1004" s="43"/>
      <c r="L1004" s="47"/>
      <c r="M1004" s="224"/>
      <c r="N1004" s="225"/>
      <c r="O1004" s="87"/>
      <c r="P1004" s="87"/>
      <c r="Q1004" s="87"/>
      <c r="R1004" s="87"/>
      <c r="S1004" s="87"/>
      <c r="T1004" s="88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T1004" s="20" t="s">
        <v>188</v>
      </c>
      <c r="AU1004" s="20" t="s">
        <v>87</v>
      </c>
    </row>
    <row r="1005" s="13" customFormat="1">
      <c r="A1005" s="13"/>
      <c r="B1005" s="226"/>
      <c r="C1005" s="227"/>
      <c r="D1005" s="228" t="s">
        <v>190</v>
      </c>
      <c r="E1005" s="229" t="s">
        <v>19</v>
      </c>
      <c r="F1005" s="230" t="s">
        <v>191</v>
      </c>
      <c r="G1005" s="227"/>
      <c r="H1005" s="229" t="s">
        <v>19</v>
      </c>
      <c r="I1005" s="231"/>
      <c r="J1005" s="227"/>
      <c r="K1005" s="227"/>
      <c r="L1005" s="232"/>
      <c r="M1005" s="233"/>
      <c r="N1005" s="234"/>
      <c r="O1005" s="234"/>
      <c r="P1005" s="234"/>
      <c r="Q1005" s="234"/>
      <c r="R1005" s="234"/>
      <c r="S1005" s="234"/>
      <c r="T1005" s="235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36" t="s">
        <v>190</v>
      </c>
      <c r="AU1005" s="236" t="s">
        <v>87</v>
      </c>
      <c r="AV1005" s="13" t="s">
        <v>85</v>
      </c>
      <c r="AW1005" s="13" t="s">
        <v>36</v>
      </c>
      <c r="AX1005" s="13" t="s">
        <v>77</v>
      </c>
      <c r="AY1005" s="236" t="s">
        <v>180</v>
      </c>
    </row>
    <row r="1006" s="13" customFormat="1">
      <c r="A1006" s="13"/>
      <c r="B1006" s="226"/>
      <c r="C1006" s="227"/>
      <c r="D1006" s="228" t="s">
        <v>190</v>
      </c>
      <c r="E1006" s="229" t="s">
        <v>19</v>
      </c>
      <c r="F1006" s="230" t="s">
        <v>192</v>
      </c>
      <c r="G1006" s="227"/>
      <c r="H1006" s="229" t="s">
        <v>19</v>
      </c>
      <c r="I1006" s="231"/>
      <c r="J1006" s="227"/>
      <c r="K1006" s="227"/>
      <c r="L1006" s="232"/>
      <c r="M1006" s="233"/>
      <c r="N1006" s="234"/>
      <c r="O1006" s="234"/>
      <c r="P1006" s="234"/>
      <c r="Q1006" s="234"/>
      <c r="R1006" s="234"/>
      <c r="S1006" s="234"/>
      <c r="T1006" s="235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6" t="s">
        <v>190</v>
      </c>
      <c r="AU1006" s="236" t="s">
        <v>87</v>
      </c>
      <c r="AV1006" s="13" t="s">
        <v>85</v>
      </c>
      <c r="AW1006" s="13" t="s">
        <v>36</v>
      </c>
      <c r="AX1006" s="13" t="s">
        <v>77</v>
      </c>
      <c r="AY1006" s="236" t="s">
        <v>180</v>
      </c>
    </row>
    <row r="1007" s="14" customFormat="1">
      <c r="A1007" s="14"/>
      <c r="B1007" s="237"/>
      <c r="C1007" s="238"/>
      <c r="D1007" s="228" t="s">
        <v>190</v>
      </c>
      <c r="E1007" s="239" t="s">
        <v>19</v>
      </c>
      <c r="F1007" s="240" t="s">
        <v>1044</v>
      </c>
      <c r="G1007" s="238"/>
      <c r="H1007" s="241">
        <v>0.56999999999999995</v>
      </c>
      <c r="I1007" s="242"/>
      <c r="J1007" s="238"/>
      <c r="K1007" s="238"/>
      <c r="L1007" s="243"/>
      <c r="M1007" s="244"/>
      <c r="N1007" s="245"/>
      <c r="O1007" s="245"/>
      <c r="P1007" s="245"/>
      <c r="Q1007" s="245"/>
      <c r="R1007" s="245"/>
      <c r="S1007" s="245"/>
      <c r="T1007" s="24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7" t="s">
        <v>190</v>
      </c>
      <c r="AU1007" s="247" t="s">
        <v>87</v>
      </c>
      <c r="AV1007" s="14" t="s">
        <v>87</v>
      </c>
      <c r="AW1007" s="14" t="s">
        <v>36</v>
      </c>
      <c r="AX1007" s="14" t="s">
        <v>77</v>
      </c>
      <c r="AY1007" s="247" t="s">
        <v>180</v>
      </c>
    </row>
    <row r="1008" s="15" customFormat="1">
      <c r="A1008" s="15"/>
      <c r="B1008" s="248"/>
      <c r="C1008" s="249"/>
      <c r="D1008" s="228" t="s">
        <v>190</v>
      </c>
      <c r="E1008" s="250" t="s">
        <v>19</v>
      </c>
      <c r="F1008" s="251" t="s">
        <v>194</v>
      </c>
      <c r="G1008" s="249"/>
      <c r="H1008" s="252">
        <v>0.56999999999999995</v>
      </c>
      <c r="I1008" s="253"/>
      <c r="J1008" s="249"/>
      <c r="K1008" s="249"/>
      <c r="L1008" s="254"/>
      <c r="M1008" s="255"/>
      <c r="N1008" s="256"/>
      <c r="O1008" s="256"/>
      <c r="P1008" s="256"/>
      <c r="Q1008" s="256"/>
      <c r="R1008" s="256"/>
      <c r="S1008" s="256"/>
      <c r="T1008" s="257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58" t="s">
        <v>190</v>
      </c>
      <c r="AU1008" s="258" t="s">
        <v>87</v>
      </c>
      <c r="AV1008" s="15" t="s">
        <v>186</v>
      </c>
      <c r="AW1008" s="15" t="s">
        <v>36</v>
      </c>
      <c r="AX1008" s="15" t="s">
        <v>85</v>
      </c>
      <c r="AY1008" s="258" t="s">
        <v>180</v>
      </c>
    </row>
    <row r="1009" s="2" customFormat="1" ht="16.5" customHeight="1">
      <c r="A1009" s="41"/>
      <c r="B1009" s="42"/>
      <c r="C1009" s="208" t="s">
        <v>1045</v>
      </c>
      <c r="D1009" s="208" t="s">
        <v>182</v>
      </c>
      <c r="E1009" s="209" t="s">
        <v>1046</v>
      </c>
      <c r="F1009" s="210" t="s">
        <v>1047</v>
      </c>
      <c r="G1009" s="211" t="s">
        <v>130</v>
      </c>
      <c r="H1009" s="212">
        <v>0.62</v>
      </c>
      <c r="I1009" s="213"/>
      <c r="J1009" s="214">
        <f>ROUND(I1009*H1009,2)</f>
        <v>0</v>
      </c>
      <c r="K1009" s="210" t="s">
        <v>185</v>
      </c>
      <c r="L1009" s="47"/>
      <c r="M1009" s="215" t="s">
        <v>19</v>
      </c>
      <c r="N1009" s="216" t="s">
        <v>48</v>
      </c>
      <c r="O1009" s="87"/>
      <c r="P1009" s="217">
        <f>O1009*H1009</f>
        <v>0</v>
      </c>
      <c r="Q1009" s="217">
        <v>0</v>
      </c>
      <c r="R1009" s="217">
        <f>Q1009*H1009</f>
        <v>0</v>
      </c>
      <c r="S1009" s="217">
        <v>2.6000000000000001</v>
      </c>
      <c r="T1009" s="218">
        <f>S1009*H1009</f>
        <v>1.6120000000000001</v>
      </c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R1009" s="219" t="s">
        <v>186</v>
      </c>
      <c r="AT1009" s="219" t="s">
        <v>182</v>
      </c>
      <c r="AU1009" s="219" t="s">
        <v>87</v>
      </c>
      <c r="AY1009" s="20" t="s">
        <v>180</v>
      </c>
      <c r="BE1009" s="220">
        <f>IF(N1009="základní",J1009,0)</f>
        <v>0</v>
      </c>
      <c r="BF1009" s="220">
        <f>IF(N1009="snížená",J1009,0)</f>
        <v>0</v>
      </c>
      <c r="BG1009" s="220">
        <f>IF(N1009="zákl. přenesená",J1009,0)</f>
        <v>0</v>
      </c>
      <c r="BH1009" s="220">
        <f>IF(N1009="sníž. přenesená",J1009,0)</f>
        <v>0</v>
      </c>
      <c r="BI1009" s="220">
        <f>IF(N1009="nulová",J1009,0)</f>
        <v>0</v>
      </c>
      <c r="BJ1009" s="20" t="s">
        <v>85</v>
      </c>
      <c r="BK1009" s="220">
        <f>ROUND(I1009*H1009,2)</f>
        <v>0</v>
      </c>
      <c r="BL1009" s="20" t="s">
        <v>186</v>
      </c>
      <c r="BM1009" s="219" t="s">
        <v>1048</v>
      </c>
    </row>
    <row r="1010" s="2" customFormat="1">
      <c r="A1010" s="41"/>
      <c r="B1010" s="42"/>
      <c r="C1010" s="43"/>
      <c r="D1010" s="221" t="s">
        <v>188</v>
      </c>
      <c r="E1010" s="43"/>
      <c r="F1010" s="222" t="s">
        <v>1049</v>
      </c>
      <c r="G1010" s="43"/>
      <c r="H1010" s="43"/>
      <c r="I1010" s="223"/>
      <c r="J1010" s="43"/>
      <c r="K1010" s="43"/>
      <c r="L1010" s="47"/>
      <c r="M1010" s="224"/>
      <c r="N1010" s="225"/>
      <c r="O1010" s="87"/>
      <c r="P1010" s="87"/>
      <c r="Q1010" s="87"/>
      <c r="R1010" s="87"/>
      <c r="S1010" s="87"/>
      <c r="T1010" s="88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T1010" s="20" t="s">
        <v>188</v>
      </c>
      <c r="AU1010" s="20" t="s">
        <v>87</v>
      </c>
    </row>
    <row r="1011" s="13" customFormat="1">
      <c r="A1011" s="13"/>
      <c r="B1011" s="226"/>
      <c r="C1011" s="227"/>
      <c r="D1011" s="228" t="s">
        <v>190</v>
      </c>
      <c r="E1011" s="229" t="s">
        <v>19</v>
      </c>
      <c r="F1011" s="230" t="s">
        <v>191</v>
      </c>
      <c r="G1011" s="227"/>
      <c r="H1011" s="229" t="s">
        <v>19</v>
      </c>
      <c r="I1011" s="231"/>
      <c r="J1011" s="227"/>
      <c r="K1011" s="227"/>
      <c r="L1011" s="232"/>
      <c r="M1011" s="233"/>
      <c r="N1011" s="234"/>
      <c r="O1011" s="234"/>
      <c r="P1011" s="234"/>
      <c r="Q1011" s="234"/>
      <c r="R1011" s="234"/>
      <c r="S1011" s="234"/>
      <c r="T1011" s="235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6" t="s">
        <v>190</v>
      </c>
      <c r="AU1011" s="236" t="s">
        <v>87</v>
      </c>
      <c r="AV1011" s="13" t="s">
        <v>85</v>
      </c>
      <c r="AW1011" s="13" t="s">
        <v>36</v>
      </c>
      <c r="AX1011" s="13" t="s">
        <v>77</v>
      </c>
      <c r="AY1011" s="236" t="s">
        <v>180</v>
      </c>
    </row>
    <row r="1012" s="13" customFormat="1">
      <c r="A1012" s="13"/>
      <c r="B1012" s="226"/>
      <c r="C1012" s="227"/>
      <c r="D1012" s="228" t="s">
        <v>190</v>
      </c>
      <c r="E1012" s="229" t="s">
        <v>19</v>
      </c>
      <c r="F1012" s="230" t="s">
        <v>192</v>
      </c>
      <c r="G1012" s="227"/>
      <c r="H1012" s="229" t="s">
        <v>19</v>
      </c>
      <c r="I1012" s="231"/>
      <c r="J1012" s="227"/>
      <c r="K1012" s="227"/>
      <c r="L1012" s="232"/>
      <c r="M1012" s="233"/>
      <c r="N1012" s="234"/>
      <c r="O1012" s="234"/>
      <c r="P1012" s="234"/>
      <c r="Q1012" s="234"/>
      <c r="R1012" s="234"/>
      <c r="S1012" s="234"/>
      <c r="T1012" s="235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6" t="s">
        <v>190</v>
      </c>
      <c r="AU1012" s="236" t="s">
        <v>87</v>
      </c>
      <c r="AV1012" s="13" t="s">
        <v>85</v>
      </c>
      <c r="AW1012" s="13" t="s">
        <v>36</v>
      </c>
      <c r="AX1012" s="13" t="s">
        <v>77</v>
      </c>
      <c r="AY1012" s="236" t="s">
        <v>180</v>
      </c>
    </row>
    <row r="1013" s="14" customFormat="1">
      <c r="A1013" s="14"/>
      <c r="B1013" s="237"/>
      <c r="C1013" s="238"/>
      <c r="D1013" s="228" t="s">
        <v>190</v>
      </c>
      <c r="E1013" s="239" t="s">
        <v>19</v>
      </c>
      <c r="F1013" s="240" t="s">
        <v>1050</v>
      </c>
      <c r="G1013" s="238"/>
      <c r="H1013" s="241">
        <v>0.62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7" t="s">
        <v>190</v>
      </c>
      <c r="AU1013" s="247" t="s">
        <v>87</v>
      </c>
      <c r="AV1013" s="14" t="s">
        <v>87</v>
      </c>
      <c r="AW1013" s="14" t="s">
        <v>36</v>
      </c>
      <c r="AX1013" s="14" t="s">
        <v>77</v>
      </c>
      <c r="AY1013" s="247" t="s">
        <v>180</v>
      </c>
    </row>
    <row r="1014" s="15" customFormat="1">
      <c r="A1014" s="15"/>
      <c r="B1014" s="248"/>
      <c r="C1014" s="249"/>
      <c r="D1014" s="228" t="s">
        <v>190</v>
      </c>
      <c r="E1014" s="250" t="s">
        <v>19</v>
      </c>
      <c r="F1014" s="251" t="s">
        <v>194</v>
      </c>
      <c r="G1014" s="249"/>
      <c r="H1014" s="252">
        <v>0.62</v>
      </c>
      <c r="I1014" s="253"/>
      <c r="J1014" s="249"/>
      <c r="K1014" s="249"/>
      <c r="L1014" s="254"/>
      <c r="M1014" s="255"/>
      <c r="N1014" s="256"/>
      <c r="O1014" s="256"/>
      <c r="P1014" s="256"/>
      <c r="Q1014" s="256"/>
      <c r="R1014" s="256"/>
      <c r="S1014" s="256"/>
      <c r="T1014" s="257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T1014" s="258" t="s">
        <v>190</v>
      </c>
      <c r="AU1014" s="258" t="s">
        <v>87</v>
      </c>
      <c r="AV1014" s="15" t="s">
        <v>186</v>
      </c>
      <c r="AW1014" s="15" t="s">
        <v>36</v>
      </c>
      <c r="AX1014" s="15" t="s">
        <v>85</v>
      </c>
      <c r="AY1014" s="258" t="s">
        <v>180</v>
      </c>
    </row>
    <row r="1015" s="2" customFormat="1" ht="55.5" customHeight="1">
      <c r="A1015" s="41"/>
      <c r="B1015" s="42"/>
      <c r="C1015" s="208" t="s">
        <v>1051</v>
      </c>
      <c r="D1015" s="208" t="s">
        <v>182</v>
      </c>
      <c r="E1015" s="209" t="s">
        <v>1052</v>
      </c>
      <c r="F1015" s="210" t="s">
        <v>1053</v>
      </c>
      <c r="G1015" s="211" t="s">
        <v>574</v>
      </c>
      <c r="H1015" s="212">
        <v>1</v>
      </c>
      <c r="I1015" s="213"/>
      <c r="J1015" s="214">
        <f>ROUND(I1015*H1015,2)</f>
        <v>0</v>
      </c>
      <c r="K1015" s="210" t="s">
        <v>185</v>
      </c>
      <c r="L1015" s="47"/>
      <c r="M1015" s="215" t="s">
        <v>19</v>
      </c>
      <c r="N1015" s="216" t="s">
        <v>48</v>
      </c>
      <c r="O1015" s="87"/>
      <c r="P1015" s="217">
        <f>O1015*H1015</f>
        <v>0</v>
      </c>
      <c r="Q1015" s="217">
        <v>0</v>
      </c>
      <c r="R1015" s="217">
        <f>Q1015*H1015</f>
        <v>0</v>
      </c>
      <c r="S1015" s="217">
        <v>0.035999999999999997</v>
      </c>
      <c r="T1015" s="218">
        <f>S1015*H1015</f>
        <v>0.035999999999999997</v>
      </c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R1015" s="219" t="s">
        <v>186</v>
      </c>
      <c r="AT1015" s="219" t="s">
        <v>182</v>
      </c>
      <c r="AU1015" s="219" t="s">
        <v>87</v>
      </c>
      <c r="AY1015" s="20" t="s">
        <v>180</v>
      </c>
      <c r="BE1015" s="220">
        <f>IF(N1015="základní",J1015,0)</f>
        <v>0</v>
      </c>
      <c r="BF1015" s="220">
        <f>IF(N1015="snížená",J1015,0)</f>
        <v>0</v>
      </c>
      <c r="BG1015" s="220">
        <f>IF(N1015="zákl. přenesená",J1015,0)</f>
        <v>0</v>
      </c>
      <c r="BH1015" s="220">
        <f>IF(N1015="sníž. přenesená",J1015,0)</f>
        <v>0</v>
      </c>
      <c r="BI1015" s="220">
        <f>IF(N1015="nulová",J1015,0)</f>
        <v>0</v>
      </c>
      <c r="BJ1015" s="20" t="s">
        <v>85</v>
      </c>
      <c r="BK1015" s="220">
        <f>ROUND(I1015*H1015,2)</f>
        <v>0</v>
      </c>
      <c r="BL1015" s="20" t="s">
        <v>186</v>
      </c>
      <c r="BM1015" s="219" t="s">
        <v>1054</v>
      </c>
    </row>
    <row r="1016" s="2" customFormat="1">
      <c r="A1016" s="41"/>
      <c r="B1016" s="42"/>
      <c r="C1016" s="43"/>
      <c r="D1016" s="221" t="s">
        <v>188</v>
      </c>
      <c r="E1016" s="43"/>
      <c r="F1016" s="222" t="s">
        <v>1055</v>
      </c>
      <c r="G1016" s="43"/>
      <c r="H1016" s="43"/>
      <c r="I1016" s="223"/>
      <c r="J1016" s="43"/>
      <c r="K1016" s="43"/>
      <c r="L1016" s="47"/>
      <c r="M1016" s="224"/>
      <c r="N1016" s="225"/>
      <c r="O1016" s="87"/>
      <c r="P1016" s="87"/>
      <c r="Q1016" s="87"/>
      <c r="R1016" s="87"/>
      <c r="S1016" s="87"/>
      <c r="T1016" s="88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T1016" s="20" t="s">
        <v>188</v>
      </c>
      <c r="AU1016" s="20" t="s">
        <v>87</v>
      </c>
    </row>
    <row r="1017" s="2" customFormat="1" ht="33" customHeight="1">
      <c r="A1017" s="41"/>
      <c r="B1017" s="42"/>
      <c r="C1017" s="208" t="s">
        <v>1056</v>
      </c>
      <c r="D1017" s="208" t="s">
        <v>182</v>
      </c>
      <c r="E1017" s="209" t="s">
        <v>1057</v>
      </c>
      <c r="F1017" s="210" t="s">
        <v>1058</v>
      </c>
      <c r="G1017" s="211" t="s">
        <v>105</v>
      </c>
      <c r="H1017" s="212">
        <v>2.8500000000000001</v>
      </c>
      <c r="I1017" s="213"/>
      <c r="J1017" s="214">
        <f>ROUND(I1017*H1017,2)</f>
        <v>0</v>
      </c>
      <c r="K1017" s="210" t="s">
        <v>185</v>
      </c>
      <c r="L1017" s="47"/>
      <c r="M1017" s="215" t="s">
        <v>19</v>
      </c>
      <c r="N1017" s="216" t="s">
        <v>48</v>
      </c>
      <c r="O1017" s="87"/>
      <c r="P1017" s="217">
        <f>O1017*H1017</f>
        <v>0</v>
      </c>
      <c r="Q1017" s="217">
        <v>0</v>
      </c>
      <c r="R1017" s="217">
        <f>Q1017*H1017</f>
        <v>0</v>
      </c>
      <c r="S1017" s="217">
        <v>0.058999999999999997</v>
      </c>
      <c r="T1017" s="218">
        <f>S1017*H1017</f>
        <v>0.16814999999999999</v>
      </c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R1017" s="219" t="s">
        <v>186</v>
      </c>
      <c r="AT1017" s="219" t="s">
        <v>182</v>
      </c>
      <c r="AU1017" s="219" t="s">
        <v>87</v>
      </c>
      <c r="AY1017" s="20" t="s">
        <v>180</v>
      </c>
      <c r="BE1017" s="220">
        <f>IF(N1017="základní",J1017,0)</f>
        <v>0</v>
      </c>
      <c r="BF1017" s="220">
        <f>IF(N1017="snížená",J1017,0)</f>
        <v>0</v>
      </c>
      <c r="BG1017" s="220">
        <f>IF(N1017="zákl. přenesená",J1017,0)</f>
        <v>0</v>
      </c>
      <c r="BH1017" s="220">
        <f>IF(N1017="sníž. přenesená",J1017,0)</f>
        <v>0</v>
      </c>
      <c r="BI1017" s="220">
        <f>IF(N1017="nulová",J1017,0)</f>
        <v>0</v>
      </c>
      <c r="BJ1017" s="20" t="s">
        <v>85</v>
      </c>
      <c r="BK1017" s="220">
        <f>ROUND(I1017*H1017,2)</f>
        <v>0</v>
      </c>
      <c r="BL1017" s="20" t="s">
        <v>186</v>
      </c>
      <c r="BM1017" s="219" t="s">
        <v>1059</v>
      </c>
    </row>
    <row r="1018" s="2" customFormat="1">
      <c r="A1018" s="41"/>
      <c r="B1018" s="42"/>
      <c r="C1018" s="43"/>
      <c r="D1018" s="221" t="s">
        <v>188</v>
      </c>
      <c r="E1018" s="43"/>
      <c r="F1018" s="222" t="s">
        <v>1060</v>
      </c>
      <c r="G1018" s="43"/>
      <c r="H1018" s="43"/>
      <c r="I1018" s="223"/>
      <c r="J1018" s="43"/>
      <c r="K1018" s="43"/>
      <c r="L1018" s="47"/>
      <c r="M1018" s="224"/>
      <c r="N1018" s="225"/>
      <c r="O1018" s="87"/>
      <c r="P1018" s="87"/>
      <c r="Q1018" s="87"/>
      <c r="R1018" s="87"/>
      <c r="S1018" s="87"/>
      <c r="T1018" s="88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T1018" s="20" t="s">
        <v>188</v>
      </c>
      <c r="AU1018" s="20" t="s">
        <v>87</v>
      </c>
    </row>
    <row r="1019" s="13" customFormat="1">
      <c r="A1019" s="13"/>
      <c r="B1019" s="226"/>
      <c r="C1019" s="227"/>
      <c r="D1019" s="228" t="s">
        <v>190</v>
      </c>
      <c r="E1019" s="229" t="s">
        <v>19</v>
      </c>
      <c r="F1019" s="230" t="s">
        <v>191</v>
      </c>
      <c r="G1019" s="227"/>
      <c r="H1019" s="229" t="s">
        <v>19</v>
      </c>
      <c r="I1019" s="231"/>
      <c r="J1019" s="227"/>
      <c r="K1019" s="227"/>
      <c r="L1019" s="232"/>
      <c r="M1019" s="233"/>
      <c r="N1019" s="234"/>
      <c r="O1019" s="234"/>
      <c r="P1019" s="234"/>
      <c r="Q1019" s="234"/>
      <c r="R1019" s="234"/>
      <c r="S1019" s="234"/>
      <c r="T1019" s="235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6" t="s">
        <v>190</v>
      </c>
      <c r="AU1019" s="236" t="s">
        <v>87</v>
      </c>
      <c r="AV1019" s="13" t="s">
        <v>85</v>
      </c>
      <c r="AW1019" s="13" t="s">
        <v>36</v>
      </c>
      <c r="AX1019" s="13" t="s">
        <v>77</v>
      </c>
      <c r="AY1019" s="236" t="s">
        <v>180</v>
      </c>
    </row>
    <row r="1020" s="13" customFormat="1">
      <c r="A1020" s="13"/>
      <c r="B1020" s="226"/>
      <c r="C1020" s="227"/>
      <c r="D1020" s="228" t="s">
        <v>190</v>
      </c>
      <c r="E1020" s="229" t="s">
        <v>19</v>
      </c>
      <c r="F1020" s="230" t="s">
        <v>192</v>
      </c>
      <c r="G1020" s="227"/>
      <c r="H1020" s="229" t="s">
        <v>19</v>
      </c>
      <c r="I1020" s="231"/>
      <c r="J1020" s="227"/>
      <c r="K1020" s="227"/>
      <c r="L1020" s="232"/>
      <c r="M1020" s="233"/>
      <c r="N1020" s="234"/>
      <c r="O1020" s="234"/>
      <c r="P1020" s="234"/>
      <c r="Q1020" s="234"/>
      <c r="R1020" s="234"/>
      <c r="S1020" s="234"/>
      <c r="T1020" s="235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6" t="s">
        <v>190</v>
      </c>
      <c r="AU1020" s="236" t="s">
        <v>87</v>
      </c>
      <c r="AV1020" s="13" t="s">
        <v>85</v>
      </c>
      <c r="AW1020" s="13" t="s">
        <v>36</v>
      </c>
      <c r="AX1020" s="13" t="s">
        <v>77</v>
      </c>
      <c r="AY1020" s="236" t="s">
        <v>180</v>
      </c>
    </row>
    <row r="1021" s="14" customFormat="1">
      <c r="A1021" s="14"/>
      <c r="B1021" s="237"/>
      <c r="C1021" s="238"/>
      <c r="D1021" s="228" t="s">
        <v>190</v>
      </c>
      <c r="E1021" s="239" t="s">
        <v>19</v>
      </c>
      <c r="F1021" s="240" t="s">
        <v>1061</v>
      </c>
      <c r="G1021" s="238"/>
      <c r="H1021" s="241">
        <v>2.8500000000000001</v>
      </c>
      <c r="I1021" s="242"/>
      <c r="J1021" s="238"/>
      <c r="K1021" s="238"/>
      <c r="L1021" s="243"/>
      <c r="M1021" s="244"/>
      <c r="N1021" s="245"/>
      <c r="O1021" s="245"/>
      <c r="P1021" s="245"/>
      <c r="Q1021" s="245"/>
      <c r="R1021" s="245"/>
      <c r="S1021" s="245"/>
      <c r="T1021" s="246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7" t="s">
        <v>190</v>
      </c>
      <c r="AU1021" s="247" t="s">
        <v>87</v>
      </c>
      <c r="AV1021" s="14" t="s">
        <v>87</v>
      </c>
      <c r="AW1021" s="14" t="s">
        <v>36</v>
      </c>
      <c r="AX1021" s="14" t="s">
        <v>77</v>
      </c>
      <c r="AY1021" s="247" t="s">
        <v>180</v>
      </c>
    </row>
    <row r="1022" s="15" customFormat="1">
      <c r="A1022" s="15"/>
      <c r="B1022" s="248"/>
      <c r="C1022" s="249"/>
      <c r="D1022" s="228" t="s">
        <v>190</v>
      </c>
      <c r="E1022" s="250" t="s">
        <v>19</v>
      </c>
      <c r="F1022" s="251" t="s">
        <v>194</v>
      </c>
      <c r="G1022" s="249"/>
      <c r="H1022" s="252">
        <v>2.8500000000000001</v>
      </c>
      <c r="I1022" s="253"/>
      <c r="J1022" s="249"/>
      <c r="K1022" s="249"/>
      <c r="L1022" s="254"/>
      <c r="M1022" s="255"/>
      <c r="N1022" s="256"/>
      <c r="O1022" s="256"/>
      <c r="P1022" s="256"/>
      <c r="Q1022" s="256"/>
      <c r="R1022" s="256"/>
      <c r="S1022" s="256"/>
      <c r="T1022" s="257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58" t="s">
        <v>190</v>
      </c>
      <c r="AU1022" s="258" t="s">
        <v>87</v>
      </c>
      <c r="AV1022" s="15" t="s">
        <v>186</v>
      </c>
      <c r="AW1022" s="15" t="s">
        <v>36</v>
      </c>
      <c r="AX1022" s="15" t="s">
        <v>85</v>
      </c>
      <c r="AY1022" s="258" t="s">
        <v>180</v>
      </c>
    </row>
    <row r="1023" s="12" customFormat="1" ht="22.8" customHeight="1">
      <c r="A1023" s="12"/>
      <c r="B1023" s="192"/>
      <c r="C1023" s="193"/>
      <c r="D1023" s="194" t="s">
        <v>76</v>
      </c>
      <c r="E1023" s="206" t="s">
        <v>1062</v>
      </c>
      <c r="F1023" s="206" t="s">
        <v>1063</v>
      </c>
      <c r="G1023" s="193"/>
      <c r="H1023" s="193"/>
      <c r="I1023" s="196"/>
      <c r="J1023" s="207">
        <f>BK1023</f>
        <v>0</v>
      </c>
      <c r="K1023" s="193"/>
      <c r="L1023" s="198"/>
      <c r="M1023" s="199"/>
      <c r="N1023" s="200"/>
      <c r="O1023" s="200"/>
      <c r="P1023" s="201">
        <f>SUM(P1024:P1038)</f>
        <v>0</v>
      </c>
      <c r="Q1023" s="200"/>
      <c r="R1023" s="201">
        <f>SUM(R1024:R1038)</f>
        <v>0</v>
      </c>
      <c r="S1023" s="200"/>
      <c r="T1023" s="202">
        <f>SUM(T1024:T1038)</f>
        <v>0</v>
      </c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R1023" s="203" t="s">
        <v>85</v>
      </c>
      <c r="AT1023" s="204" t="s">
        <v>76</v>
      </c>
      <c r="AU1023" s="204" t="s">
        <v>85</v>
      </c>
      <c r="AY1023" s="203" t="s">
        <v>180</v>
      </c>
      <c r="BK1023" s="205">
        <f>SUM(BK1024:BK1038)</f>
        <v>0</v>
      </c>
    </row>
    <row r="1024" s="2" customFormat="1" ht="44.25" customHeight="1">
      <c r="A1024" s="41"/>
      <c r="B1024" s="42"/>
      <c r="C1024" s="208" t="s">
        <v>1064</v>
      </c>
      <c r="D1024" s="208" t="s">
        <v>182</v>
      </c>
      <c r="E1024" s="209" t="s">
        <v>1065</v>
      </c>
      <c r="F1024" s="210" t="s">
        <v>1066</v>
      </c>
      <c r="G1024" s="211" t="s">
        <v>280</v>
      </c>
      <c r="H1024" s="212">
        <v>365.25</v>
      </c>
      <c r="I1024" s="213"/>
      <c r="J1024" s="214">
        <f>ROUND(I1024*H1024,2)</f>
        <v>0</v>
      </c>
      <c r="K1024" s="210" t="s">
        <v>185</v>
      </c>
      <c r="L1024" s="47"/>
      <c r="M1024" s="215" t="s">
        <v>19</v>
      </c>
      <c r="N1024" s="216" t="s">
        <v>48</v>
      </c>
      <c r="O1024" s="87"/>
      <c r="P1024" s="217">
        <f>O1024*H1024</f>
        <v>0</v>
      </c>
      <c r="Q1024" s="217">
        <v>0</v>
      </c>
      <c r="R1024" s="217">
        <f>Q1024*H1024</f>
        <v>0</v>
      </c>
      <c r="S1024" s="217">
        <v>0</v>
      </c>
      <c r="T1024" s="218">
        <f>S1024*H1024</f>
        <v>0</v>
      </c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R1024" s="219" t="s">
        <v>186</v>
      </c>
      <c r="AT1024" s="219" t="s">
        <v>182</v>
      </c>
      <c r="AU1024" s="219" t="s">
        <v>87</v>
      </c>
      <c r="AY1024" s="20" t="s">
        <v>180</v>
      </c>
      <c r="BE1024" s="220">
        <f>IF(N1024="základní",J1024,0)</f>
        <v>0</v>
      </c>
      <c r="BF1024" s="220">
        <f>IF(N1024="snížená",J1024,0)</f>
        <v>0</v>
      </c>
      <c r="BG1024" s="220">
        <f>IF(N1024="zákl. přenesená",J1024,0)</f>
        <v>0</v>
      </c>
      <c r="BH1024" s="220">
        <f>IF(N1024="sníž. přenesená",J1024,0)</f>
        <v>0</v>
      </c>
      <c r="BI1024" s="220">
        <f>IF(N1024="nulová",J1024,0)</f>
        <v>0</v>
      </c>
      <c r="BJ1024" s="20" t="s">
        <v>85</v>
      </c>
      <c r="BK1024" s="220">
        <f>ROUND(I1024*H1024,2)</f>
        <v>0</v>
      </c>
      <c r="BL1024" s="20" t="s">
        <v>186</v>
      </c>
      <c r="BM1024" s="219" t="s">
        <v>1067</v>
      </c>
    </row>
    <row r="1025" s="2" customFormat="1">
      <c r="A1025" s="41"/>
      <c r="B1025" s="42"/>
      <c r="C1025" s="43"/>
      <c r="D1025" s="221" t="s">
        <v>188</v>
      </c>
      <c r="E1025" s="43"/>
      <c r="F1025" s="222" t="s">
        <v>1068</v>
      </c>
      <c r="G1025" s="43"/>
      <c r="H1025" s="43"/>
      <c r="I1025" s="223"/>
      <c r="J1025" s="43"/>
      <c r="K1025" s="43"/>
      <c r="L1025" s="47"/>
      <c r="M1025" s="224"/>
      <c r="N1025" s="225"/>
      <c r="O1025" s="87"/>
      <c r="P1025" s="87"/>
      <c r="Q1025" s="87"/>
      <c r="R1025" s="87"/>
      <c r="S1025" s="87"/>
      <c r="T1025" s="88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T1025" s="20" t="s">
        <v>188</v>
      </c>
      <c r="AU1025" s="20" t="s">
        <v>87</v>
      </c>
    </row>
    <row r="1026" s="14" customFormat="1">
      <c r="A1026" s="14"/>
      <c r="B1026" s="237"/>
      <c r="C1026" s="238"/>
      <c r="D1026" s="228" t="s">
        <v>190</v>
      </c>
      <c r="E1026" s="238"/>
      <c r="F1026" s="240" t="s">
        <v>1069</v>
      </c>
      <c r="G1026" s="238"/>
      <c r="H1026" s="241">
        <v>365.25</v>
      </c>
      <c r="I1026" s="242"/>
      <c r="J1026" s="238"/>
      <c r="K1026" s="238"/>
      <c r="L1026" s="243"/>
      <c r="M1026" s="244"/>
      <c r="N1026" s="245"/>
      <c r="O1026" s="245"/>
      <c r="P1026" s="245"/>
      <c r="Q1026" s="245"/>
      <c r="R1026" s="245"/>
      <c r="S1026" s="245"/>
      <c r="T1026" s="246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7" t="s">
        <v>190</v>
      </c>
      <c r="AU1026" s="247" t="s">
        <v>87</v>
      </c>
      <c r="AV1026" s="14" t="s">
        <v>87</v>
      </c>
      <c r="AW1026" s="14" t="s">
        <v>4</v>
      </c>
      <c r="AX1026" s="14" t="s">
        <v>85</v>
      </c>
      <c r="AY1026" s="247" t="s">
        <v>180</v>
      </c>
    </row>
    <row r="1027" s="2" customFormat="1" ht="37.8" customHeight="1">
      <c r="A1027" s="41"/>
      <c r="B1027" s="42"/>
      <c r="C1027" s="208" t="s">
        <v>1070</v>
      </c>
      <c r="D1027" s="208" t="s">
        <v>182</v>
      </c>
      <c r="E1027" s="209" t="s">
        <v>1071</v>
      </c>
      <c r="F1027" s="210" t="s">
        <v>1072</v>
      </c>
      <c r="G1027" s="211" t="s">
        <v>280</v>
      </c>
      <c r="H1027" s="212">
        <v>14.609999999999999</v>
      </c>
      <c r="I1027" s="213"/>
      <c r="J1027" s="214">
        <f>ROUND(I1027*H1027,2)</f>
        <v>0</v>
      </c>
      <c r="K1027" s="210" t="s">
        <v>185</v>
      </c>
      <c r="L1027" s="47"/>
      <c r="M1027" s="215" t="s">
        <v>19</v>
      </c>
      <c r="N1027" s="216" t="s">
        <v>48</v>
      </c>
      <c r="O1027" s="87"/>
      <c r="P1027" s="217">
        <f>O1027*H1027</f>
        <v>0</v>
      </c>
      <c r="Q1027" s="217">
        <v>0</v>
      </c>
      <c r="R1027" s="217">
        <f>Q1027*H1027</f>
        <v>0</v>
      </c>
      <c r="S1027" s="217">
        <v>0</v>
      </c>
      <c r="T1027" s="218">
        <f>S1027*H1027</f>
        <v>0</v>
      </c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R1027" s="219" t="s">
        <v>186</v>
      </c>
      <c r="AT1027" s="219" t="s">
        <v>182</v>
      </c>
      <c r="AU1027" s="219" t="s">
        <v>87</v>
      </c>
      <c r="AY1027" s="20" t="s">
        <v>180</v>
      </c>
      <c r="BE1027" s="220">
        <f>IF(N1027="základní",J1027,0)</f>
        <v>0</v>
      </c>
      <c r="BF1027" s="220">
        <f>IF(N1027="snížená",J1027,0)</f>
        <v>0</v>
      </c>
      <c r="BG1027" s="220">
        <f>IF(N1027="zákl. přenesená",J1027,0)</f>
        <v>0</v>
      </c>
      <c r="BH1027" s="220">
        <f>IF(N1027="sníž. přenesená",J1027,0)</f>
        <v>0</v>
      </c>
      <c r="BI1027" s="220">
        <f>IF(N1027="nulová",J1027,0)</f>
        <v>0</v>
      </c>
      <c r="BJ1027" s="20" t="s">
        <v>85</v>
      </c>
      <c r="BK1027" s="220">
        <f>ROUND(I1027*H1027,2)</f>
        <v>0</v>
      </c>
      <c r="BL1027" s="20" t="s">
        <v>186</v>
      </c>
      <c r="BM1027" s="219" t="s">
        <v>1073</v>
      </c>
    </row>
    <row r="1028" s="2" customFormat="1">
      <c r="A1028" s="41"/>
      <c r="B1028" s="42"/>
      <c r="C1028" s="43"/>
      <c r="D1028" s="221" t="s">
        <v>188</v>
      </c>
      <c r="E1028" s="43"/>
      <c r="F1028" s="222" t="s">
        <v>1074</v>
      </c>
      <c r="G1028" s="43"/>
      <c r="H1028" s="43"/>
      <c r="I1028" s="223"/>
      <c r="J1028" s="43"/>
      <c r="K1028" s="43"/>
      <c r="L1028" s="47"/>
      <c r="M1028" s="224"/>
      <c r="N1028" s="225"/>
      <c r="O1028" s="87"/>
      <c r="P1028" s="87"/>
      <c r="Q1028" s="87"/>
      <c r="R1028" s="87"/>
      <c r="S1028" s="87"/>
      <c r="T1028" s="88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T1028" s="20" t="s">
        <v>188</v>
      </c>
      <c r="AU1028" s="20" t="s">
        <v>87</v>
      </c>
    </row>
    <row r="1029" s="2" customFormat="1" ht="44.25" customHeight="1">
      <c r="A1029" s="41"/>
      <c r="B1029" s="42"/>
      <c r="C1029" s="208" t="s">
        <v>1075</v>
      </c>
      <c r="D1029" s="208" t="s">
        <v>182</v>
      </c>
      <c r="E1029" s="209" t="s">
        <v>1076</v>
      </c>
      <c r="F1029" s="210" t="s">
        <v>1077</v>
      </c>
      <c r="G1029" s="211" t="s">
        <v>280</v>
      </c>
      <c r="H1029" s="212">
        <v>0.16800000000000001</v>
      </c>
      <c r="I1029" s="213"/>
      <c r="J1029" s="214">
        <f>ROUND(I1029*H1029,2)</f>
        <v>0</v>
      </c>
      <c r="K1029" s="210" t="s">
        <v>185</v>
      </c>
      <c r="L1029" s="47"/>
      <c r="M1029" s="215" t="s">
        <v>19</v>
      </c>
      <c r="N1029" s="216" t="s">
        <v>48</v>
      </c>
      <c r="O1029" s="87"/>
      <c r="P1029" s="217">
        <f>O1029*H1029</f>
        <v>0</v>
      </c>
      <c r="Q1029" s="217">
        <v>0</v>
      </c>
      <c r="R1029" s="217">
        <f>Q1029*H1029</f>
        <v>0</v>
      </c>
      <c r="S1029" s="217">
        <v>0</v>
      </c>
      <c r="T1029" s="218">
        <f>S1029*H1029</f>
        <v>0</v>
      </c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R1029" s="219" t="s">
        <v>186</v>
      </c>
      <c r="AT1029" s="219" t="s">
        <v>182</v>
      </c>
      <c r="AU1029" s="219" t="s">
        <v>87</v>
      </c>
      <c r="AY1029" s="20" t="s">
        <v>180</v>
      </c>
      <c r="BE1029" s="220">
        <f>IF(N1029="základní",J1029,0)</f>
        <v>0</v>
      </c>
      <c r="BF1029" s="220">
        <f>IF(N1029="snížená",J1029,0)</f>
        <v>0</v>
      </c>
      <c r="BG1029" s="220">
        <f>IF(N1029="zákl. přenesená",J1029,0)</f>
        <v>0</v>
      </c>
      <c r="BH1029" s="220">
        <f>IF(N1029="sníž. přenesená",J1029,0)</f>
        <v>0</v>
      </c>
      <c r="BI1029" s="220">
        <f>IF(N1029="nulová",J1029,0)</f>
        <v>0</v>
      </c>
      <c r="BJ1029" s="20" t="s">
        <v>85</v>
      </c>
      <c r="BK1029" s="220">
        <f>ROUND(I1029*H1029,2)</f>
        <v>0</v>
      </c>
      <c r="BL1029" s="20" t="s">
        <v>186</v>
      </c>
      <c r="BM1029" s="219" t="s">
        <v>1078</v>
      </c>
    </row>
    <row r="1030" s="2" customFormat="1">
      <c r="A1030" s="41"/>
      <c r="B1030" s="42"/>
      <c r="C1030" s="43"/>
      <c r="D1030" s="221" t="s">
        <v>188</v>
      </c>
      <c r="E1030" s="43"/>
      <c r="F1030" s="222" t="s">
        <v>1079</v>
      </c>
      <c r="G1030" s="43"/>
      <c r="H1030" s="43"/>
      <c r="I1030" s="223"/>
      <c r="J1030" s="43"/>
      <c r="K1030" s="43"/>
      <c r="L1030" s="47"/>
      <c r="M1030" s="224"/>
      <c r="N1030" s="225"/>
      <c r="O1030" s="87"/>
      <c r="P1030" s="87"/>
      <c r="Q1030" s="87"/>
      <c r="R1030" s="87"/>
      <c r="S1030" s="87"/>
      <c r="T1030" s="88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T1030" s="20" t="s">
        <v>188</v>
      </c>
      <c r="AU1030" s="20" t="s">
        <v>87</v>
      </c>
    </row>
    <row r="1031" s="2" customFormat="1" ht="44.25" customHeight="1">
      <c r="A1031" s="41"/>
      <c r="B1031" s="42"/>
      <c r="C1031" s="208" t="s">
        <v>1080</v>
      </c>
      <c r="D1031" s="208" t="s">
        <v>182</v>
      </c>
      <c r="E1031" s="209" t="s">
        <v>1081</v>
      </c>
      <c r="F1031" s="210" t="s">
        <v>1082</v>
      </c>
      <c r="G1031" s="211" t="s">
        <v>280</v>
      </c>
      <c r="H1031" s="212">
        <v>0.035999999999999997</v>
      </c>
      <c r="I1031" s="213"/>
      <c r="J1031" s="214">
        <f>ROUND(I1031*H1031,2)</f>
        <v>0</v>
      </c>
      <c r="K1031" s="210" t="s">
        <v>185</v>
      </c>
      <c r="L1031" s="47"/>
      <c r="M1031" s="215" t="s">
        <v>19</v>
      </c>
      <c r="N1031" s="216" t="s">
        <v>48</v>
      </c>
      <c r="O1031" s="87"/>
      <c r="P1031" s="217">
        <f>O1031*H1031</f>
        <v>0</v>
      </c>
      <c r="Q1031" s="217">
        <v>0</v>
      </c>
      <c r="R1031" s="217">
        <f>Q1031*H1031</f>
        <v>0</v>
      </c>
      <c r="S1031" s="217">
        <v>0</v>
      </c>
      <c r="T1031" s="218">
        <f>S1031*H1031</f>
        <v>0</v>
      </c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R1031" s="219" t="s">
        <v>186</v>
      </c>
      <c r="AT1031" s="219" t="s">
        <v>182</v>
      </c>
      <c r="AU1031" s="219" t="s">
        <v>87</v>
      </c>
      <c r="AY1031" s="20" t="s">
        <v>180</v>
      </c>
      <c r="BE1031" s="220">
        <f>IF(N1031="základní",J1031,0)</f>
        <v>0</v>
      </c>
      <c r="BF1031" s="220">
        <f>IF(N1031="snížená",J1031,0)</f>
        <v>0</v>
      </c>
      <c r="BG1031" s="220">
        <f>IF(N1031="zákl. přenesená",J1031,0)</f>
        <v>0</v>
      </c>
      <c r="BH1031" s="220">
        <f>IF(N1031="sníž. přenesená",J1031,0)</f>
        <v>0</v>
      </c>
      <c r="BI1031" s="220">
        <f>IF(N1031="nulová",J1031,0)</f>
        <v>0</v>
      </c>
      <c r="BJ1031" s="20" t="s">
        <v>85</v>
      </c>
      <c r="BK1031" s="220">
        <f>ROUND(I1031*H1031,2)</f>
        <v>0</v>
      </c>
      <c r="BL1031" s="20" t="s">
        <v>186</v>
      </c>
      <c r="BM1031" s="219" t="s">
        <v>1083</v>
      </c>
    </row>
    <row r="1032" s="2" customFormat="1">
      <c r="A1032" s="41"/>
      <c r="B1032" s="42"/>
      <c r="C1032" s="43"/>
      <c r="D1032" s="221" t="s">
        <v>188</v>
      </c>
      <c r="E1032" s="43"/>
      <c r="F1032" s="222" t="s">
        <v>1084</v>
      </c>
      <c r="G1032" s="43"/>
      <c r="H1032" s="43"/>
      <c r="I1032" s="223"/>
      <c r="J1032" s="43"/>
      <c r="K1032" s="43"/>
      <c r="L1032" s="47"/>
      <c r="M1032" s="224"/>
      <c r="N1032" s="225"/>
      <c r="O1032" s="87"/>
      <c r="P1032" s="87"/>
      <c r="Q1032" s="87"/>
      <c r="R1032" s="87"/>
      <c r="S1032" s="87"/>
      <c r="T1032" s="88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T1032" s="20" t="s">
        <v>188</v>
      </c>
      <c r="AU1032" s="20" t="s">
        <v>87</v>
      </c>
    </row>
    <row r="1033" s="2" customFormat="1" ht="44.25" customHeight="1">
      <c r="A1033" s="41"/>
      <c r="B1033" s="42"/>
      <c r="C1033" s="208" t="s">
        <v>1085</v>
      </c>
      <c r="D1033" s="208" t="s">
        <v>182</v>
      </c>
      <c r="E1033" s="209" t="s">
        <v>1086</v>
      </c>
      <c r="F1033" s="210" t="s">
        <v>1087</v>
      </c>
      <c r="G1033" s="211" t="s">
        <v>280</v>
      </c>
      <c r="H1033" s="212">
        <v>8.3390000000000004</v>
      </c>
      <c r="I1033" s="213"/>
      <c r="J1033" s="214">
        <f>ROUND(I1033*H1033,2)</f>
        <v>0</v>
      </c>
      <c r="K1033" s="210" t="s">
        <v>185</v>
      </c>
      <c r="L1033" s="47"/>
      <c r="M1033" s="215" t="s">
        <v>19</v>
      </c>
      <c r="N1033" s="216" t="s">
        <v>48</v>
      </c>
      <c r="O1033" s="87"/>
      <c r="P1033" s="217">
        <f>O1033*H1033</f>
        <v>0</v>
      </c>
      <c r="Q1033" s="217">
        <v>0</v>
      </c>
      <c r="R1033" s="217">
        <f>Q1033*H1033</f>
        <v>0</v>
      </c>
      <c r="S1033" s="217">
        <v>0</v>
      </c>
      <c r="T1033" s="218">
        <f>S1033*H1033</f>
        <v>0</v>
      </c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R1033" s="219" t="s">
        <v>186</v>
      </c>
      <c r="AT1033" s="219" t="s">
        <v>182</v>
      </c>
      <c r="AU1033" s="219" t="s">
        <v>87</v>
      </c>
      <c r="AY1033" s="20" t="s">
        <v>180</v>
      </c>
      <c r="BE1033" s="220">
        <f>IF(N1033="základní",J1033,0)</f>
        <v>0</v>
      </c>
      <c r="BF1033" s="220">
        <f>IF(N1033="snížená",J1033,0)</f>
        <v>0</v>
      </c>
      <c r="BG1033" s="220">
        <f>IF(N1033="zákl. přenesená",J1033,0)</f>
        <v>0</v>
      </c>
      <c r="BH1033" s="220">
        <f>IF(N1033="sníž. přenesená",J1033,0)</f>
        <v>0</v>
      </c>
      <c r="BI1033" s="220">
        <f>IF(N1033="nulová",J1033,0)</f>
        <v>0</v>
      </c>
      <c r="BJ1033" s="20" t="s">
        <v>85</v>
      </c>
      <c r="BK1033" s="220">
        <f>ROUND(I1033*H1033,2)</f>
        <v>0</v>
      </c>
      <c r="BL1033" s="20" t="s">
        <v>186</v>
      </c>
      <c r="BM1033" s="219" t="s">
        <v>1088</v>
      </c>
    </row>
    <row r="1034" s="2" customFormat="1">
      <c r="A1034" s="41"/>
      <c r="B1034" s="42"/>
      <c r="C1034" s="43"/>
      <c r="D1034" s="221" t="s">
        <v>188</v>
      </c>
      <c r="E1034" s="43"/>
      <c r="F1034" s="222" t="s">
        <v>1089</v>
      </c>
      <c r="G1034" s="43"/>
      <c r="H1034" s="43"/>
      <c r="I1034" s="223"/>
      <c r="J1034" s="43"/>
      <c r="K1034" s="43"/>
      <c r="L1034" s="47"/>
      <c r="M1034" s="224"/>
      <c r="N1034" s="225"/>
      <c r="O1034" s="87"/>
      <c r="P1034" s="87"/>
      <c r="Q1034" s="87"/>
      <c r="R1034" s="87"/>
      <c r="S1034" s="87"/>
      <c r="T1034" s="88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T1034" s="20" t="s">
        <v>188</v>
      </c>
      <c r="AU1034" s="20" t="s">
        <v>87</v>
      </c>
    </row>
    <row r="1035" s="2" customFormat="1" ht="44.25" customHeight="1">
      <c r="A1035" s="41"/>
      <c r="B1035" s="42"/>
      <c r="C1035" s="208" t="s">
        <v>1090</v>
      </c>
      <c r="D1035" s="208" t="s">
        <v>182</v>
      </c>
      <c r="E1035" s="209" t="s">
        <v>1091</v>
      </c>
      <c r="F1035" s="210" t="s">
        <v>1092</v>
      </c>
      <c r="G1035" s="211" t="s">
        <v>280</v>
      </c>
      <c r="H1035" s="212">
        <v>0.51300000000000001</v>
      </c>
      <c r="I1035" s="213"/>
      <c r="J1035" s="214">
        <f>ROUND(I1035*H1035,2)</f>
        <v>0</v>
      </c>
      <c r="K1035" s="210" t="s">
        <v>185</v>
      </c>
      <c r="L1035" s="47"/>
      <c r="M1035" s="215" t="s">
        <v>19</v>
      </c>
      <c r="N1035" s="216" t="s">
        <v>48</v>
      </c>
      <c r="O1035" s="87"/>
      <c r="P1035" s="217">
        <f>O1035*H1035</f>
        <v>0</v>
      </c>
      <c r="Q1035" s="217">
        <v>0</v>
      </c>
      <c r="R1035" s="217">
        <f>Q1035*H1035</f>
        <v>0</v>
      </c>
      <c r="S1035" s="217">
        <v>0</v>
      </c>
      <c r="T1035" s="218">
        <f>S1035*H1035</f>
        <v>0</v>
      </c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R1035" s="219" t="s">
        <v>186</v>
      </c>
      <c r="AT1035" s="219" t="s">
        <v>182</v>
      </c>
      <c r="AU1035" s="219" t="s">
        <v>87</v>
      </c>
      <c r="AY1035" s="20" t="s">
        <v>180</v>
      </c>
      <c r="BE1035" s="220">
        <f>IF(N1035="základní",J1035,0)</f>
        <v>0</v>
      </c>
      <c r="BF1035" s="220">
        <f>IF(N1035="snížená",J1035,0)</f>
        <v>0</v>
      </c>
      <c r="BG1035" s="220">
        <f>IF(N1035="zákl. přenesená",J1035,0)</f>
        <v>0</v>
      </c>
      <c r="BH1035" s="220">
        <f>IF(N1035="sníž. přenesená",J1035,0)</f>
        <v>0</v>
      </c>
      <c r="BI1035" s="220">
        <f>IF(N1035="nulová",J1035,0)</f>
        <v>0</v>
      </c>
      <c r="BJ1035" s="20" t="s">
        <v>85</v>
      </c>
      <c r="BK1035" s="220">
        <f>ROUND(I1035*H1035,2)</f>
        <v>0</v>
      </c>
      <c r="BL1035" s="20" t="s">
        <v>186</v>
      </c>
      <c r="BM1035" s="219" t="s">
        <v>1093</v>
      </c>
    </row>
    <row r="1036" s="2" customFormat="1">
      <c r="A1036" s="41"/>
      <c r="B1036" s="42"/>
      <c r="C1036" s="43"/>
      <c r="D1036" s="221" t="s">
        <v>188</v>
      </c>
      <c r="E1036" s="43"/>
      <c r="F1036" s="222" t="s">
        <v>1094</v>
      </c>
      <c r="G1036" s="43"/>
      <c r="H1036" s="43"/>
      <c r="I1036" s="223"/>
      <c r="J1036" s="43"/>
      <c r="K1036" s="43"/>
      <c r="L1036" s="47"/>
      <c r="M1036" s="224"/>
      <c r="N1036" s="225"/>
      <c r="O1036" s="87"/>
      <c r="P1036" s="87"/>
      <c r="Q1036" s="87"/>
      <c r="R1036" s="87"/>
      <c r="S1036" s="87"/>
      <c r="T1036" s="88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T1036" s="20" t="s">
        <v>188</v>
      </c>
      <c r="AU1036" s="20" t="s">
        <v>87</v>
      </c>
    </row>
    <row r="1037" s="2" customFormat="1" ht="44.25" customHeight="1">
      <c r="A1037" s="41"/>
      <c r="B1037" s="42"/>
      <c r="C1037" s="208" t="s">
        <v>1095</v>
      </c>
      <c r="D1037" s="208" t="s">
        <v>182</v>
      </c>
      <c r="E1037" s="209" t="s">
        <v>1096</v>
      </c>
      <c r="F1037" s="210" t="s">
        <v>1097</v>
      </c>
      <c r="G1037" s="211" t="s">
        <v>280</v>
      </c>
      <c r="H1037" s="212">
        <v>5.5540000000000003</v>
      </c>
      <c r="I1037" s="213"/>
      <c r="J1037" s="214">
        <f>ROUND(I1037*H1037,2)</f>
        <v>0</v>
      </c>
      <c r="K1037" s="210" t="s">
        <v>185</v>
      </c>
      <c r="L1037" s="47"/>
      <c r="M1037" s="215" t="s">
        <v>19</v>
      </c>
      <c r="N1037" s="216" t="s">
        <v>48</v>
      </c>
      <c r="O1037" s="87"/>
      <c r="P1037" s="217">
        <f>O1037*H1037</f>
        <v>0</v>
      </c>
      <c r="Q1037" s="217">
        <v>0</v>
      </c>
      <c r="R1037" s="217">
        <f>Q1037*H1037</f>
        <v>0</v>
      </c>
      <c r="S1037" s="217">
        <v>0</v>
      </c>
      <c r="T1037" s="218">
        <f>S1037*H1037</f>
        <v>0</v>
      </c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R1037" s="219" t="s">
        <v>186</v>
      </c>
      <c r="AT1037" s="219" t="s">
        <v>182</v>
      </c>
      <c r="AU1037" s="219" t="s">
        <v>87</v>
      </c>
      <c r="AY1037" s="20" t="s">
        <v>180</v>
      </c>
      <c r="BE1037" s="220">
        <f>IF(N1037="základní",J1037,0)</f>
        <v>0</v>
      </c>
      <c r="BF1037" s="220">
        <f>IF(N1037="snížená",J1037,0)</f>
        <v>0</v>
      </c>
      <c r="BG1037" s="220">
        <f>IF(N1037="zákl. přenesená",J1037,0)</f>
        <v>0</v>
      </c>
      <c r="BH1037" s="220">
        <f>IF(N1037="sníž. přenesená",J1037,0)</f>
        <v>0</v>
      </c>
      <c r="BI1037" s="220">
        <f>IF(N1037="nulová",J1037,0)</f>
        <v>0</v>
      </c>
      <c r="BJ1037" s="20" t="s">
        <v>85</v>
      </c>
      <c r="BK1037" s="220">
        <f>ROUND(I1037*H1037,2)</f>
        <v>0</v>
      </c>
      <c r="BL1037" s="20" t="s">
        <v>186</v>
      </c>
      <c r="BM1037" s="219" t="s">
        <v>1098</v>
      </c>
    </row>
    <row r="1038" s="2" customFormat="1">
      <c r="A1038" s="41"/>
      <c r="B1038" s="42"/>
      <c r="C1038" s="43"/>
      <c r="D1038" s="221" t="s">
        <v>188</v>
      </c>
      <c r="E1038" s="43"/>
      <c r="F1038" s="222" t="s">
        <v>1099</v>
      </c>
      <c r="G1038" s="43"/>
      <c r="H1038" s="43"/>
      <c r="I1038" s="223"/>
      <c r="J1038" s="43"/>
      <c r="K1038" s="43"/>
      <c r="L1038" s="47"/>
      <c r="M1038" s="224"/>
      <c r="N1038" s="225"/>
      <c r="O1038" s="87"/>
      <c r="P1038" s="87"/>
      <c r="Q1038" s="87"/>
      <c r="R1038" s="87"/>
      <c r="S1038" s="87"/>
      <c r="T1038" s="88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T1038" s="20" t="s">
        <v>188</v>
      </c>
      <c r="AU1038" s="20" t="s">
        <v>87</v>
      </c>
    </row>
    <row r="1039" s="12" customFormat="1" ht="22.8" customHeight="1">
      <c r="A1039" s="12"/>
      <c r="B1039" s="192"/>
      <c r="C1039" s="193"/>
      <c r="D1039" s="194" t="s">
        <v>76</v>
      </c>
      <c r="E1039" s="206" t="s">
        <v>1100</v>
      </c>
      <c r="F1039" s="206" t="s">
        <v>1101</v>
      </c>
      <c r="G1039" s="193"/>
      <c r="H1039" s="193"/>
      <c r="I1039" s="196"/>
      <c r="J1039" s="207">
        <f>BK1039</f>
        <v>0</v>
      </c>
      <c r="K1039" s="193"/>
      <c r="L1039" s="198"/>
      <c r="M1039" s="199"/>
      <c r="N1039" s="200"/>
      <c r="O1039" s="200"/>
      <c r="P1039" s="201">
        <f>SUM(P1040:P1043)</f>
        <v>0</v>
      </c>
      <c r="Q1039" s="200"/>
      <c r="R1039" s="201">
        <f>SUM(R1040:R1043)</f>
        <v>0</v>
      </c>
      <c r="S1039" s="200"/>
      <c r="T1039" s="202">
        <f>SUM(T1040:T1043)</f>
        <v>0</v>
      </c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R1039" s="203" t="s">
        <v>85</v>
      </c>
      <c r="AT1039" s="204" t="s">
        <v>76</v>
      </c>
      <c r="AU1039" s="204" t="s">
        <v>85</v>
      </c>
      <c r="AY1039" s="203" t="s">
        <v>180</v>
      </c>
      <c r="BK1039" s="205">
        <f>SUM(BK1040:BK1043)</f>
        <v>0</v>
      </c>
    </row>
    <row r="1040" s="2" customFormat="1" ht="37.8" customHeight="1">
      <c r="A1040" s="41"/>
      <c r="B1040" s="42"/>
      <c r="C1040" s="208" t="s">
        <v>1102</v>
      </c>
      <c r="D1040" s="208" t="s">
        <v>182</v>
      </c>
      <c r="E1040" s="209" t="s">
        <v>1103</v>
      </c>
      <c r="F1040" s="210" t="s">
        <v>1104</v>
      </c>
      <c r="G1040" s="211" t="s">
        <v>280</v>
      </c>
      <c r="H1040" s="212">
        <v>589.202</v>
      </c>
      <c r="I1040" s="213"/>
      <c r="J1040" s="214">
        <f>ROUND(I1040*H1040,2)</f>
        <v>0</v>
      </c>
      <c r="K1040" s="210" t="s">
        <v>185</v>
      </c>
      <c r="L1040" s="47"/>
      <c r="M1040" s="215" t="s">
        <v>19</v>
      </c>
      <c r="N1040" s="216" t="s">
        <v>48</v>
      </c>
      <c r="O1040" s="87"/>
      <c r="P1040" s="217">
        <f>O1040*H1040</f>
        <v>0</v>
      </c>
      <c r="Q1040" s="217">
        <v>0</v>
      </c>
      <c r="R1040" s="217">
        <f>Q1040*H1040</f>
        <v>0</v>
      </c>
      <c r="S1040" s="217">
        <v>0</v>
      </c>
      <c r="T1040" s="218">
        <f>S1040*H1040</f>
        <v>0</v>
      </c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R1040" s="219" t="s">
        <v>186</v>
      </c>
      <c r="AT1040" s="219" t="s">
        <v>182</v>
      </c>
      <c r="AU1040" s="219" t="s">
        <v>87</v>
      </c>
      <c r="AY1040" s="20" t="s">
        <v>180</v>
      </c>
      <c r="BE1040" s="220">
        <f>IF(N1040="základní",J1040,0)</f>
        <v>0</v>
      </c>
      <c r="BF1040" s="220">
        <f>IF(N1040="snížená",J1040,0)</f>
        <v>0</v>
      </c>
      <c r="BG1040" s="220">
        <f>IF(N1040="zákl. přenesená",J1040,0)</f>
        <v>0</v>
      </c>
      <c r="BH1040" s="220">
        <f>IF(N1040="sníž. přenesená",J1040,0)</f>
        <v>0</v>
      </c>
      <c r="BI1040" s="220">
        <f>IF(N1040="nulová",J1040,0)</f>
        <v>0</v>
      </c>
      <c r="BJ1040" s="20" t="s">
        <v>85</v>
      </c>
      <c r="BK1040" s="220">
        <f>ROUND(I1040*H1040,2)</f>
        <v>0</v>
      </c>
      <c r="BL1040" s="20" t="s">
        <v>186</v>
      </c>
      <c r="BM1040" s="219" t="s">
        <v>1105</v>
      </c>
    </row>
    <row r="1041" s="2" customFormat="1">
      <c r="A1041" s="41"/>
      <c r="B1041" s="42"/>
      <c r="C1041" s="43"/>
      <c r="D1041" s="221" t="s">
        <v>188</v>
      </c>
      <c r="E1041" s="43"/>
      <c r="F1041" s="222" t="s">
        <v>1106</v>
      </c>
      <c r="G1041" s="43"/>
      <c r="H1041" s="43"/>
      <c r="I1041" s="223"/>
      <c r="J1041" s="43"/>
      <c r="K1041" s="43"/>
      <c r="L1041" s="47"/>
      <c r="M1041" s="224"/>
      <c r="N1041" s="225"/>
      <c r="O1041" s="87"/>
      <c r="P1041" s="87"/>
      <c r="Q1041" s="87"/>
      <c r="R1041" s="87"/>
      <c r="S1041" s="87"/>
      <c r="T1041" s="88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T1041" s="20" t="s">
        <v>188</v>
      </c>
      <c r="AU1041" s="20" t="s">
        <v>87</v>
      </c>
    </row>
    <row r="1042" s="2" customFormat="1" ht="44.25" customHeight="1">
      <c r="A1042" s="41"/>
      <c r="B1042" s="42"/>
      <c r="C1042" s="208" t="s">
        <v>1107</v>
      </c>
      <c r="D1042" s="208" t="s">
        <v>182</v>
      </c>
      <c r="E1042" s="209" t="s">
        <v>1108</v>
      </c>
      <c r="F1042" s="210" t="s">
        <v>1109</v>
      </c>
      <c r="G1042" s="211" t="s">
        <v>280</v>
      </c>
      <c r="H1042" s="212">
        <v>589.202</v>
      </c>
      <c r="I1042" s="213"/>
      <c r="J1042" s="214">
        <f>ROUND(I1042*H1042,2)</f>
        <v>0</v>
      </c>
      <c r="K1042" s="210" t="s">
        <v>185</v>
      </c>
      <c r="L1042" s="47"/>
      <c r="M1042" s="215" t="s">
        <v>19</v>
      </c>
      <c r="N1042" s="216" t="s">
        <v>48</v>
      </c>
      <c r="O1042" s="87"/>
      <c r="P1042" s="217">
        <f>O1042*H1042</f>
        <v>0</v>
      </c>
      <c r="Q1042" s="217">
        <v>0</v>
      </c>
      <c r="R1042" s="217">
        <f>Q1042*H1042</f>
        <v>0</v>
      </c>
      <c r="S1042" s="217">
        <v>0</v>
      </c>
      <c r="T1042" s="218">
        <f>S1042*H1042</f>
        <v>0</v>
      </c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R1042" s="219" t="s">
        <v>186</v>
      </c>
      <c r="AT1042" s="219" t="s">
        <v>182</v>
      </c>
      <c r="AU1042" s="219" t="s">
        <v>87</v>
      </c>
      <c r="AY1042" s="20" t="s">
        <v>180</v>
      </c>
      <c r="BE1042" s="220">
        <f>IF(N1042="základní",J1042,0)</f>
        <v>0</v>
      </c>
      <c r="BF1042" s="220">
        <f>IF(N1042="snížená",J1042,0)</f>
        <v>0</v>
      </c>
      <c r="BG1042" s="220">
        <f>IF(N1042="zákl. přenesená",J1042,0)</f>
        <v>0</v>
      </c>
      <c r="BH1042" s="220">
        <f>IF(N1042="sníž. přenesená",J1042,0)</f>
        <v>0</v>
      </c>
      <c r="BI1042" s="220">
        <f>IF(N1042="nulová",J1042,0)</f>
        <v>0</v>
      </c>
      <c r="BJ1042" s="20" t="s">
        <v>85</v>
      </c>
      <c r="BK1042" s="220">
        <f>ROUND(I1042*H1042,2)</f>
        <v>0</v>
      </c>
      <c r="BL1042" s="20" t="s">
        <v>186</v>
      </c>
      <c r="BM1042" s="219" t="s">
        <v>1110</v>
      </c>
    </row>
    <row r="1043" s="2" customFormat="1">
      <c r="A1043" s="41"/>
      <c r="B1043" s="42"/>
      <c r="C1043" s="43"/>
      <c r="D1043" s="221" t="s">
        <v>188</v>
      </c>
      <c r="E1043" s="43"/>
      <c r="F1043" s="222" t="s">
        <v>1111</v>
      </c>
      <c r="G1043" s="43"/>
      <c r="H1043" s="43"/>
      <c r="I1043" s="223"/>
      <c r="J1043" s="43"/>
      <c r="K1043" s="43"/>
      <c r="L1043" s="47"/>
      <c r="M1043" s="224"/>
      <c r="N1043" s="225"/>
      <c r="O1043" s="87"/>
      <c r="P1043" s="87"/>
      <c r="Q1043" s="87"/>
      <c r="R1043" s="87"/>
      <c r="S1043" s="87"/>
      <c r="T1043" s="88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T1043" s="20" t="s">
        <v>188</v>
      </c>
      <c r="AU1043" s="20" t="s">
        <v>87</v>
      </c>
    </row>
    <row r="1044" s="12" customFormat="1" ht="25.92" customHeight="1">
      <c r="A1044" s="12"/>
      <c r="B1044" s="192"/>
      <c r="C1044" s="193"/>
      <c r="D1044" s="194" t="s">
        <v>76</v>
      </c>
      <c r="E1044" s="195" t="s">
        <v>1112</v>
      </c>
      <c r="F1044" s="195" t="s">
        <v>1113</v>
      </c>
      <c r="G1044" s="193"/>
      <c r="H1044" s="193"/>
      <c r="I1044" s="196"/>
      <c r="J1044" s="197">
        <f>BK1044</f>
        <v>0</v>
      </c>
      <c r="K1044" s="193"/>
      <c r="L1044" s="198"/>
      <c r="M1044" s="199"/>
      <c r="N1044" s="200"/>
      <c r="O1044" s="200"/>
      <c r="P1044" s="201">
        <f>P1045+P1120</f>
        <v>0</v>
      </c>
      <c r="Q1044" s="200"/>
      <c r="R1044" s="201">
        <f>R1045+R1120</f>
        <v>2.8354288999999997</v>
      </c>
      <c r="S1044" s="200"/>
      <c r="T1044" s="202">
        <f>T1045+T1120</f>
        <v>0</v>
      </c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R1044" s="203" t="s">
        <v>87</v>
      </c>
      <c r="AT1044" s="204" t="s">
        <v>76</v>
      </c>
      <c r="AU1044" s="204" t="s">
        <v>77</v>
      </c>
      <c r="AY1044" s="203" t="s">
        <v>180</v>
      </c>
      <c r="BK1044" s="205">
        <f>BK1045+BK1120</f>
        <v>0</v>
      </c>
    </row>
    <row r="1045" s="12" customFormat="1" ht="22.8" customHeight="1">
      <c r="A1045" s="12"/>
      <c r="B1045" s="192"/>
      <c r="C1045" s="193"/>
      <c r="D1045" s="194" t="s">
        <v>76</v>
      </c>
      <c r="E1045" s="206" t="s">
        <v>1114</v>
      </c>
      <c r="F1045" s="206" t="s">
        <v>1115</v>
      </c>
      <c r="G1045" s="193"/>
      <c r="H1045" s="193"/>
      <c r="I1045" s="196"/>
      <c r="J1045" s="207">
        <f>BK1045</f>
        <v>0</v>
      </c>
      <c r="K1045" s="193"/>
      <c r="L1045" s="198"/>
      <c r="M1045" s="199"/>
      <c r="N1045" s="200"/>
      <c r="O1045" s="200"/>
      <c r="P1045" s="201">
        <f>SUM(P1046:P1119)</f>
        <v>0</v>
      </c>
      <c r="Q1045" s="200"/>
      <c r="R1045" s="201">
        <f>SUM(R1046:R1119)</f>
        <v>2.4450085999999995</v>
      </c>
      <c r="S1045" s="200"/>
      <c r="T1045" s="202">
        <f>SUM(T1046:T1119)</f>
        <v>0</v>
      </c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R1045" s="203" t="s">
        <v>87</v>
      </c>
      <c r="AT1045" s="204" t="s">
        <v>76</v>
      </c>
      <c r="AU1045" s="204" t="s">
        <v>85</v>
      </c>
      <c r="AY1045" s="203" t="s">
        <v>180</v>
      </c>
      <c r="BK1045" s="205">
        <f>SUM(BK1046:BK1119)</f>
        <v>0</v>
      </c>
    </row>
    <row r="1046" s="2" customFormat="1" ht="24.15" customHeight="1">
      <c r="A1046" s="41"/>
      <c r="B1046" s="42"/>
      <c r="C1046" s="208" t="s">
        <v>1116</v>
      </c>
      <c r="D1046" s="208" t="s">
        <v>182</v>
      </c>
      <c r="E1046" s="209" t="s">
        <v>1117</v>
      </c>
      <c r="F1046" s="210" t="s">
        <v>1118</v>
      </c>
      <c r="G1046" s="211" t="s">
        <v>378</v>
      </c>
      <c r="H1046" s="212">
        <v>138.13</v>
      </c>
      <c r="I1046" s="213"/>
      <c r="J1046" s="214">
        <f>ROUND(I1046*H1046,2)</f>
        <v>0</v>
      </c>
      <c r="K1046" s="210" t="s">
        <v>185</v>
      </c>
      <c r="L1046" s="47"/>
      <c r="M1046" s="215" t="s">
        <v>19</v>
      </c>
      <c r="N1046" s="216" t="s">
        <v>48</v>
      </c>
      <c r="O1046" s="87"/>
      <c r="P1046" s="217">
        <f>O1046*H1046</f>
        <v>0</v>
      </c>
      <c r="Q1046" s="217">
        <v>0.00072000000000000005</v>
      </c>
      <c r="R1046" s="217">
        <f>Q1046*H1046</f>
        <v>0.099453600000000003</v>
      </c>
      <c r="S1046" s="217">
        <v>0</v>
      </c>
      <c r="T1046" s="218">
        <f>S1046*H1046</f>
        <v>0</v>
      </c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R1046" s="219" t="s">
        <v>339</v>
      </c>
      <c r="AT1046" s="219" t="s">
        <v>182</v>
      </c>
      <c r="AU1046" s="219" t="s">
        <v>87</v>
      </c>
      <c r="AY1046" s="20" t="s">
        <v>180</v>
      </c>
      <c r="BE1046" s="220">
        <f>IF(N1046="základní",J1046,0)</f>
        <v>0</v>
      </c>
      <c r="BF1046" s="220">
        <f>IF(N1046="snížená",J1046,0)</f>
        <v>0</v>
      </c>
      <c r="BG1046" s="220">
        <f>IF(N1046="zákl. přenesená",J1046,0)</f>
        <v>0</v>
      </c>
      <c r="BH1046" s="220">
        <f>IF(N1046="sníž. přenesená",J1046,0)</f>
        <v>0</v>
      </c>
      <c r="BI1046" s="220">
        <f>IF(N1046="nulová",J1046,0)</f>
        <v>0</v>
      </c>
      <c r="BJ1046" s="20" t="s">
        <v>85</v>
      </c>
      <c r="BK1046" s="220">
        <f>ROUND(I1046*H1046,2)</f>
        <v>0</v>
      </c>
      <c r="BL1046" s="20" t="s">
        <v>339</v>
      </c>
      <c r="BM1046" s="219" t="s">
        <v>1119</v>
      </c>
    </row>
    <row r="1047" s="2" customFormat="1">
      <c r="A1047" s="41"/>
      <c r="B1047" s="42"/>
      <c r="C1047" s="43"/>
      <c r="D1047" s="221" t="s">
        <v>188</v>
      </c>
      <c r="E1047" s="43"/>
      <c r="F1047" s="222" t="s">
        <v>1120</v>
      </c>
      <c r="G1047" s="43"/>
      <c r="H1047" s="43"/>
      <c r="I1047" s="223"/>
      <c r="J1047" s="43"/>
      <c r="K1047" s="43"/>
      <c r="L1047" s="47"/>
      <c r="M1047" s="224"/>
      <c r="N1047" s="225"/>
      <c r="O1047" s="87"/>
      <c r="P1047" s="87"/>
      <c r="Q1047" s="87"/>
      <c r="R1047" s="87"/>
      <c r="S1047" s="87"/>
      <c r="T1047" s="88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T1047" s="20" t="s">
        <v>188</v>
      </c>
      <c r="AU1047" s="20" t="s">
        <v>87</v>
      </c>
    </row>
    <row r="1048" s="13" customFormat="1">
      <c r="A1048" s="13"/>
      <c r="B1048" s="226"/>
      <c r="C1048" s="227"/>
      <c r="D1048" s="228" t="s">
        <v>190</v>
      </c>
      <c r="E1048" s="229" t="s">
        <v>19</v>
      </c>
      <c r="F1048" s="230" t="s">
        <v>238</v>
      </c>
      <c r="G1048" s="227"/>
      <c r="H1048" s="229" t="s">
        <v>19</v>
      </c>
      <c r="I1048" s="231"/>
      <c r="J1048" s="227"/>
      <c r="K1048" s="227"/>
      <c r="L1048" s="232"/>
      <c r="M1048" s="233"/>
      <c r="N1048" s="234"/>
      <c r="O1048" s="234"/>
      <c r="P1048" s="234"/>
      <c r="Q1048" s="234"/>
      <c r="R1048" s="234"/>
      <c r="S1048" s="234"/>
      <c r="T1048" s="235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6" t="s">
        <v>190</v>
      </c>
      <c r="AU1048" s="236" t="s">
        <v>87</v>
      </c>
      <c r="AV1048" s="13" t="s">
        <v>85</v>
      </c>
      <c r="AW1048" s="13" t="s">
        <v>36</v>
      </c>
      <c r="AX1048" s="13" t="s">
        <v>77</v>
      </c>
      <c r="AY1048" s="236" t="s">
        <v>180</v>
      </c>
    </row>
    <row r="1049" s="14" customFormat="1">
      <c r="A1049" s="14"/>
      <c r="B1049" s="237"/>
      <c r="C1049" s="238"/>
      <c r="D1049" s="228" t="s">
        <v>190</v>
      </c>
      <c r="E1049" s="239" t="s">
        <v>19</v>
      </c>
      <c r="F1049" s="240" t="s">
        <v>1121</v>
      </c>
      <c r="G1049" s="238"/>
      <c r="H1049" s="241">
        <v>18.300000000000001</v>
      </c>
      <c r="I1049" s="242"/>
      <c r="J1049" s="238"/>
      <c r="K1049" s="238"/>
      <c r="L1049" s="243"/>
      <c r="M1049" s="244"/>
      <c r="N1049" s="245"/>
      <c r="O1049" s="245"/>
      <c r="P1049" s="245"/>
      <c r="Q1049" s="245"/>
      <c r="R1049" s="245"/>
      <c r="S1049" s="245"/>
      <c r="T1049" s="246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47" t="s">
        <v>190</v>
      </c>
      <c r="AU1049" s="247" t="s">
        <v>87</v>
      </c>
      <c r="AV1049" s="14" t="s">
        <v>87</v>
      </c>
      <c r="AW1049" s="14" t="s">
        <v>36</v>
      </c>
      <c r="AX1049" s="14" t="s">
        <v>77</v>
      </c>
      <c r="AY1049" s="247" t="s">
        <v>180</v>
      </c>
    </row>
    <row r="1050" s="14" customFormat="1">
      <c r="A1050" s="14"/>
      <c r="B1050" s="237"/>
      <c r="C1050" s="238"/>
      <c r="D1050" s="228" t="s">
        <v>190</v>
      </c>
      <c r="E1050" s="239" t="s">
        <v>19</v>
      </c>
      <c r="F1050" s="240" t="s">
        <v>1122</v>
      </c>
      <c r="G1050" s="238"/>
      <c r="H1050" s="241">
        <v>20.559999999999999</v>
      </c>
      <c r="I1050" s="242"/>
      <c r="J1050" s="238"/>
      <c r="K1050" s="238"/>
      <c r="L1050" s="243"/>
      <c r="M1050" s="244"/>
      <c r="N1050" s="245"/>
      <c r="O1050" s="245"/>
      <c r="P1050" s="245"/>
      <c r="Q1050" s="245"/>
      <c r="R1050" s="245"/>
      <c r="S1050" s="245"/>
      <c r="T1050" s="246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7" t="s">
        <v>190</v>
      </c>
      <c r="AU1050" s="247" t="s">
        <v>87</v>
      </c>
      <c r="AV1050" s="14" t="s">
        <v>87</v>
      </c>
      <c r="AW1050" s="14" t="s">
        <v>36</v>
      </c>
      <c r="AX1050" s="14" t="s">
        <v>77</v>
      </c>
      <c r="AY1050" s="247" t="s">
        <v>180</v>
      </c>
    </row>
    <row r="1051" s="13" customFormat="1">
      <c r="A1051" s="13"/>
      <c r="B1051" s="226"/>
      <c r="C1051" s="227"/>
      <c r="D1051" s="228" t="s">
        <v>190</v>
      </c>
      <c r="E1051" s="229" t="s">
        <v>19</v>
      </c>
      <c r="F1051" s="230" t="s">
        <v>240</v>
      </c>
      <c r="G1051" s="227"/>
      <c r="H1051" s="229" t="s">
        <v>19</v>
      </c>
      <c r="I1051" s="231"/>
      <c r="J1051" s="227"/>
      <c r="K1051" s="227"/>
      <c r="L1051" s="232"/>
      <c r="M1051" s="233"/>
      <c r="N1051" s="234"/>
      <c r="O1051" s="234"/>
      <c r="P1051" s="234"/>
      <c r="Q1051" s="234"/>
      <c r="R1051" s="234"/>
      <c r="S1051" s="234"/>
      <c r="T1051" s="235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6" t="s">
        <v>190</v>
      </c>
      <c r="AU1051" s="236" t="s">
        <v>87</v>
      </c>
      <c r="AV1051" s="13" t="s">
        <v>85</v>
      </c>
      <c r="AW1051" s="13" t="s">
        <v>36</v>
      </c>
      <c r="AX1051" s="13" t="s">
        <v>77</v>
      </c>
      <c r="AY1051" s="236" t="s">
        <v>180</v>
      </c>
    </row>
    <row r="1052" s="14" customFormat="1">
      <c r="A1052" s="14"/>
      <c r="B1052" s="237"/>
      <c r="C1052" s="238"/>
      <c r="D1052" s="228" t="s">
        <v>190</v>
      </c>
      <c r="E1052" s="239" t="s">
        <v>19</v>
      </c>
      <c r="F1052" s="240" t="s">
        <v>1123</v>
      </c>
      <c r="G1052" s="238"/>
      <c r="H1052" s="241">
        <v>20.399999999999999</v>
      </c>
      <c r="I1052" s="242"/>
      <c r="J1052" s="238"/>
      <c r="K1052" s="238"/>
      <c r="L1052" s="243"/>
      <c r="M1052" s="244"/>
      <c r="N1052" s="245"/>
      <c r="O1052" s="245"/>
      <c r="P1052" s="245"/>
      <c r="Q1052" s="245"/>
      <c r="R1052" s="245"/>
      <c r="S1052" s="245"/>
      <c r="T1052" s="24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7" t="s">
        <v>190</v>
      </c>
      <c r="AU1052" s="247" t="s">
        <v>87</v>
      </c>
      <c r="AV1052" s="14" t="s">
        <v>87</v>
      </c>
      <c r="AW1052" s="14" t="s">
        <v>36</v>
      </c>
      <c r="AX1052" s="14" t="s">
        <v>77</v>
      </c>
      <c r="AY1052" s="247" t="s">
        <v>180</v>
      </c>
    </row>
    <row r="1053" s="14" customFormat="1">
      <c r="A1053" s="14"/>
      <c r="B1053" s="237"/>
      <c r="C1053" s="238"/>
      <c r="D1053" s="228" t="s">
        <v>190</v>
      </c>
      <c r="E1053" s="239" t="s">
        <v>19</v>
      </c>
      <c r="F1053" s="240" t="s">
        <v>272</v>
      </c>
      <c r="G1053" s="238"/>
      <c r="H1053" s="241">
        <v>10</v>
      </c>
      <c r="I1053" s="242"/>
      <c r="J1053" s="238"/>
      <c r="K1053" s="238"/>
      <c r="L1053" s="243"/>
      <c r="M1053" s="244"/>
      <c r="N1053" s="245"/>
      <c r="O1053" s="245"/>
      <c r="P1053" s="245"/>
      <c r="Q1053" s="245"/>
      <c r="R1053" s="245"/>
      <c r="S1053" s="245"/>
      <c r="T1053" s="24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7" t="s">
        <v>190</v>
      </c>
      <c r="AU1053" s="247" t="s">
        <v>87</v>
      </c>
      <c r="AV1053" s="14" t="s">
        <v>87</v>
      </c>
      <c r="AW1053" s="14" t="s">
        <v>36</v>
      </c>
      <c r="AX1053" s="14" t="s">
        <v>77</v>
      </c>
      <c r="AY1053" s="247" t="s">
        <v>180</v>
      </c>
    </row>
    <row r="1054" s="16" customFormat="1">
      <c r="A1054" s="16"/>
      <c r="B1054" s="259"/>
      <c r="C1054" s="260"/>
      <c r="D1054" s="228" t="s">
        <v>190</v>
      </c>
      <c r="E1054" s="261" t="s">
        <v>19</v>
      </c>
      <c r="F1054" s="262" t="s">
        <v>212</v>
      </c>
      <c r="G1054" s="260"/>
      <c r="H1054" s="263">
        <v>69.260000000000005</v>
      </c>
      <c r="I1054" s="264"/>
      <c r="J1054" s="260"/>
      <c r="K1054" s="260"/>
      <c r="L1054" s="265"/>
      <c r="M1054" s="266"/>
      <c r="N1054" s="267"/>
      <c r="O1054" s="267"/>
      <c r="P1054" s="267"/>
      <c r="Q1054" s="267"/>
      <c r="R1054" s="267"/>
      <c r="S1054" s="267"/>
      <c r="T1054" s="268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T1054" s="269" t="s">
        <v>190</v>
      </c>
      <c r="AU1054" s="269" t="s">
        <v>87</v>
      </c>
      <c r="AV1054" s="16" t="s">
        <v>200</v>
      </c>
      <c r="AW1054" s="16" t="s">
        <v>36</v>
      </c>
      <c r="AX1054" s="16" t="s">
        <v>77</v>
      </c>
      <c r="AY1054" s="269" t="s">
        <v>180</v>
      </c>
    </row>
    <row r="1055" s="14" customFormat="1">
      <c r="A1055" s="14"/>
      <c r="B1055" s="237"/>
      <c r="C1055" s="238"/>
      <c r="D1055" s="228" t="s">
        <v>190</v>
      </c>
      <c r="E1055" s="239" t="s">
        <v>19</v>
      </c>
      <c r="F1055" s="240" t="s">
        <v>1124</v>
      </c>
      <c r="G1055" s="238"/>
      <c r="H1055" s="241">
        <v>68.870000000000005</v>
      </c>
      <c r="I1055" s="242"/>
      <c r="J1055" s="238"/>
      <c r="K1055" s="238"/>
      <c r="L1055" s="243"/>
      <c r="M1055" s="244"/>
      <c r="N1055" s="245"/>
      <c r="O1055" s="245"/>
      <c r="P1055" s="245"/>
      <c r="Q1055" s="245"/>
      <c r="R1055" s="245"/>
      <c r="S1055" s="245"/>
      <c r="T1055" s="246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7" t="s">
        <v>190</v>
      </c>
      <c r="AU1055" s="247" t="s">
        <v>87</v>
      </c>
      <c r="AV1055" s="14" t="s">
        <v>87</v>
      </c>
      <c r="AW1055" s="14" t="s">
        <v>36</v>
      </c>
      <c r="AX1055" s="14" t="s">
        <v>77</v>
      </c>
      <c r="AY1055" s="247" t="s">
        <v>180</v>
      </c>
    </row>
    <row r="1056" s="16" customFormat="1">
      <c r="A1056" s="16"/>
      <c r="B1056" s="259"/>
      <c r="C1056" s="260"/>
      <c r="D1056" s="228" t="s">
        <v>190</v>
      </c>
      <c r="E1056" s="261" t="s">
        <v>19</v>
      </c>
      <c r="F1056" s="262" t="s">
        <v>212</v>
      </c>
      <c r="G1056" s="260"/>
      <c r="H1056" s="263">
        <v>68.870000000000005</v>
      </c>
      <c r="I1056" s="264"/>
      <c r="J1056" s="260"/>
      <c r="K1056" s="260"/>
      <c r="L1056" s="265"/>
      <c r="M1056" s="266"/>
      <c r="N1056" s="267"/>
      <c r="O1056" s="267"/>
      <c r="P1056" s="267"/>
      <c r="Q1056" s="267"/>
      <c r="R1056" s="267"/>
      <c r="S1056" s="267"/>
      <c r="T1056" s="268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T1056" s="269" t="s">
        <v>190</v>
      </c>
      <c r="AU1056" s="269" t="s">
        <v>87</v>
      </c>
      <c r="AV1056" s="16" t="s">
        <v>200</v>
      </c>
      <c r="AW1056" s="16" t="s">
        <v>36</v>
      </c>
      <c r="AX1056" s="16" t="s">
        <v>77</v>
      </c>
      <c r="AY1056" s="269" t="s">
        <v>180</v>
      </c>
    </row>
    <row r="1057" s="15" customFormat="1">
      <c r="A1057" s="15"/>
      <c r="B1057" s="248"/>
      <c r="C1057" s="249"/>
      <c r="D1057" s="228" t="s">
        <v>190</v>
      </c>
      <c r="E1057" s="250" t="s">
        <v>19</v>
      </c>
      <c r="F1057" s="251" t="s">
        <v>194</v>
      </c>
      <c r="G1057" s="249"/>
      <c r="H1057" s="252">
        <v>138.13</v>
      </c>
      <c r="I1057" s="253"/>
      <c r="J1057" s="249"/>
      <c r="K1057" s="249"/>
      <c r="L1057" s="254"/>
      <c r="M1057" s="255"/>
      <c r="N1057" s="256"/>
      <c r="O1057" s="256"/>
      <c r="P1057" s="256"/>
      <c r="Q1057" s="256"/>
      <c r="R1057" s="256"/>
      <c r="S1057" s="256"/>
      <c r="T1057" s="257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58" t="s">
        <v>190</v>
      </c>
      <c r="AU1057" s="258" t="s">
        <v>87</v>
      </c>
      <c r="AV1057" s="15" t="s">
        <v>186</v>
      </c>
      <c r="AW1057" s="15" t="s">
        <v>36</v>
      </c>
      <c r="AX1057" s="15" t="s">
        <v>85</v>
      </c>
      <c r="AY1057" s="258" t="s">
        <v>180</v>
      </c>
    </row>
    <row r="1058" s="2" customFormat="1" ht="44.25" customHeight="1">
      <c r="A1058" s="41"/>
      <c r="B1058" s="42"/>
      <c r="C1058" s="270" t="s">
        <v>1125</v>
      </c>
      <c r="D1058" s="270" t="s">
        <v>319</v>
      </c>
      <c r="E1058" s="271" t="s">
        <v>1126</v>
      </c>
      <c r="F1058" s="272" t="s">
        <v>1127</v>
      </c>
      <c r="G1058" s="273" t="s">
        <v>378</v>
      </c>
      <c r="H1058" s="274">
        <v>72.313999999999993</v>
      </c>
      <c r="I1058" s="275"/>
      <c r="J1058" s="276">
        <f>ROUND(I1058*H1058,2)</f>
        <v>0</v>
      </c>
      <c r="K1058" s="272" t="s">
        <v>19</v>
      </c>
      <c r="L1058" s="277"/>
      <c r="M1058" s="278" t="s">
        <v>19</v>
      </c>
      <c r="N1058" s="279" t="s">
        <v>48</v>
      </c>
      <c r="O1058" s="87"/>
      <c r="P1058" s="217">
        <f>O1058*H1058</f>
        <v>0</v>
      </c>
      <c r="Q1058" s="217">
        <v>0.014999999999999999</v>
      </c>
      <c r="R1058" s="217">
        <f>Q1058*H1058</f>
        <v>1.0847099999999998</v>
      </c>
      <c r="S1058" s="217">
        <v>0</v>
      </c>
      <c r="T1058" s="218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19" t="s">
        <v>460</v>
      </c>
      <c r="AT1058" s="219" t="s">
        <v>319</v>
      </c>
      <c r="AU1058" s="219" t="s">
        <v>87</v>
      </c>
      <c r="AY1058" s="20" t="s">
        <v>180</v>
      </c>
      <c r="BE1058" s="220">
        <f>IF(N1058="základní",J1058,0)</f>
        <v>0</v>
      </c>
      <c r="BF1058" s="220">
        <f>IF(N1058="snížená",J1058,0)</f>
        <v>0</v>
      </c>
      <c r="BG1058" s="220">
        <f>IF(N1058="zákl. přenesená",J1058,0)</f>
        <v>0</v>
      </c>
      <c r="BH1058" s="220">
        <f>IF(N1058="sníž. přenesená",J1058,0)</f>
        <v>0</v>
      </c>
      <c r="BI1058" s="220">
        <f>IF(N1058="nulová",J1058,0)</f>
        <v>0</v>
      </c>
      <c r="BJ1058" s="20" t="s">
        <v>85</v>
      </c>
      <c r="BK1058" s="220">
        <f>ROUND(I1058*H1058,2)</f>
        <v>0</v>
      </c>
      <c r="BL1058" s="20" t="s">
        <v>339</v>
      </c>
      <c r="BM1058" s="219" t="s">
        <v>1128</v>
      </c>
    </row>
    <row r="1059" s="14" customFormat="1">
      <c r="A1059" s="14"/>
      <c r="B1059" s="237"/>
      <c r="C1059" s="238"/>
      <c r="D1059" s="228" t="s">
        <v>190</v>
      </c>
      <c r="E1059" s="239" t="s">
        <v>19</v>
      </c>
      <c r="F1059" s="240" t="s">
        <v>1124</v>
      </c>
      <c r="G1059" s="238"/>
      <c r="H1059" s="241">
        <v>68.870000000000005</v>
      </c>
      <c r="I1059" s="242"/>
      <c r="J1059" s="238"/>
      <c r="K1059" s="238"/>
      <c r="L1059" s="243"/>
      <c r="M1059" s="244"/>
      <c r="N1059" s="245"/>
      <c r="O1059" s="245"/>
      <c r="P1059" s="245"/>
      <c r="Q1059" s="245"/>
      <c r="R1059" s="245"/>
      <c r="S1059" s="245"/>
      <c r="T1059" s="246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7" t="s">
        <v>190</v>
      </c>
      <c r="AU1059" s="247" t="s">
        <v>87</v>
      </c>
      <c r="AV1059" s="14" t="s">
        <v>87</v>
      </c>
      <c r="AW1059" s="14" t="s">
        <v>36</v>
      </c>
      <c r="AX1059" s="14" t="s">
        <v>77</v>
      </c>
      <c r="AY1059" s="247" t="s">
        <v>180</v>
      </c>
    </row>
    <row r="1060" s="15" customFormat="1">
      <c r="A1060" s="15"/>
      <c r="B1060" s="248"/>
      <c r="C1060" s="249"/>
      <c r="D1060" s="228" t="s">
        <v>190</v>
      </c>
      <c r="E1060" s="250" t="s">
        <v>19</v>
      </c>
      <c r="F1060" s="251" t="s">
        <v>194</v>
      </c>
      <c r="G1060" s="249"/>
      <c r="H1060" s="252">
        <v>68.870000000000005</v>
      </c>
      <c r="I1060" s="253"/>
      <c r="J1060" s="249"/>
      <c r="K1060" s="249"/>
      <c r="L1060" s="254"/>
      <c r="M1060" s="255"/>
      <c r="N1060" s="256"/>
      <c r="O1060" s="256"/>
      <c r="P1060" s="256"/>
      <c r="Q1060" s="256"/>
      <c r="R1060" s="256"/>
      <c r="S1060" s="256"/>
      <c r="T1060" s="257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58" t="s">
        <v>190</v>
      </c>
      <c r="AU1060" s="258" t="s">
        <v>87</v>
      </c>
      <c r="AV1060" s="15" t="s">
        <v>186</v>
      </c>
      <c r="AW1060" s="15" t="s">
        <v>36</v>
      </c>
      <c r="AX1060" s="15" t="s">
        <v>85</v>
      </c>
      <c r="AY1060" s="258" t="s">
        <v>180</v>
      </c>
    </row>
    <row r="1061" s="14" customFormat="1">
      <c r="A1061" s="14"/>
      <c r="B1061" s="237"/>
      <c r="C1061" s="238"/>
      <c r="D1061" s="228" t="s">
        <v>190</v>
      </c>
      <c r="E1061" s="238"/>
      <c r="F1061" s="240" t="s">
        <v>1129</v>
      </c>
      <c r="G1061" s="238"/>
      <c r="H1061" s="241">
        <v>72.313999999999993</v>
      </c>
      <c r="I1061" s="242"/>
      <c r="J1061" s="238"/>
      <c r="K1061" s="238"/>
      <c r="L1061" s="243"/>
      <c r="M1061" s="244"/>
      <c r="N1061" s="245"/>
      <c r="O1061" s="245"/>
      <c r="P1061" s="245"/>
      <c r="Q1061" s="245"/>
      <c r="R1061" s="245"/>
      <c r="S1061" s="245"/>
      <c r="T1061" s="246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7" t="s">
        <v>190</v>
      </c>
      <c r="AU1061" s="247" t="s">
        <v>87</v>
      </c>
      <c r="AV1061" s="14" t="s">
        <v>87</v>
      </c>
      <c r="AW1061" s="14" t="s">
        <v>4</v>
      </c>
      <c r="AX1061" s="14" t="s">
        <v>85</v>
      </c>
      <c r="AY1061" s="247" t="s">
        <v>180</v>
      </c>
    </row>
    <row r="1062" s="2" customFormat="1" ht="37.8" customHeight="1">
      <c r="A1062" s="41"/>
      <c r="B1062" s="42"/>
      <c r="C1062" s="270" t="s">
        <v>1130</v>
      </c>
      <c r="D1062" s="270" t="s">
        <v>319</v>
      </c>
      <c r="E1062" s="271" t="s">
        <v>1131</v>
      </c>
      <c r="F1062" s="272" t="s">
        <v>1132</v>
      </c>
      <c r="G1062" s="273" t="s">
        <v>378</v>
      </c>
      <c r="H1062" s="274">
        <v>72.722999999999999</v>
      </c>
      <c r="I1062" s="275"/>
      <c r="J1062" s="276">
        <f>ROUND(I1062*H1062,2)</f>
        <v>0</v>
      </c>
      <c r="K1062" s="272" t="s">
        <v>19</v>
      </c>
      <c r="L1062" s="277"/>
      <c r="M1062" s="278" t="s">
        <v>19</v>
      </c>
      <c r="N1062" s="279" t="s">
        <v>48</v>
      </c>
      <c r="O1062" s="87"/>
      <c r="P1062" s="217">
        <f>O1062*H1062</f>
        <v>0</v>
      </c>
      <c r="Q1062" s="217">
        <v>0.014999999999999999</v>
      </c>
      <c r="R1062" s="217">
        <f>Q1062*H1062</f>
        <v>1.0908449999999998</v>
      </c>
      <c r="S1062" s="217">
        <v>0</v>
      </c>
      <c r="T1062" s="218">
        <f>S1062*H1062</f>
        <v>0</v>
      </c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R1062" s="219" t="s">
        <v>460</v>
      </c>
      <c r="AT1062" s="219" t="s">
        <v>319</v>
      </c>
      <c r="AU1062" s="219" t="s">
        <v>87</v>
      </c>
      <c r="AY1062" s="20" t="s">
        <v>180</v>
      </c>
      <c r="BE1062" s="220">
        <f>IF(N1062="základní",J1062,0)</f>
        <v>0</v>
      </c>
      <c r="BF1062" s="220">
        <f>IF(N1062="snížená",J1062,0)</f>
        <v>0</v>
      </c>
      <c r="BG1062" s="220">
        <f>IF(N1062="zákl. přenesená",J1062,0)</f>
        <v>0</v>
      </c>
      <c r="BH1062" s="220">
        <f>IF(N1062="sníž. přenesená",J1062,0)</f>
        <v>0</v>
      </c>
      <c r="BI1062" s="220">
        <f>IF(N1062="nulová",J1062,0)</f>
        <v>0</v>
      </c>
      <c r="BJ1062" s="20" t="s">
        <v>85</v>
      </c>
      <c r="BK1062" s="220">
        <f>ROUND(I1062*H1062,2)</f>
        <v>0</v>
      </c>
      <c r="BL1062" s="20" t="s">
        <v>339</v>
      </c>
      <c r="BM1062" s="219" t="s">
        <v>1133</v>
      </c>
    </row>
    <row r="1063" s="13" customFormat="1">
      <c r="A1063" s="13"/>
      <c r="B1063" s="226"/>
      <c r="C1063" s="227"/>
      <c r="D1063" s="228" t="s">
        <v>190</v>
      </c>
      <c r="E1063" s="229" t="s">
        <v>19</v>
      </c>
      <c r="F1063" s="230" t="s">
        <v>238</v>
      </c>
      <c r="G1063" s="227"/>
      <c r="H1063" s="229" t="s">
        <v>19</v>
      </c>
      <c r="I1063" s="231"/>
      <c r="J1063" s="227"/>
      <c r="K1063" s="227"/>
      <c r="L1063" s="232"/>
      <c r="M1063" s="233"/>
      <c r="N1063" s="234"/>
      <c r="O1063" s="234"/>
      <c r="P1063" s="234"/>
      <c r="Q1063" s="234"/>
      <c r="R1063" s="234"/>
      <c r="S1063" s="234"/>
      <c r="T1063" s="235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6" t="s">
        <v>190</v>
      </c>
      <c r="AU1063" s="236" t="s">
        <v>87</v>
      </c>
      <c r="AV1063" s="13" t="s">
        <v>85</v>
      </c>
      <c r="AW1063" s="13" t="s">
        <v>36</v>
      </c>
      <c r="AX1063" s="13" t="s">
        <v>77</v>
      </c>
      <c r="AY1063" s="236" t="s">
        <v>180</v>
      </c>
    </row>
    <row r="1064" s="14" customFormat="1">
      <c r="A1064" s="14"/>
      <c r="B1064" s="237"/>
      <c r="C1064" s="238"/>
      <c r="D1064" s="228" t="s">
        <v>190</v>
      </c>
      <c r="E1064" s="239" t="s">
        <v>19</v>
      </c>
      <c r="F1064" s="240" t="s">
        <v>1121</v>
      </c>
      <c r="G1064" s="238"/>
      <c r="H1064" s="241">
        <v>18.300000000000001</v>
      </c>
      <c r="I1064" s="242"/>
      <c r="J1064" s="238"/>
      <c r="K1064" s="238"/>
      <c r="L1064" s="243"/>
      <c r="M1064" s="244"/>
      <c r="N1064" s="245"/>
      <c r="O1064" s="245"/>
      <c r="P1064" s="245"/>
      <c r="Q1064" s="245"/>
      <c r="R1064" s="245"/>
      <c r="S1064" s="245"/>
      <c r="T1064" s="246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7" t="s">
        <v>190</v>
      </c>
      <c r="AU1064" s="247" t="s">
        <v>87</v>
      </c>
      <c r="AV1064" s="14" t="s">
        <v>87</v>
      </c>
      <c r="AW1064" s="14" t="s">
        <v>36</v>
      </c>
      <c r="AX1064" s="14" t="s">
        <v>77</v>
      </c>
      <c r="AY1064" s="247" t="s">
        <v>180</v>
      </c>
    </row>
    <row r="1065" s="14" customFormat="1">
      <c r="A1065" s="14"/>
      <c r="B1065" s="237"/>
      <c r="C1065" s="238"/>
      <c r="D1065" s="228" t="s">
        <v>190</v>
      </c>
      <c r="E1065" s="239" t="s">
        <v>19</v>
      </c>
      <c r="F1065" s="240" t="s">
        <v>1122</v>
      </c>
      <c r="G1065" s="238"/>
      <c r="H1065" s="241">
        <v>20.559999999999999</v>
      </c>
      <c r="I1065" s="242"/>
      <c r="J1065" s="238"/>
      <c r="K1065" s="238"/>
      <c r="L1065" s="243"/>
      <c r="M1065" s="244"/>
      <c r="N1065" s="245"/>
      <c r="O1065" s="245"/>
      <c r="P1065" s="245"/>
      <c r="Q1065" s="245"/>
      <c r="R1065" s="245"/>
      <c r="S1065" s="245"/>
      <c r="T1065" s="246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47" t="s">
        <v>190</v>
      </c>
      <c r="AU1065" s="247" t="s">
        <v>87</v>
      </c>
      <c r="AV1065" s="14" t="s">
        <v>87</v>
      </c>
      <c r="AW1065" s="14" t="s">
        <v>36</v>
      </c>
      <c r="AX1065" s="14" t="s">
        <v>77</v>
      </c>
      <c r="AY1065" s="247" t="s">
        <v>180</v>
      </c>
    </row>
    <row r="1066" s="13" customFormat="1">
      <c r="A1066" s="13"/>
      <c r="B1066" s="226"/>
      <c r="C1066" s="227"/>
      <c r="D1066" s="228" t="s">
        <v>190</v>
      </c>
      <c r="E1066" s="229" t="s">
        <v>19</v>
      </c>
      <c r="F1066" s="230" t="s">
        <v>240</v>
      </c>
      <c r="G1066" s="227"/>
      <c r="H1066" s="229" t="s">
        <v>19</v>
      </c>
      <c r="I1066" s="231"/>
      <c r="J1066" s="227"/>
      <c r="K1066" s="227"/>
      <c r="L1066" s="232"/>
      <c r="M1066" s="233"/>
      <c r="N1066" s="234"/>
      <c r="O1066" s="234"/>
      <c r="P1066" s="234"/>
      <c r="Q1066" s="234"/>
      <c r="R1066" s="234"/>
      <c r="S1066" s="234"/>
      <c r="T1066" s="235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6" t="s">
        <v>190</v>
      </c>
      <c r="AU1066" s="236" t="s">
        <v>87</v>
      </c>
      <c r="AV1066" s="13" t="s">
        <v>85</v>
      </c>
      <c r="AW1066" s="13" t="s">
        <v>36</v>
      </c>
      <c r="AX1066" s="13" t="s">
        <v>77</v>
      </c>
      <c r="AY1066" s="236" t="s">
        <v>180</v>
      </c>
    </row>
    <row r="1067" s="14" customFormat="1">
      <c r="A1067" s="14"/>
      <c r="B1067" s="237"/>
      <c r="C1067" s="238"/>
      <c r="D1067" s="228" t="s">
        <v>190</v>
      </c>
      <c r="E1067" s="239" t="s">
        <v>19</v>
      </c>
      <c r="F1067" s="240" t="s">
        <v>1123</v>
      </c>
      <c r="G1067" s="238"/>
      <c r="H1067" s="241">
        <v>20.399999999999999</v>
      </c>
      <c r="I1067" s="242"/>
      <c r="J1067" s="238"/>
      <c r="K1067" s="238"/>
      <c r="L1067" s="243"/>
      <c r="M1067" s="244"/>
      <c r="N1067" s="245"/>
      <c r="O1067" s="245"/>
      <c r="P1067" s="245"/>
      <c r="Q1067" s="245"/>
      <c r="R1067" s="245"/>
      <c r="S1067" s="245"/>
      <c r="T1067" s="246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47" t="s">
        <v>190</v>
      </c>
      <c r="AU1067" s="247" t="s">
        <v>87</v>
      </c>
      <c r="AV1067" s="14" t="s">
        <v>87</v>
      </c>
      <c r="AW1067" s="14" t="s">
        <v>36</v>
      </c>
      <c r="AX1067" s="14" t="s">
        <v>77</v>
      </c>
      <c r="AY1067" s="247" t="s">
        <v>180</v>
      </c>
    </row>
    <row r="1068" s="14" customFormat="1">
      <c r="A1068" s="14"/>
      <c r="B1068" s="237"/>
      <c r="C1068" s="238"/>
      <c r="D1068" s="228" t="s">
        <v>190</v>
      </c>
      <c r="E1068" s="239" t="s">
        <v>19</v>
      </c>
      <c r="F1068" s="240" t="s">
        <v>272</v>
      </c>
      <c r="G1068" s="238"/>
      <c r="H1068" s="241">
        <v>10</v>
      </c>
      <c r="I1068" s="242"/>
      <c r="J1068" s="238"/>
      <c r="K1068" s="238"/>
      <c r="L1068" s="243"/>
      <c r="M1068" s="244"/>
      <c r="N1068" s="245"/>
      <c r="O1068" s="245"/>
      <c r="P1068" s="245"/>
      <c r="Q1068" s="245"/>
      <c r="R1068" s="245"/>
      <c r="S1068" s="245"/>
      <c r="T1068" s="24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7" t="s">
        <v>190</v>
      </c>
      <c r="AU1068" s="247" t="s">
        <v>87</v>
      </c>
      <c r="AV1068" s="14" t="s">
        <v>87</v>
      </c>
      <c r="AW1068" s="14" t="s">
        <v>36</v>
      </c>
      <c r="AX1068" s="14" t="s">
        <v>77</v>
      </c>
      <c r="AY1068" s="247" t="s">
        <v>180</v>
      </c>
    </row>
    <row r="1069" s="15" customFormat="1">
      <c r="A1069" s="15"/>
      <c r="B1069" s="248"/>
      <c r="C1069" s="249"/>
      <c r="D1069" s="228" t="s">
        <v>190</v>
      </c>
      <c r="E1069" s="250" t="s">
        <v>19</v>
      </c>
      <c r="F1069" s="251" t="s">
        <v>194</v>
      </c>
      <c r="G1069" s="249"/>
      <c r="H1069" s="252">
        <v>69.260000000000005</v>
      </c>
      <c r="I1069" s="253"/>
      <c r="J1069" s="249"/>
      <c r="K1069" s="249"/>
      <c r="L1069" s="254"/>
      <c r="M1069" s="255"/>
      <c r="N1069" s="256"/>
      <c r="O1069" s="256"/>
      <c r="P1069" s="256"/>
      <c r="Q1069" s="256"/>
      <c r="R1069" s="256"/>
      <c r="S1069" s="256"/>
      <c r="T1069" s="257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58" t="s">
        <v>190</v>
      </c>
      <c r="AU1069" s="258" t="s">
        <v>87</v>
      </c>
      <c r="AV1069" s="15" t="s">
        <v>186</v>
      </c>
      <c r="AW1069" s="15" t="s">
        <v>36</v>
      </c>
      <c r="AX1069" s="15" t="s">
        <v>85</v>
      </c>
      <c r="AY1069" s="258" t="s">
        <v>180</v>
      </c>
    </row>
    <row r="1070" s="14" customFormat="1">
      <c r="A1070" s="14"/>
      <c r="B1070" s="237"/>
      <c r="C1070" s="238"/>
      <c r="D1070" s="228" t="s">
        <v>190</v>
      </c>
      <c r="E1070" s="238"/>
      <c r="F1070" s="240" t="s">
        <v>1134</v>
      </c>
      <c r="G1070" s="238"/>
      <c r="H1070" s="241">
        <v>72.722999999999999</v>
      </c>
      <c r="I1070" s="242"/>
      <c r="J1070" s="238"/>
      <c r="K1070" s="238"/>
      <c r="L1070" s="243"/>
      <c r="M1070" s="244"/>
      <c r="N1070" s="245"/>
      <c r="O1070" s="245"/>
      <c r="P1070" s="245"/>
      <c r="Q1070" s="245"/>
      <c r="R1070" s="245"/>
      <c r="S1070" s="245"/>
      <c r="T1070" s="24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7" t="s">
        <v>190</v>
      </c>
      <c r="AU1070" s="247" t="s">
        <v>87</v>
      </c>
      <c r="AV1070" s="14" t="s">
        <v>87</v>
      </c>
      <c r="AW1070" s="14" t="s">
        <v>4</v>
      </c>
      <c r="AX1070" s="14" t="s">
        <v>85</v>
      </c>
      <c r="AY1070" s="247" t="s">
        <v>180</v>
      </c>
    </row>
    <row r="1071" s="2" customFormat="1" ht="24.15" customHeight="1">
      <c r="A1071" s="41"/>
      <c r="B1071" s="42"/>
      <c r="C1071" s="208" t="s">
        <v>1135</v>
      </c>
      <c r="D1071" s="208" t="s">
        <v>182</v>
      </c>
      <c r="E1071" s="209" t="s">
        <v>1136</v>
      </c>
      <c r="F1071" s="210" t="s">
        <v>1137</v>
      </c>
      <c r="G1071" s="211" t="s">
        <v>574</v>
      </c>
      <c r="H1071" s="212">
        <v>1</v>
      </c>
      <c r="I1071" s="213"/>
      <c r="J1071" s="214">
        <f>ROUND(I1071*H1071,2)</f>
        <v>0</v>
      </c>
      <c r="K1071" s="210" t="s">
        <v>185</v>
      </c>
      <c r="L1071" s="47"/>
      <c r="M1071" s="215" t="s">
        <v>19</v>
      </c>
      <c r="N1071" s="216" t="s">
        <v>48</v>
      </c>
      <c r="O1071" s="87"/>
      <c r="P1071" s="217">
        <f>O1071*H1071</f>
        <v>0</v>
      </c>
      <c r="Q1071" s="217">
        <v>0</v>
      </c>
      <c r="R1071" s="217">
        <f>Q1071*H1071</f>
        <v>0</v>
      </c>
      <c r="S1071" s="217">
        <v>0</v>
      </c>
      <c r="T1071" s="218">
        <f>S1071*H1071</f>
        <v>0</v>
      </c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R1071" s="219" t="s">
        <v>339</v>
      </c>
      <c r="AT1071" s="219" t="s">
        <v>182</v>
      </c>
      <c r="AU1071" s="219" t="s">
        <v>87</v>
      </c>
      <c r="AY1071" s="20" t="s">
        <v>180</v>
      </c>
      <c r="BE1071" s="220">
        <f>IF(N1071="základní",J1071,0)</f>
        <v>0</v>
      </c>
      <c r="BF1071" s="220">
        <f>IF(N1071="snížená",J1071,0)</f>
        <v>0</v>
      </c>
      <c r="BG1071" s="220">
        <f>IF(N1071="zákl. přenesená",J1071,0)</f>
        <v>0</v>
      </c>
      <c r="BH1071" s="220">
        <f>IF(N1071="sníž. přenesená",J1071,0)</f>
        <v>0</v>
      </c>
      <c r="BI1071" s="220">
        <f>IF(N1071="nulová",J1071,0)</f>
        <v>0</v>
      </c>
      <c r="BJ1071" s="20" t="s">
        <v>85</v>
      </c>
      <c r="BK1071" s="220">
        <f>ROUND(I1071*H1071,2)</f>
        <v>0</v>
      </c>
      <c r="BL1071" s="20" t="s">
        <v>339</v>
      </c>
      <c r="BM1071" s="219" t="s">
        <v>1138</v>
      </c>
    </row>
    <row r="1072" s="2" customFormat="1">
      <c r="A1072" s="41"/>
      <c r="B1072" s="42"/>
      <c r="C1072" s="43"/>
      <c r="D1072" s="221" t="s">
        <v>188</v>
      </c>
      <c r="E1072" s="43"/>
      <c r="F1072" s="222" t="s">
        <v>1139</v>
      </c>
      <c r="G1072" s="43"/>
      <c r="H1072" s="43"/>
      <c r="I1072" s="223"/>
      <c r="J1072" s="43"/>
      <c r="K1072" s="43"/>
      <c r="L1072" s="47"/>
      <c r="M1072" s="224"/>
      <c r="N1072" s="225"/>
      <c r="O1072" s="87"/>
      <c r="P1072" s="87"/>
      <c r="Q1072" s="87"/>
      <c r="R1072" s="87"/>
      <c r="S1072" s="87"/>
      <c r="T1072" s="88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T1072" s="20" t="s">
        <v>188</v>
      </c>
      <c r="AU1072" s="20" t="s">
        <v>87</v>
      </c>
    </row>
    <row r="1073" s="2" customFormat="1" ht="37.8" customHeight="1">
      <c r="A1073" s="41"/>
      <c r="B1073" s="42"/>
      <c r="C1073" s="270" t="s">
        <v>1140</v>
      </c>
      <c r="D1073" s="270" t="s">
        <v>319</v>
      </c>
      <c r="E1073" s="271" t="s">
        <v>1141</v>
      </c>
      <c r="F1073" s="272" t="s">
        <v>1142</v>
      </c>
      <c r="G1073" s="273" t="s">
        <v>574</v>
      </c>
      <c r="H1073" s="274">
        <v>1</v>
      </c>
      <c r="I1073" s="275"/>
      <c r="J1073" s="276">
        <f>ROUND(I1073*H1073,2)</f>
        <v>0</v>
      </c>
      <c r="K1073" s="272" t="s">
        <v>19</v>
      </c>
      <c r="L1073" s="277"/>
      <c r="M1073" s="278" t="s">
        <v>19</v>
      </c>
      <c r="N1073" s="279" t="s">
        <v>48</v>
      </c>
      <c r="O1073" s="87"/>
      <c r="P1073" s="217">
        <f>O1073*H1073</f>
        <v>0</v>
      </c>
      <c r="Q1073" s="217">
        <v>0.17000000000000001</v>
      </c>
      <c r="R1073" s="217">
        <f>Q1073*H1073</f>
        <v>0.17000000000000001</v>
      </c>
      <c r="S1073" s="217">
        <v>0</v>
      </c>
      <c r="T1073" s="218">
        <f>S1073*H1073</f>
        <v>0</v>
      </c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R1073" s="219" t="s">
        <v>460</v>
      </c>
      <c r="AT1073" s="219" t="s">
        <v>319</v>
      </c>
      <c r="AU1073" s="219" t="s">
        <v>87</v>
      </c>
      <c r="AY1073" s="20" t="s">
        <v>180</v>
      </c>
      <c r="BE1073" s="220">
        <f>IF(N1073="základní",J1073,0)</f>
        <v>0</v>
      </c>
      <c r="BF1073" s="220">
        <f>IF(N1073="snížená",J1073,0)</f>
        <v>0</v>
      </c>
      <c r="BG1073" s="220">
        <f>IF(N1073="zákl. přenesená",J1073,0)</f>
        <v>0</v>
      </c>
      <c r="BH1073" s="220">
        <f>IF(N1073="sníž. přenesená",J1073,0)</f>
        <v>0</v>
      </c>
      <c r="BI1073" s="220">
        <f>IF(N1073="nulová",J1073,0)</f>
        <v>0</v>
      </c>
      <c r="BJ1073" s="20" t="s">
        <v>85</v>
      </c>
      <c r="BK1073" s="220">
        <f>ROUND(I1073*H1073,2)</f>
        <v>0</v>
      </c>
      <c r="BL1073" s="20" t="s">
        <v>339</v>
      </c>
      <c r="BM1073" s="219" t="s">
        <v>1143</v>
      </c>
    </row>
    <row r="1074" s="2" customFormat="1" ht="55.5" customHeight="1">
      <c r="A1074" s="41"/>
      <c r="B1074" s="42"/>
      <c r="C1074" s="208" t="s">
        <v>1144</v>
      </c>
      <c r="D1074" s="208" t="s">
        <v>182</v>
      </c>
      <c r="E1074" s="209" t="s">
        <v>1145</v>
      </c>
      <c r="F1074" s="210" t="s">
        <v>1146</v>
      </c>
      <c r="G1074" s="211" t="s">
        <v>1147</v>
      </c>
      <c r="H1074" s="212">
        <v>0</v>
      </c>
      <c r="I1074" s="213"/>
      <c r="J1074" s="214">
        <f>ROUND(I1074*H1074,2)</f>
        <v>0</v>
      </c>
      <c r="K1074" s="210" t="s">
        <v>19</v>
      </c>
      <c r="L1074" s="47"/>
      <c r="M1074" s="215" t="s">
        <v>19</v>
      </c>
      <c r="N1074" s="216" t="s">
        <v>48</v>
      </c>
      <c r="O1074" s="87"/>
      <c r="P1074" s="217">
        <f>O1074*H1074</f>
        <v>0</v>
      </c>
      <c r="Q1074" s="217">
        <v>0</v>
      </c>
      <c r="R1074" s="217">
        <f>Q1074*H1074</f>
        <v>0</v>
      </c>
      <c r="S1074" s="217">
        <v>0</v>
      </c>
      <c r="T1074" s="218">
        <f>S1074*H1074</f>
        <v>0</v>
      </c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R1074" s="219" t="s">
        <v>339</v>
      </c>
      <c r="AT1074" s="219" t="s">
        <v>182</v>
      </c>
      <c r="AU1074" s="219" t="s">
        <v>87</v>
      </c>
      <c r="AY1074" s="20" t="s">
        <v>180</v>
      </c>
      <c r="BE1074" s="220">
        <f>IF(N1074="základní",J1074,0)</f>
        <v>0</v>
      </c>
      <c r="BF1074" s="220">
        <f>IF(N1074="snížená",J1074,0)</f>
        <v>0</v>
      </c>
      <c r="BG1074" s="220">
        <f>IF(N1074="zákl. přenesená",J1074,0)</f>
        <v>0</v>
      </c>
      <c r="BH1074" s="220">
        <f>IF(N1074="sníž. přenesená",J1074,0)</f>
        <v>0</v>
      </c>
      <c r="BI1074" s="220">
        <f>IF(N1074="nulová",J1074,0)</f>
        <v>0</v>
      </c>
      <c r="BJ1074" s="20" t="s">
        <v>85</v>
      </c>
      <c r="BK1074" s="220">
        <f>ROUND(I1074*H1074,2)</f>
        <v>0</v>
      </c>
      <c r="BL1074" s="20" t="s">
        <v>339</v>
      </c>
      <c r="BM1074" s="219" t="s">
        <v>860</v>
      </c>
    </row>
    <row r="1075" s="2" customFormat="1">
      <c r="A1075" s="41"/>
      <c r="B1075" s="42"/>
      <c r="C1075" s="43"/>
      <c r="D1075" s="228" t="s">
        <v>581</v>
      </c>
      <c r="E1075" s="43"/>
      <c r="F1075" s="280" t="s">
        <v>1148</v>
      </c>
      <c r="G1075" s="43"/>
      <c r="H1075" s="43"/>
      <c r="I1075" s="223"/>
      <c r="J1075" s="43"/>
      <c r="K1075" s="43"/>
      <c r="L1075" s="47"/>
      <c r="M1075" s="224"/>
      <c r="N1075" s="225"/>
      <c r="O1075" s="87"/>
      <c r="P1075" s="87"/>
      <c r="Q1075" s="87"/>
      <c r="R1075" s="87"/>
      <c r="S1075" s="87"/>
      <c r="T1075" s="88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T1075" s="20" t="s">
        <v>581</v>
      </c>
      <c r="AU1075" s="20" t="s">
        <v>87</v>
      </c>
    </row>
    <row r="1076" s="2" customFormat="1" ht="44.25" customHeight="1">
      <c r="A1076" s="41"/>
      <c r="B1076" s="42"/>
      <c r="C1076" s="208" t="s">
        <v>1149</v>
      </c>
      <c r="D1076" s="208" t="s">
        <v>182</v>
      </c>
      <c r="E1076" s="209" t="s">
        <v>1150</v>
      </c>
      <c r="F1076" s="210" t="s">
        <v>1151</v>
      </c>
      <c r="G1076" s="211" t="s">
        <v>1147</v>
      </c>
      <c r="H1076" s="212">
        <v>1237.75</v>
      </c>
      <c r="I1076" s="213"/>
      <c r="J1076" s="214">
        <f>ROUND(I1076*H1076,2)</f>
        <v>0</v>
      </c>
      <c r="K1076" s="210" t="s">
        <v>19</v>
      </c>
      <c r="L1076" s="47"/>
      <c r="M1076" s="215" t="s">
        <v>19</v>
      </c>
      <c r="N1076" s="216" t="s">
        <v>48</v>
      </c>
      <c r="O1076" s="87"/>
      <c r="P1076" s="217">
        <f>O1076*H1076</f>
        <v>0</v>
      </c>
      <c r="Q1076" s="217">
        <v>0</v>
      </c>
      <c r="R1076" s="217">
        <f>Q1076*H1076</f>
        <v>0</v>
      </c>
      <c r="S1076" s="217">
        <v>0</v>
      </c>
      <c r="T1076" s="218">
        <f>S1076*H1076</f>
        <v>0</v>
      </c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R1076" s="219" t="s">
        <v>339</v>
      </c>
      <c r="AT1076" s="219" t="s">
        <v>182</v>
      </c>
      <c r="AU1076" s="219" t="s">
        <v>87</v>
      </c>
      <c r="AY1076" s="20" t="s">
        <v>180</v>
      </c>
      <c r="BE1076" s="220">
        <f>IF(N1076="základní",J1076,0)</f>
        <v>0</v>
      </c>
      <c r="BF1076" s="220">
        <f>IF(N1076="snížená",J1076,0)</f>
        <v>0</v>
      </c>
      <c r="BG1076" s="220">
        <f>IF(N1076="zákl. přenesená",J1076,0)</f>
        <v>0</v>
      </c>
      <c r="BH1076" s="220">
        <f>IF(N1076="sníž. přenesená",J1076,0)</f>
        <v>0</v>
      </c>
      <c r="BI1076" s="220">
        <f>IF(N1076="nulová",J1076,0)</f>
        <v>0</v>
      </c>
      <c r="BJ1076" s="20" t="s">
        <v>85</v>
      </c>
      <c r="BK1076" s="220">
        <f>ROUND(I1076*H1076,2)</f>
        <v>0</v>
      </c>
      <c r="BL1076" s="20" t="s">
        <v>339</v>
      </c>
      <c r="BM1076" s="219" t="s">
        <v>1152</v>
      </c>
    </row>
    <row r="1077" s="2" customFormat="1">
      <c r="A1077" s="41"/>
      <c r="B1077" s="42"/>
      <c r="C1077" s="43"/>
      <c r="D1077" s="228" t="s">
        <v>581</v>
      </c>
      <c r="E1077" s="43"/>
      <c r="F1077" s="280" t="s">
        <v>1148</v>
      </c>
      <c r="G1077" s="43"/>
      <c r="H1077" s="43"/>
      <c r="I1077" s="223"/>
      <c r="J1077" s="43"/>
      <c r="K1077" s="43"/>
      <c r="L1077" s="47"/>
      <c r="M1077" s="224"/>
      <c r="N1077" s="225"/>
      <c r="O1077" s="87"/>
      <c r="P1077" s="87"/>
      <c r="Q1077" s="87"/>
      <c r="R1077" s="87"/>
      <c r="S1077" s="87"/>
      <c r="T1077" s="88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T1077" s="20" t="s">
        <v>581</v>
      </c>
      <c r="AU1077" s="20" t="s">
        <v>87</v>
      </c>
    </row>
    <row r="1078" s="13" customFormat="1">
      <c r="A1078" s="13"/>
      <c r="B1078" s="226"/>
      <c r="C1078" s="227"/>
      <c r="D1078" s="228" t="s">
        <v>190</v>
      </c>
      <c r="E1078" s="229" t="s">
        <v>19</v>
      </c>
      <c r="F1078" s="230" t="s">
        <v>1153</v>
      </c>
      <c r="G1078" s="227"/>
      <c r="H1078" s="229" t="s">
        <v>19</v>
      </c>
      <c r="I1078" s="231"/>
      <c r="J1078" s="227"/>
      <c r="K1078" s="227"/>
      <c r="L1078" s="232"/>
      <c r="M1078" s="233"/>
      <c r="N1078" s="234"/>
      <c r="O1078" s="234"/>
      <c r="P1078" s="234"/>
      <c r="Q1078" s="234"/>
      <c r="R1078" s="234"/>
      <c r="S1078" s="234"/>
      <c r="T1078" s="235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6" t="s">
        <v>190</v>
      </c>
      <c r="AU1078" s="236" t="s">
        <v>87</v>
      </c>
      <c r="AV1078" s="13" t="s">
        <v>85</v>
      </c>
      <c r="AW1078" s="13" t="s">
        <v>36</v>
      </c>
      <c r="AX1078" s="13" t="s">
        <v>77</v>
      </c>
      <c r="AY1078" s="236" t="s">
        <v>180</v>
      </c>
    </row>
    <row r="1079" s="14" customFormat="1">
      <c r="A1079" s="14"/>
      <c r="B1079" s="237"/>
      <c r="C1079" s="238"/>
      <c r="D1079" s="228" t="s">
        <v>190</v>
      </c>
      <c r="E1079" s="239" t="s">
        <v>19</v>
      </c>
      <c r="F1079" s="240" t="s">
        <v>1154</v>
      </c>
      <c r="G1079" s="238"/>
      <c r="H1079" s="241">
        <v>248.59999999999999</v>
      </c>
      <c r="I1079" s="242"/>
      <c r="J1079" s="238"/>
      <c r="K1079" s="238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190</v>
      </c>
      <c r="AU1079" s="247" t="s">
        <v>87</v>
      </c>
      <c r="AV1079" s="14" t="s">
        <v>87</v>
      </c>
      <c r="AW1079" s="14" t="s">
        <v>36</v>
      </c>
      <c r="AX1079" s="14" t="s">
        <v>77</v>
      </c>
      <c r="AY1079" s="247" t="s">
        <v>180</v>
      </c>
    </row>
    <row r="1080" s="14" customFormat="1">
      <c r="A1080" s="14"/>
      <c r="B1080" s="237"/>
      <c r="C1080" s="238"/>
      <c r="D1080" s="228" t="s">
        <v>190</v>
      </c>
      <c r="E1080" s="239" t="s">
        <v>19</v>
      </c>
      <c r="F1080" s="240" t="s">
        <v>1155</v>
      </c>
      <c r="G1080" s="238"/>
      <c r="H1080" s="241">
        <v>90.170000000000002</v>
      </c>
      <c r="I1080" s="242"/>
      <c r="J1080" s="238"/>
      <c r="K1080" s="238"/>
      <c r="L1080" s="243"/>
      <c r="M1080" s="244"/>
      <c r="N1080" s="245"/>
      <c r="O1080" s="245"/>
      <c r="P1080" s="245"/>
      <c r="Q1080" s="245"/>
      <c r="R1080" s="245"/>
      <c r="S1080" s="245"/>
      <c r="T1080" s="24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47" t="s">
        <v>190</v>
      </c>
      <c r="AU1080" s="247" t="s">
        <v>87</v>
      </c>
      <c r="AV1080" s="14" t="s">
        <v>87</v>
      </c>
      <c r="AW1080" s="14" t="s">
        <v>36</v>
      </c>
      <c r="AX1080" s="14" t="s">
        <v>77</v>
      </c>
      <c r="AY1080" s="247" t="s">
        <v>180</v>
      </c>
    </row>
    <row r="1081" s="14" customFormat="1">
      <c r="A1081" s="14"/>
      <c r="B1081" s="237"/>
      <c r="C1081" s="238"/>
      <c r="D1081" s="228" t="s">
        <v>190</v>
      </c>
      <c r="E1081" s="239" t="s">
        <v>19</v>
      </c>
      <c r="F1081" s="240" t="s">
        <v>1156</v>
      </c>
      <c r="G1081" s="238"/>
      <c r="H1081" s="241">
        <v>105.77</v>
      </c>
      <c r="I1081" s="242"/>
      <c r="J1081" s="238"/>
      <c r="K1081" s="238"/>
      <c r="L1081" s="243"/>
      <c r="M1081" s="244"/>
      <c r="N1081" s="245"/>
      <c r="O1081" s="245"/>
      <c r="P1081" s="245"/>
      <c r="Q1081" s="245"/>
      <c r="R1081" s="245"/>
      <c r="S1081" s="245"/>
      <c r="T1081" s="246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7" t="s">
        <v>190</v>
      </c>
      <c r="AU1081" s="247" t="s">
        <v>87</v>
      </c>
      <c r="AV1081" s="14" t="s">
        <v>87</v>
      </c>
      <c r="AW1081" s="14" t="s">
        <v>36</v>
      </c>
      <c r="AX1081" s="14" t="s">
        <v>77</v>
      </c>
      <c r="AY1081" s="247" t="s">
        <v>180</v>
      </c>
    </row>
    <row r="1082" s="14" customFormat="1">
      <c r="A1082" s="14"/>
      <c r="B1082" s="237"/>
      <c r="C1082" s="238"/>
      <c r="D1082" s="228" t="s">
        <v>190</v>
      </c>
      <c r="E1082" s="239" t="s">
        <v>19</v>
      </c>
      <c r="F1082" s="240" t="s">
        <v>1157</v>
      </c>
      <c r="G1082" s="238"/>
      <c r="H1082" s="241">
        <v>228.11000000000001</v>
      </c>
      <c r="I1082" s="242"/>
      <c r="J1082" s="238"/>
      <c r="K1082" s="238"/>
      <c r="L1082" s="243"/>
      <c r="M1082" s="244"/>
      <c r="N1082" s="245"/>
      <c r="O1082" s="245"/>
      <c r="P1082" s="245"/>
      <c r="Q1082" s="245"/>
      <c r="R1082" s="245"/>
      <c r="S1082" s="245"/>
      <c r="T1082" s="246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7" t="s">
        <v>190</v>
      </c>
      <c r="AU1082" s="247" t="s">
        <v>87</v>
      </c>
      <c r="AV1082" s="14" t="s">
        <v>87</v>
      </c>
      <c r="AW1082" s="14" t="s">
        <v>36</v>
      </c>
      <c r="AX1082" s="14" t="s">
        <v>77</v>
      </c>
      <c r="AY1082" s="247" t="s">
        <v>180</v>
      </c>
    </row>
    <row r="1083" s="14" customFormat="1">
      <c r="A1083" s="14"/>
      <c r="B1083" s="237"/>
      <c r="C1083" s="238"/>
      <c r="D1083" s="228" t="s">
        <v>190</v>
      </c>
      <c r="E1083" s="239" t="s">
        <v>19</v>
      </c>
      <c r="F1083" s="240" t="s">
        <v>1158</v>
      </c>
      <c r="G1083" s="238"/>
      <c r="H1083" s="241">
        <v>403.64999999999998</v>
      </c>
      <c r="I1083" s="242"/>
      <c r="J1083" s="238"/>
      <c r="K1083" s="238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47" t="s">
        <v>190</v>
      </c>
      <c r="AU1083" s="247" t="s">
        <v>87</v>
      </c>
      <c r="AV1083" s="14" t="s">
        <v>87</v>
      </c>
      <c r="AW1083" s="14" t="s">
        <v>36</v>
      </c>
      <c r="AX1083" s="14" t="s">
        <v>77</v>
      </c>
      <c r="AY1083" s="247" t="s">
        <v>180</v>
      </c>
    </row>
    <row r="1084" s="14" customFormat="1">
      <c r="A1084" s="14"/>
      <c r="B1084" s="237"/>
      <c r="C1084" s="238"/>
      <c r="D1084" s="228" t="s">
        <v>190</v>
      </c>
      <c r="E1084" s="239" t="s">
        <v>19</v>
      </c>
      <c r="F1084" s="240" t="s">
        <v>1159</v>
      </c>
      <c r="G1084" s="238"/>
      <c r="H1084" s="241">
        <v>161.44999999999999</v>
      </c>
      <c r="I1084" s="242"/>
      <c r="J1084" s="238"/>
      <c r="K1084" s="238"/>
      <c r="L1084" s="243"/>
      <c r="M1084" s="244"/>
      <c r="N1084" s="245"/>
      <c r="O1084" s="245"/>
      <c r="P1084" s="245"/>
      <c r="Q1084" s="245"/>
      <c r="R1084" s="245"/>
      <c r="S1084" s="245"/>
      <c r="T1084" s="246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7" t="s">
        <v>190</v>
      </c>
      <c r="AU1084" s="247" t="s">
        <v>87</v>
      </c>
      <c r="AV1084" s="14" t="s">
        <v>87</v>
      </c>
      <c r="AW1084" s="14" t="s">
        <v>36</v>
      </c>
      <c r="AX1084" s="14" t="s">
        <v>77</v>
      </c>
      <c r="AY1084" s="247" t="s">
        <v>180</v>
      </c>
    </row>
    <row r="1085" s="15" customFormat="1">
      <c r="A1085" s="15"/>
      <c r="B1085" s="248"/>
      <c r="C1085" s="249"/>
      <c r="D1085" s="228" t="s">
        <v>190</v>
      </c>
      <c r="E1085" s="250" t="s">
        <v>19</v>
      </c>
      <c r="F1085" s="251" t="s">
        <v>194</v>
      </c>
      <c r="G1085" s="249"/>
      <c r="H1085" s="252">
        <v>1237.75</v>
      </c>
      <c r="I1085" s="253"/>
      <c r="J1085" s="249"/>
      <c r="K1085" s="249"/>
      <c r="L1085" s="254"/>
      <c r="M1085" s="255"/>
      <c r="N1085" s="256"/>
      <c r="O1085" s="256"/>
      <c r="P1085" s="256"/>
      <c r="Q1085" s="256"/>
      <c r="R1085" s="256"/>
      <c r="S1085" s="256"/>
      <c r="T1085" s="257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58" t="s">
        <v>190</v>
      </c>
      <c r="AU1085" s="258" t="s">
        <v>87</v>
      </c>
      <c r="AV1085" s="15" t="s">
        <v>186</v>
      </c>
      <c r="AW1085" s="15" t="s">
        <v>36</v>
      </c>
      <c r="AX1085" s="15" t="s">
        <v>85</v>
      </c>
      <c r="AY1085" s="258" t="s">
        <v>180</v>
      </c>
    </row>
    <row r="1086" s="2" customFormat="1" ht="55.5" customHeight="1">
      <c r="A1086" s="41"/>
      <c r="B1086" s="42"/>
      <c r="C1086" s="208" t="s">
        <v>1160</v>
      </c>
      <c r="D1086" s="208" t="s">
        <v>182</v>
      </c>
      <c r="E1086" s="209" t="s">
        <v>1161</v>
      </c>
      <c r="F1086" s="210" t="s">
        <v>1146</v>
      </c>
      <c r="G1086" s="211" t="s">
        <v>1147</v>
      </c>
      <c r="H1086" s="212">
        <v>0</v>
      </c>
      <c r="I1086" s="213"/>
      <c r="J1086" s="214">
        <f>ROUND(I1086*H1086,2)</f>
        <v>0</v>
      </c>
      <c r="K1086" s="210" t="s">
        <v>19</v>
      </c>
      <c r="L1086" s="47"/>
      <c r="M1086" s="215" t="s">
        <v>19</v>
      </c>
      <c r="N1086" s="216" t="s">
        <v>48</v>
      </c>
      <c r="O1086" s="87"/>
      <c r="P1086" s="217">
        <f>O1086*H1086</f>
        <v>0</v>
      </c>
      <c r="Q1086" s="217">
        <v>0</v>
      </c>
      <c r="R1086" s="217">
        <f>Q1086*H1086</f>
        <v>0</v>
      </c>
      <c r="S1086" s="217">
        <v>0</v>
      </c>
      <c r="T1086" s="218">
        <f>S1086*H1086</f>
        <v>0</v>
      </c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R1086" s="219" t="s">
        <v>339</v>
      </c>
      <c r="AT1086" s="219" t="s">
        <v>182</v>
      </c>
      <c r="AU1086" s="219" t="s">
        <v>87</v>
      </c>
      <c r="AY1086" s="20" t="s">
        <v>180</v>
      </c>
      <c r="BE1086" s="220">
        <f>IF(N1086="základní",J1086,0)</f>
        <v>0</v>
      </c>
      <c r="BF1086" s="220">
        <f>IF(N1086="snížená",J1086,0)</f>
        <v>0</v>
      </c>
      <c r="BG1086" s="220">
        <f>IF(N1086="zákl. přenesená",J1086,0)</f>
        <v>0</v>
      </c>
      <c r="BH1086" s="220">
        <f>IF(N1086="sníž. přenesená",J1086,0)</f>
        <v>0</v>
      </c>
      <c r="BI1086" s="220">
        <f>IF(N1086="nulová",J1086,0)</f>
        <v>0</v>
      </c>
      <c r="BJ1086" s="20" t="s">
        <v>85</v>
      </c>
      <c r="BK1086" s="220">
        <f>ROUND(I1086*H1086,2)</f>
        <v>0</v>
      </c>
      <c r="BL1086" s="20" t="s">
        <v>339</v>
      </c>
      <c r="BM1086" s="219" t="s">
        <v>1162</v>
      </c>
    </row>
    <row r="1087" s="2" customFormat="1">
      <c r="A1087" s="41"/>
      <c r="B1087" s="42"/>
      <c r="C1087" s="43"/>
      <c r="D1087" s="228" t="s">
        <v>581</v>
      </c>
      <c r="E1087" s="43"/>
      <c r="F1087" s="280" t="s">
        <v>1148</v>
      </c>
      <c r="G1087" s="43"/>
      <c r="H1087" s="43"/>
      <c r="I1087" s="223"/>
      <c r="J1087" s="43"/>
      <c r="K1087" s="43"/>
      <c r="L1087" s="47"/>
      <c r="M1087" s="224"/>
      <c r="N1087" s="225"/>
      <c r="O1087" s="87"/>
      <c r="P1087" s="87"/>
      <c r="Q1087" s="87"/>
      <c r="R1087" s="87"/>
      <c r="S1087" s="87"/>
      <c r="T1087" s="88"/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T1087" s="20" t="s">
        <v>581</v>
      </c>
      <c r="AU1087" s="20" t="s">
        <v>87</v>
      </c>
    </row>
    <row r="1088" s="2" customFormat="1" ht="44.25" customHeight="1">
      <c r="A1088" s="41"/>
      <c r="B1088" s="42"/>
      <c r="C1088" s="208" t="s">
        <v>1163</v>
      </c>
      <c r="D1088" s="208" t="s">
        <v>182</v>
      </c>
      <c r="E1088" s="209" t="s">
        <v>1164</v>
      </c>
      <c r="F1088" s="210" t="s">
        <v>1151</v>
      </c>
      <c r="G1088" s="211" t="s">
        <v>1147</v>
      </c>
      <c r="H1088" s="212">
        <v>1655.47</v>
      </c>
      <c r="I1088" s="213"/>
      <c r="J1088" s="214">
        <f>ROUND(I1088*H1088,2)</f>
        <v>0</v>
      </c>
      <c r="K1088" s="210" t="s">
        <v>19</v>
      </c>
      <c r="L1088" s="47"/>
      <c r="M1088" s="215" t="s">
        <v>19</v>
      </c>
      <c r="N1088" s="216" t="s">
        <v>48</v>
      </c>
      <c r="O1088" s="87"/>
      <c r="P1088" s="217">
        <f>O1088*H1088</f>
        <v>0</v>
      </c>
      <c r="Q1088" s="217">
        <v>0</v>
      </c>
      <c r="R1088" s="217">
        <f>Q1088*H1088</f>
        <v>0</v>
      </c>
      <c r="S1088" s="217">
        <v>0</v>
      </c>
      <c r="T1088" s="218">
        <f>S1088*H1088</f>
        <v>0</v>
      </c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R1088" s="219" t="s">
        <v>339</v>
      </c>
      <c r="AT1088" s="219" t="s">
        <v>182</v>
      </c>
      <c r="AU1088" s="219" t="s">
        <v>87</v>
      </c>
      <c r="AY1088" s="20" t="s">
        <v>180</v>
      </c>
      <c r="BE1088" s="220">
        <f>IF(N1088="základní",J1088,0)</f>
        <v>0</v>
      </c>
      <c r="BF1088" s="220">
        <f>IF(N1088="snížená",J1088,0)</f>
        <v>0</v>
      </c>
      <c r="BG1088" s="220">
        <f>IF(N1088="zákl. přenesená",J1088,0)</f>
        <v>0</v>
      </c>
      <c r="BH1088" s="220">
        <f>IF(N1088="sníž. přenesená",J1088,0)</f>
        <v>0</v>
      </c>
      <c r="BI1088" s="220">
        <f>IF(N1088="nulová",J1088,0)</f>
        <v>0</v>
      </c>
      <c r="BJ1088" s="20" t="s">
        <v>85</v>
      </c>
      <c r="BK1088" s="220">
        <f>ROUND(I1088*H1088,2)</f>
        <v>0</v>
      </c>
      <c r="BL1088" s="20" t="s">
        <v>339</v>
      </c>
      <c r="BM1088" s="219" t="s">
        <v>1165</v>
      </c>
    </row>
    <row r="1089" s="2" customFormat="1">
      <c r="A1089" s="41"/>
      <c r="B1089" s="42"/>
      <c r="C1089" s="43"/>
      <c r="D1089" s="228" t="s">
        <v>581</v>
      </c>
      <c r="E1089" s="43"/>
      <c r="F1089" s="280" t="s">
        <v>1148</v>
      </c>
      <c r="G1089" s="43"/>
      <c r="H1089" s="43"/>
      <c r="I1089" s="223"/>
      <c r="J1089" s="43"/>
      <c r="K1089" s="43"/>
      <c r="L1089" s="47"/>
      <c r="M1089" s="224"/>
      <c r="N1089" s="225"/>
      <c r="O1089" s="87"/>
      <c r="P1089" s="87"/>
      <c r="Q1089" s="87"/>
      <c r="R1089" s="87"/>
      <c r="S1089" s="87"/>
      <c r="T1089" s="88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T1089" s="20" t="s">
        <v>581</v>
      </c>
      <c r="AU1089" s="20" t="s">
        <v>87</v>
      </c>
    </row>
    <row r="1090" s="13" customFormat="1">
      <c r="A1090" s="13"/>
      <c r="B1090" s="226"/>
      <c r="C1090" s="227"/>
      <c r="D1090" s="228" t="s">
        <v>190</v>
      </c>
      <c r="E1090" s="229" t="s">
        <v>19</v>
      </c>
      <c r="F1090" s="230" t="s">
        <v>1153</v>
      </c>
      <c r="G1090" s="227"/>
      <c r="H1090" s="229" t="s">
        <v>19</v>
      </c>
      <c r="I1090" s="231"/>
      <c r="J1090" s="227"/>
      <c r="K1090" s="227"/>
      <c r="L1090" s="232"/>
      <c r="M1090" s="233"/>
      <c r="N1090" s="234"/>
      <c r="O1090" s="234"/>
      <c r="P1090" s="234"/>
      <c r="Q1090" s="234"/>
      <c r="R1090" s="234"/>
      <c r="S1090" s="234"/>
      <c r="T1090" s="235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6" t="s">
        <v>190</v>
      </c>
      <c r="AU1090" s="236" t="s">
        <v>87</v>
      </c>
      <c r="AV1090" s="13" t="s">
        <v>85</v>
      </c>
      <c r="AW1090" s="13" t="s">
        <v>36</v>
      </c>
      <c r="AX1090" s="13" t="s">
        <v>77</v>
      </c>
      <c r="AY1090" s="236" t="s">
        <v>180</v>
      </c>
    </row>
    <row r="1091" s="14" customFormat="1">
      <c r="A1091" s="14"/>
      <c r="B1091" s="237"/>
      <c r="C1091" s="238"/>
      <c r="D1091" s="228" t="s">
        <v>190</v>
      </c>
      <c r="E1091" s="239" t="s">
        <v>19</v>
      </c>
      <c r="F1091" s="240" t="s">
        <v>1166</v>
      </c>
      <c r="G1091" s="238"/>
      <c r="H1091" s="241">
        <v>372.89999999999998</v>
      </c>
      <c r="I1091" s="242"/>
      <c r="J1091" s="238"/>
      <c r="K1091" s="238"/>
      <c r="L1091" s="243"/>
      <c r="M1091" s="244"/>
      <c r="N1091" s="245"/>
      <c r="O1091" s="245"/>
      <c r="P1091" s="245"/>
      <c r="Q1091" s="245"/>
      <c r="R1091" s="245"/>
      <c r="S1091" s="245"/>
      <c r="T1091" s="246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7" t="s">
        <v>190</v>
      </c>
      <c r="AU1091" s="247" t="s">
        <v>87</v>
      </c>
      <c r="AV1091" s="14" t="s">
        <v>87</v>
      </c>
      <c r="AW1091" s="14" t="s">
        <v>36</v>
      </c>
      <c r="AX1091" s="14" t="s">
        <v>77</v>
      </c>
      <c r="AY1091" s="247" t="s">
        <v>180</v>
      </c>
    </row>
    <row r="1092" s="14" customFormat="1">
      <c r="A1092" s="14"/>
      <c r="B1092" s="237"/>
      <c r="C1092" s="238"/>
      <c r="D1092" s="228" t="s">
        <v>190</v>
      </c>
      <c r="E1092" s="239" t="s">
        <v>19</v>
      </c>
      <c r="F1092" s="240" t="s">
        <v>1167</v>
      </c>
      <c r="G1092" s="238"/>
      <c r="H1092" s="241">
        <v>135.25999999999999</v>
      </c>
      <c r="I1092" s="242"/>
      <c r="J1092" s="238"/>
      <c r="K1092" s="238"/>
      <c r="L1092" s="243"/>
      <c r="M1092" s="244"/>
      <c r="N1092" s="245"/>
      <c r="O1092" s="245"/>
      <c r="P1092" s="245"/>
      <c r="Q1092" s="245"/>
      <c r="R1092" s="245"/>
      <c r="S1092" s="245"/>
      <c r="T1092" s="24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7" t="s">
        <v>190</v>
      </c>
      <c r="AU1092" s="247" t="s">
        <v>87</v>
      </c>
      <c r="AV1092" s="14" t="s">
        <v>87</v>
      </c>
      <c r="AW1092" s="14" t="s">
        <v>36</v>
      </c>
      <c r="AX1092" s="14" t="s">
        <v>77</v>
      </c>
      <c r="AY1092" s="247" t="s">
        <v>180</v>
      </c>
    </row>
    <row r="1093" s="14" customFormat="1">
      <c r="A1093" s="14"/>
      <c r="B1093" s="237"/>
      <c r="C1093" s="238"/>
      <c r="D1093" s="228" t="s">
        <v>190</v>
      </c>
      <c r="E1093" s="239" t="s">
        <v>19</v>
      </c>
      <c r="F1093" s="240" t="s">
        <v>1168</v>
      </c>
      <c r="G1093" s="238"/>
      <c r="H1093" s="241">
        <v>158.65000000000001</v>
      </c>
      <c r="I1093" s="242"/>
      <c r="J1093" s="238"/>
      <c r="K1093" s="238"/>
      <c r="L1093" s="243"/>
      <c r="M1093" s="244"/>
      <c r="N1093" s="245"/>
      <c r="O1093" s="245"/>
      <c r="P1093" s="245"/>
      <c r="Q1093" s="245"/>
      <c r="R1093" s="245"/>
      <c r="S1093" s="245"/>
      <c r="T1093" s="246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7" t="s">
        <v>190</v>
      </c>
      <c r="AU1093" s="247" t="s">
        <v>87</v>
      </c>
      <c r="AV1093" s="14" t="s">
        <v>87</v>
      </c>
      <c r="AW1093" s="14" t="s">
        <v>36</v>
      </c>
      <c r="AX1093" s="14" t="s">
        <v>77</v>
      </c>
      <c r="AY1093" s="247" t="s">
        <v>180</v>
      </c>
    </row>
    <row r="1094" s="14" customFormat="1">
      <c r="A1094" s="14"/>
      <c r="B1094" s="237"/>
      <c r="C1094" s="238"/>
      <c r="D1094" s="228" t="s">
        <v>190</v>
      </c>
      <c r="E1094" s="239" t="s">
        <v>19</v>
      </c>
      <c r="F1094" s="240" t="s">
        <v>1169</v>
      </c>
      <c r="G1094" s="238"/>
      <c r="H1094" s="241">
        <v>342.17000000000002</v>
      </c>
      <c r="I1094" s="242"/>
      <c r="J1094" s="238"/>
      <c r="K1094" s="238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7" t="s">
        <v>190</v>
      </c>
      <c r="AU1094" s="247" t="s">
        <v>87</v>
      </c>
      <c r="AV1094" s="14" t="s">
        <v>87</v>
      </c>
      <c r="AW1094" s="14" t="s">
        <v>36</v>
      </c>
      <c r="AX1094" s="14" t="s">
        <v>77</v>
      </c>
      <c r="AY1094" s="247" t="s">
        <v>180</v>
      </c>
    </row>
    <row r="1095" s="14" customFormat="1">
      <c r="A1095" s="14"/>
      <c r="B1095" s="237"/>
      <c r="C1095" s="238"/>
      <c r="D1095" s="228" t="s">
        <v>190</v>
      </c>
      <c r="E1095" s="239" t="s">
        <v>19</v>
      </c>
      <c r="F1095" s="240" t="s">
        <v>1170</v>
      </c>
      <c r="G1095" s="238"/>
      <c r="H1095" s="241">
        <v>430.56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7" t="s">
        <v>190</v>
      </c>
      <c r="AU1095" s="247" t="s">
        <v>87</v>
      </c>
      <c r="AV1095" s="14" t="s">
        <v>87</v>
      </c>
      <c r="AW1095" s="14" t="s">
        <v>36</v>
      </c>
      <c r="AX1095" s="14" t="s">
        <v>77</v>
      </c>
      <c r="AY1095" s="247" t="s">
        <v>180</v>
      </c>
    </row>
    <row r="1096" s="14" customFormat="1">
      <c r="A1096" s="14"/>
      <c r="B1096" s="237"/>
      <c r="C1096" s="238"/>
      <c r="D1096" s="228" t="s">
        <v>190</v>
      </c>
      <c r="E1096" s="239" t="s">
        <v>19</v>
      </c>
      <c r="F1096" s="240" t="s">
        <v>1171</v>
      </c>
      <c r="G1096" s="238"/>
      <c r="H1096" s="241">
        <v>215.93000000000001</v>
      </c>
      <c r="I1096" s="242"/>
      <c r="J1096" s="238"/>
      <c r="K1096" s="238"/>
      <c r="L1096" s="243"/>
      <c r="M1096" s="244"/>
      <c r="N1096" s="245"/>
      <c r="O1096" s="245"/>
      <c r="P1096" s="245"/>
      <c r="Q1096" s="245"/>
      <c r="R1096" s="245"/>
      <c r="S1096" s="245"/>
      <c r="T1096" s="246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47" t="s">
        <v>190</v>
      </c>
      <c r="AU1096" s="247" t="s">
        <v>87</v>
      </c>
      <c r="AV1096" s="14" t="s">
        <v>87</v>
      </c>
      <c r="AW1096" s="14" t="s">
        <v>36</v>
      </c>
      <c r="AX1096" s="14" t="s">
        <v>77</v>
      </c>
      <c r="AY1096" s="247" t="s">
        <v>180</v>
      </c>
    </row>
    <row r="1097" s="15" customFormat="1">
      <c r="A1097" s="15"/>
      <c r="B1097" s="248"/>
      <c r="C1097" s="249"/>
      <c r="D1097" s="228" t="s">
        <v>190</v>
      </c>
      <c r="E1097" s="250" t="s">
        <v>19</v>
      </c>
      <c r="F1097" s="251" t="s">
        <v>194</v>
      </c>
      <c r="G1097" s="249"/>
      <c r="H1097" s="252">
        <v>1655.47</v>
      </c>
      <c r="I1097" s="253"/>
      <c r="J1097" s="249"/>
      <c r="K1097" s="249"/>
      <c r="L1097" s="254"/>
      <c r="M1097" s="255"/>
      <c r="N1097" s="256"/>
      <c r="O1097" s="256"/>
      <c r="P1097" s="256"/>
      <c r="Q1097" s="256"/>
      <c r="R1097" s="256"/>
      <c r="S1097" s="256"/>
      <c r="T1097" s="257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T1097" s="258" t="s">
        <v>190</v>
      </c>
      <c r="AU1097" s="258" t="s">
        <v>87</v>
      </c>
      <c r="AV1097" s="15" t="s">
        <v>186</v>
      </c>
      <c r="AW1097" s="15" t="s">
        <v>36</v>
      </c>
      <c r="AX1097" s="15" t="s">
        <v>85</v>
      </c>
      <c r="AY1097" s="258" t="s">
        <v>180</v>
      </c>
    </row>
    <row r="1098" s="2" customFormat="1" ht="44.25" customHeight="1">
      <c r="A1098" s="41"/>
      <c r="B1098" s="42"/>
      <c r="C1098" s="208" t="s">
        <v>1172</v>
      </c>
      <c r="D1098" s="208" t="s">
        <v>182</v>
      </c>
      <c r="E1098" s="209" t="s">
        <v>1173</v>
      </c>
      <c r="F1098" s="210" t="s">
        <v>1151</v>
      </c>
      <c r="G1098" s="211" t="s">
        <v>1147</v>
      </c>
      <c r="H1098" s="212">
        <v>1158.25</v>
      </c>
      <c r="I1098" s="213"/>
      <c r="J1098" s="214">
        <f>ROUND(I1098*H1098,2)</f>
        <v>0</v>
      </c>
      <c r="K1098" s="210" t="s">
        <v>19</v>
      </c>
      <c r="L1098" s="47"/>
      <c r="M1098" s="215" t="s">
        <v>19</v>
      </c>
      <c r="N1098" s="216" t="s">
        <v>48</v>
      </c>
      <c r="O1098" s="87"/>
      <c r="P1098" s="217">
        <f>O1098*H1098</f>
        <v>0</v>
      </c>
      <c r="Q1098" s="217">
        <v>0</v>
      </c>
      <c r="R1098" s="217">
        <f>Q1098*H1098</f>
        <v>0</v>
      </c>
      <c r="S1098" s="217">
        <v>0</v>
      </c>
      <c r="T1098" s="218">
        <f>S1098*H1098</f>
        <v>0</v>
      </c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R1098" s="219" t="s">
        <v>339</v>
      </c>
      <c r="AT1098" s="219" t="s">
        <v>182</v>
      </c>
      <c r="AU1098" s="219" t="s">
        <v>87</v>
      </c>
      <c r="AY1098" s="20" t="s">
        <v>180</v>
      </c>
      <c r="BE1098" s="220">
        <f>IF(N1098="základní",J1098,0)</f>
        <v>0</v>
      </c>
      <c r="BF1098" s="220">
        <f>IF(N1098="snížená",J1098,0)</f>
        <v>0</v>
      </c>
      <c r="BG1098" s="220">
        <f>IF(N1098="zákl. přenesená",J1098,0)</f>
        <v>0</v>
      </c>
      <c r="BH1098" s="220">
        <f>IF(N1098="sníž. přenesená",J1098,0)</f>
        <v>0</v>
      </c>
      <c r="BI1098" s="220">
        <f>IF(N1098="nulová",J1098,0)</f>
        <v>0</v>
      </c>
      <c r="BJ1098" s="20" t="s">
        <v>85</v>
      </c>
      <c r="BK1098" s="220">
        <f>ROUND(I1098*H1098,2)</f>
        <v>0</v>
      </c>
      <c r="BL1098" s="20" t="s">
        <v>339</v>
      </c>
      <c r="BM1098" s="219" t="s">
        <v>1174</v>
      </c>
    </row>
    <row r="1099" s="2" customFormat="1">
      <c r="A1099" s="41"/>
      <c r="B1099" s="42"/>
      <c r="C1099" s="43"/>
      <c r="D1099" s="228" t="s">
        <v>581</v>
      </c>
      <c r="E1099" s="43"/>
      <c r="F1099" s="280" t="s">
        <v>1148</v>
      </c>
      <c r="G1099" s="43"/>
      <c r="H1099" s="43"/>
      <c r="I1099" s="223"/>
      <c r="J1099" s="43"/>
      <c r="K1099" s="43"/>
      <c r="L1099" s="47"/>
      <c r="M1099" s="224"/>
      <c r="N1099" s="225"/>
      <c r="O1099" s="87"/>
      <c r="P1099" s="87"/>
      <c r="Q1099" s="87"/>
      <c r="R1099" s="87"/>
      <c r="S1099" s="87"/>
      <c r="T1099" s="88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T1099" s="20" t="s">
        <v>581</v>
      </c>
      <c r="AU1099" s="20" t="s">
        <v>87</v>
      </c>
    </row>
    <row r="1100" s="13" customFormat="1">
      <c r="A1100" s="13"/>
      <c r="B1100" s="226"/>
      <c r="C1100" s="227"/>
      <c r="D1100" s="228" t="s">
        <v>190</v>
      </c>
      <c r="E1100" s="229" t="s">
        <v>19</v>
      </c>
      <c r="F1100" s="230" t="s">
        <v>1153</v>
      </c>
      <c r="G1100" s="227"/>
      <c r="H1100" s="229" t="s">
        <v>19</v>
      </c>
      <c r="I1100" s="231"/>
      <c r="J1100" s="227"/>
      <c r="K1100" s="227"/>
      <c r="L1100" s="232"/>
      <c r="M1100" s="233"/>
      <c r="N1100" s="234"/>
      <c r="O1100" s="234"/>
      <c r="P1100" s="234"/>
      <c r="Q1100" s="234"/>
      <c r="R1100" s="234"/>
      <c r="S1100" s="234"/>
      <c r="T1100" s="235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6" t="s">
        <v>190</v>
      </c>
      <c r="AU1100" s="236" t="s">
        <v>87</v>
      </c>
      <c r="AV1100" s="13" t="s">
        <v>85</v>
      </c>
      <c r="AW1100" s="13" t="s">
        <v>36</v>
      </c>
      <c r="AX1100" s="13" t="s">
        <v>77</v>
      </c>
      <c r="AY1100" s="236" t="s">
        <v>180</v>
      </c>
    </row>
    <row r="1101" s="14" customFormat="1">
      <c r="A1101" s="14"/>
      <c r="B1101" s="237"/>
      <c r="C1101" s="238"/>
      <c r="D1101" s="228" t="s">
        <v>190</v>
      </c>
      <c r="E1101" s="239" t="s">
        <v>19</v>
      </c>
      <c r="F1101" s="240" t="s">
        <v>1154</v>
      </c>
      <c r="G1101" s="238"/>
      <c r="H1101" s="241">
        <v>248.59999999999999</v>
      </c>
      <c r="I1101" s="242"/>
      <c r="J1101" s="238"/>
      <c r="K1101" s="238"/>
      <c r="L1101" s="243"/>
      <c r="M1101" s="244"/>
      <c r="N1101" s="245"/>
      <c r="O1101" s="245"/>
      <c r="P1101" s="245"/>
      <c r="Q1101" s="245"/>
      <c r="R1101" s="245"/>
      <c r="S1101" s="245"/>
      <c r="T1101" s="246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47" t="s">
        <v>190</v>
      </c>
      <c r="AU1101" s="247" t="s">
        <v>87</v>
      </c>
      <c r="AV1101" s="14" t="s">
        <v>87</v>
      </c>
      <c r="AW1101" s="14" t="s">
        <v>36</v>
      </c>
      <c r="AX1101" s="14" t="s">
        <v>77</v>
      </c>
      <c r="AY1101" s="247" t="s">
        <v>180</v>
      </c>
    </row>
    <row r="1102" s="14" customFormat="1">
      <c r="A1102" s="14"/>
      <c r="B1102" s="237"/>
      <c r="C1102" s="238"/>
      <c r="D1102" s="228" t="s">
        <v>190</v>
      </c>
      <c r="E1102" s="239" t="s">
        <v>19</v>
      </c>
      <c r="F1102" s="240" t="s">
        <v>1155</v>
      </c>
      <c r="G1102" s="238"/>
      <c r="H1102" s="241">
        <v>90.170000000000002</v>
      </c>
      <c r="I1102" s="242"/>
      <c r="J1102" s="238"/>
      <c r="K1102" s="238"/>
      <c r="L1102" s="243"/>
      <c r="M1102" s="244"/>
      <c r="N1102" s="245"/>
      <c r="O1102" s="245"/>
      <c r="P1102" s="245"/>
      <c r="Q1102" s="245"/>
      <c r="R1102" s="245"/>
      <c r="S1102" s="245"/>
      <c r="T1102" s="24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7" t="s">
        <v>190</v>
      </c>
      <c r="AU1102" s="247" t="s">
        <v>87</v>
      </c>
      <c r="AV1102" s="14" t="s">
        <v>87</v>
      </c>
      <c r="AW1102" s="14" t="s">
        <v>36</v>
      </c>
      <c r="AX1102" s="14" t="s">
        <v>77</v>
      </c>
      <c r="AY1102" s="247" t="s">
        <v>180</v>
      </c>
    </row>
    <row r="1103" s="14" customFormat="1">
      <c r="A1103" s="14"/>
      <c r="B1103" s="237"/>
      <c r="C1103" s="238"/>
      <c r="D1103" s="228" t="s">
        <v>190</v>
      </c>
      <c r="E1103" s="239" t="s">
        <v>19</v>
      </c>
      <c r="F1103" s="240" t="s">
        <v>1156</v>
      </c>
      <c r="G1103" s="238"/>
      <c r="H1103" s="241">
        <v>105.77</v>
      </c>
      <c r="I1103" s="242"/>
      <c r="J1103" s="238"/>
      <c r="K1103" s="238"/>
      <c r="L1103" s="243"/>
      <c r="M1103" s="244"/>
      <c r="N1103" s="245"/>
      <c r="O1103" s="245"/>
      <c r="P1103" s="245"/>
      <c r="Q1103" s="245"/>
      <c r="R1103" s="245"/>
      <c r="S1103" s="245"/>
      <c r="T1103" s="24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7" t="s">
        <v>190</v>
      </c>
      <c r="AU1103" s="247" t="s">
        <v>87</v>
      </c>
      <c r="AV1103" s="14" t="s">
        <v>87</v>
      </c>
      <c r="AW1103" s="14" t="s">
        <v>36</v>
      </c>
      <c r="AX1103" s="14" t="s">
        <v>77</v>
      </c>
      <c r="AY1103" s="247" t="s">
        <v>180</v>
      </c>
    </row>
    <row r="1104" s="14" customFormat="1">
      <c r="A1104" s="14"/>
      <c r="B1104" s="237"/>
      <c r="C1104" s="238"/>
      <c r="D1104" s="228" t="s">
        <v>190</v>
      </c>
      <c r="E1104" s="239" t="s">
        <v>19</v>
      </c>
      <c r="F1104" s="240" t="s">
        <v>1157</v>
      </c>
      <c r="G1104" s="238"/>
      <c r="H1104" s="241">
        <v>228.11000000000001</v>
      </c>
      <c r="I1104" s="242"/>
      <c r="J1104" s="238"/>
      <c r="K1104" s="238"/>
      <c r="L1104" s="243"/>
      <c r="M1104" s="244"/>
      <c r="N1104" s="245"/>
      <c r="O1104" s="245"/>
      <c r="P1104" s="245"/>
      <c r="Q1104" s="245"/>
      <c r="R1104" s="245"/>
      <c r="S1104" s="245"/>
      <c r="T1104" s="246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7" t="s">
        <v>190</v>
      </c>
      <c r="AU1104" s="247" t="s">
        <v>87</v>
      </c>
      <c r="AV1104" s="14" t="s">
        <v>87</v>
      </c>
      <c r="AW1104" s="14" t="s">
        <v>36</v>
      </c>
      <c r="AX1104" s="14" t="s">
        <v>77</v>
      </c>
      <c r="AY1104" s="247" t="s">
        <v>180</v>
      </c>
    </row>
    <row r="1105" s="14" customFormat="1">
      <c r="A1105" s="14"/>
      <c r="B1105" s="237"/>
      <c r="C1105" s="238"/>
      <c r="D1105" s="228" t="s">
        <v>190</v>
      </c>
      <c r="E1105" s="239" t="s">
        <v>19</v>
      </c>
      <c r="F1105" s="240" t="s">
        <v>1175</v>
      </c>
      <c r="G1105" s="238"/>
      <c r="H1105" s="241">
        <v>247.56999999999999</v>
      </c>
      <c r="I1105" s="242"/>
      <c r="J1105" s="238"/>
      <c r="K1105" s="238"/>
      <c r="L1105" s="243"/>
      <c r="M1105" s="244"/>
      <c r="N1105" s="245"/>
      <c r="O1105" s="245"/>
      <c r="P1105" s="245"/>
      <c r="Q1105" s="245"/>
      <c r="R1105" s="245"/>
      <c r="S1105" s="245"/>
      <c r="T1105" s="246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7" t="s">
        <v>190</v>
      </c>
      <c r="AU1105" s="247" t="s">
        <v>87</v>
      </c>
      <c r="AV1105" s="14" t="s">
        <v>87</v>
      </c>
      <c r="AW1105" s="14" t="s">
        <v>36</v>
      </c>
      <c r="AX1105" s="14" t="s">
        <v>77</v>
      </c>
      <c r="AY1105" s="247" t="s">
        <v>180</v>
      </c>
    </row>
    <row r="1106" s="14" customFormat="1">
      <c r="A1106" s="14"/>
      <c r="B1106" s="237"/>
      <c r="C1106" s="238"/>
      <c r="D1106" s="228" t="s">
        <v>190</v>
      </c>
      <c r="E1106" s="239" t="s">
        <v>19</v>
      </c>
      <c r="F1106" s="240" t="s">
        <v>1176</v>
      </c>
      <c r="G1106" s="238"/>
      <c r="H1106" s="241">
        <v>238.03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7" t="s">
        <v>190</v>
      </c>
      <c r="AU1106" s="247" t="s">
        <v>87</v>
      </c>
      <c r="AV1106" s="14" t="s">
        <v>87</v>
      </c>
      <c r="AW1106" s="14" t="s">
        <v>36</v>
      </c>
      <c r="AX1106" s="14" t="s">
        <v>77</v>
      </c>
      <c r="AY1106" s="247" t="s">
        <v>180</v>
      </c>
    </row>
    <row r="1107" s="15" customFormat="1">
      <c r="A1107" s="15"/>
      <c r="B1107" s="248"/>
      <c r="C1107" s="249"/>
      <c r="D1107" s="228" t="s">
        <v>190</v>
      </c>
      <c r="E1107" s="250" t="s">
        <v>19</v>
      </c>
      <c r="F1107" s="251" t="s">
        <v>194</v>
      </c>
      <c r="G1107" s="249"/>
      <c r="H1107" s="252">
        <v>1158.25</v>
      </c>
      <c r="I1107" s="253"/>
      <c r="J1107" s="249"/>
      <c r="K1107" s="249"/>
      <c r="L1107" s="254"/>
      <c r="M1107" s="255"/>
      <c r="N1107" s="256"/>
      <c r="O1107" s="256"/>
      <c r="P1107" s="256"/>
      <c r="Q1107" s="256"/>
      <c r="R1107" s="256"/>
      <c r="S1107" s="256"/>
      <c r="T1107" s="257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58" t="s">
        <v>190</v>
      </c>
      <c r="AU1107" s="258" t="s">
        <v>87</v>
      </c>
      <c r="AV1107" s="15" t="s">
        <v>186</v>
      </c>
      <c r="AW1107" s="15" t="s">
        <v>36</v>
      </c>
      <c r="AX1107" s="15" t="s">
        <v>85</v>
      </c>
      <c r="AY1107" s="258" t="s">
        <v>180</v>
      </c>
    </row>
    <row r="1108" s="2" customFormat="1" ht="44.25" customHeight="1">
      <c r="A1108" s="41"/>
      <c r="B1108" s="42"/>
      <c r="C1108" s="208" t="s">
        <v>1177</v>
      </c>
      <c r="D1108" s="208" t="s">
        <v>182</v>
      </c>
      <c r="E1108" s="209" t="s">
        <v>1178</v>
      </c>
      <c r="F1108" s="210" t="s">
        <v>1179</v>
      </c>
      <c r="G1108" s="211" t="s">
        <v>1147</v>
      </c>
      <c r="H1108" s="212">
        <v>789.63999999999999</v>
      </c>
      <c r="I1108" s="213"/>
      <c r="J1108" s="214">
        <f>ROUND(I1108*H1108,2)</f>
        <v>0</v>
      </c>
      <c r="K1108" s="210" t="s">
        <v>19</v>
      </c>
      <c r="L1108" s="47"/>
      <c r="M1108" s="215" t="s">
        <v>19</v>
      </c>
      <c r="N1108" s="216" t="s">
        <v>48</v>
      </c>
      <c r="O1108" s="87"/>
      <c r="P1108" s="217">
        <f>O1108*H1108</f>
        <v>0</v>
      </c>
      <c r="Q1108" s="217">
        <v>0</v>
      </c>
      <c r="R1108" s="217">
        <f>Q1108*H1108</f>
        <v>0</v>
      </c>
      <c r="S1108" s="217">
        <v>0</v>
      </c>
      <c r="T1108" s="218">
        <f>S1108*H1108</f>
        <v>0</v>
      </c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R1108" s="219" t="s">
        <v>339</v>
      </c>
      <c r="AT1108" s="219" t="s">
        <v>182</v>
      </c>
      <c r="AU1108" s="219" t="s">
        <v>87</v>
      </c>
      <c r="AY1108" s="20" t="s">
        <v>180</v>
      </c>
      <c r="BE1108" s="220">
        <f>IF(N1108="základní",J1108,0)</f>
        <v>0</v>
      </c>
      <c r="BF1108" s="220">
        <f>IF(N1108="snížená",J1108,0)</f>
        <v>0</v>
      </c>
      <c r="BG1108" s="220">
        <f>IF(N1108="zákl. přenesená",J1108,0)</f>
        <v>0</v>
      </c>
      <c r="BH1108" s="220">
        <f>IF(N1108="sníž. přenesená",J1108,0)</f>
        <v>0</v>
      </c>
      <c r="BI1108" s="220">
        <f>IF(N1108="nulová",J1108,0)</f>
        <v>0</v>
      </c>
      <c r="BJ1108" s="20" t="s">
        <v>85</v>
      </c>
      <c r="BK1108" s="220">
        <f>ROUND(I1108*H1108,2)</f>
        <v>0</v>
      </c>
      <c r="BL1108" s="20" t="s">
        <v>339</v>
      </c>
      <c r="BM1108" s="219" t="s">
        <v>916</v>
      </c>
    </row>
    <row r="1109" s="2" customFormat="1">
      <c r="A1109" s="41"/>
      <c r="B1109" s="42"/>
      <c r="C1109" s="43"/>
      <c r="D1109" s="228" t="s">
        <v>581</v>
      </c>
      <c r="E1109" s="43"/>
      <c r="F1109" s="280" t="s">
        <v>1180</v>
      </c>
      <c r="G1109" s="43"/>
      <c r="H1109" s="43"/>
      <c r="I1109" s="223"/>
      <c r="J1109" s="43"/>
      <c r="K1109" s="43"/>
      <c r="L1109" s="47"/>
      <c r="M1109" s="224"/>
      <c r="N1109" s="225"/>
      <c r="O1109" s="87"/>
      <c r="P1109" s="87"/>
      <c r="Q1109" s="87"/>
      <c r="R1109" s="87"/>
      <c r="S1109" s="87"/>
      <c r="T1109" s="88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T1109" s="20" t="s">
        <v>581</v>
      </c>
      <c r="AU1109" s="20" t="s">
        <v>87</v>
      </c>
    </row>
    <row r="1110" s="13" customFormat="1">
      <c r="A1110" s="13"/>
      <c r="B1110" s="226"/>
      <c r="C1110" s="227"/>
      <c r="D1110" s="228" t="s">
        <v>190</v>
      </c>
      <c r="E1110" s="229" t="s">
        <v>19</v>
      </c>
      <c r="F1110" s="230" t="s">
        <v>1181</v>
      </c>
      <c r="G1110" s="227"/>
      <c r="H1110" s="229" t="s">
        <v>19</v>
      </c>
      <c r="I1110" s="231"/>
      <c r="J1110" s="227"/>
      <c r="K1110" s="227"/>
      <c r="L1110" s="232"/>
      <c r="M1110" s="233"/>
      <c r="N1110" s="234"/>
      <c r="O1110" s="234"/>
      <c r="P1110" s="234"/>
      <c r="Q1110" s="234"/>
      <c r="R1110" s="234"/>
      <c r="S1110" s="234"/>
      <c r="T1110" s="235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6" t="s">
        <v>190</v>
      </c>
      <c r="AU1110" s="236" t="s">
        <v>87</v>
      </c>
      <c r="AV1110" s="13" t="s">
        <v>85</v>
      </c>
      <c r="AW1110" s="13" t="s">
        <v>36</v>
      </c>
      <c r="AX1110" s="13" t="s">
        <v>77</v>
      </c>
      <c r="AY1110" s="236" t="s">
        <v>180</v>
      </c>
    </row>
    <row r="1111" s="14" customFormat="1">
      <c r="A1111" s="14"/>
      <c r="B1111" s="237"/>
      <c r="C1111" s="238"/>
      <c r="D1111" s="228" t="s">
        <v>190</v>
      </c>
      <c r="E1111" s="239" t="s">
        <v>19</v>
      </c>
      <c r="F1111" s="240" t="s">
        <v>1182</v>
      </c>
      <c r="G1111" s="238"/>
      <c r="H1111" s="241">
        <v>217.5</v>
      </c>
      <c r="I1111" s="242"/>
      <c r="J1111" s="238"/>
      <c r="K1111" s="238"/>
      <c r="L1111" s="243"/>
      <c r="M1111" s="244"/>
      <c r="N1111" s="245"/>
      <c r="O1111" s="245"/>
      <c r="P1111" s="245"/>
      <c r="Q1111" s="245"/>
      <c r="R1111" s="245"/>
      <c r="S1111" s="245"/>
      <c r="T1111" s="24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47" t="s">
        <v>190</v>
      </c>
      <c r="AU1111" s="247" t="s">
        <v>87</v>
      </c>
      <c r="AV1111" s="14" t="s">
        <v>87</v>
      </c>
      <c r="AW1111" s="14" t="s">
        <v>36</v>
      </c>
      <c r="AX1111" s="14" t="s">
        <v>77</v>
      </c>
      <c r="AY1111" s="247" t="s">
        <v>180</v>
      </c>
    </row>
    <row r="1112" s="14" customFormat="1">
      <c r="A1112" s="14"/>
      <c r="B1112" s="237"/>
      <c r="C1112" s="238"/>
      <c r="D1112" s="228" t="s">
        <v>190</v>
      </c>
      <c r="E1112" s="239" t="s">
        <v>19</v>
      </c>
      <c r="F1112" s="240" t="s">
        <v>1183</v>
      </c>
      <c r="G1112" s="238"/>
      <c r="H1112" s="241">
        <v>104.40000000000001</v>
      </c>
      <c r="I1112" s="242"/>
      <c r="J1112" s="238"/>
      <c r="K1112" s="238"/>
      <c r="L1112" s="243"/>
      <c r="M1112" s="244"/>
      <c r="N1112" s="245"/>
      <c r="O1112" s="245"/>
      <c r="P1112" s="245"/>
      <c r="Q1112" s="245"/>
      <c r="R1112" s="245"/>
      <c r="S1112" s="245"/>
      <c r="T1112" s="246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7" t="s">
        <v>190</v>
      </c>
      <c r="AU1112" s="247" t="s">
        <v>87</v>
      </c>
      <c r="AV1112" s="14" t="s">
        <v>87</v>
      </c>
      <c r="AW1112" s="14" t="s">
        <v>36</v>
      </c>
      <c r="AX1112" s="14" t="s">
        <v>77</v>
      </c>
      <c r="AY1112" s="247" t="s">
        <v>180</v>
      </c>
    </row>
    <row r="1113" s="14" customFormat="1">
      <c r="A1113" s="14"/>
      <c r="B1113" s="237"/>
      <c r="C1113" s="238"/>
      <c r="D1113" s="228" t="s">
        <v>190</v>
      </c>
      <c r="E1113" s="239" t="s">
        <v>19</v>
      </c>
      <c r="F1113" s="240" t="s">
        <v>1184</v>
      </c>
      <c r="G1113" s="238"/>
      <c r="H1113" s="241">
        <v>170.52000000000001</v>
      </c>
      <c r="I1113" s="242"/>
      <c r="J1113" s="238"/>
      <c r="K1113" s="238"/>
      <c r="L1113" s="243"/>
      <c r="M1113" s="244"/>
      <c r="N1113" s="245"/>
      <c r="O1113" s="245"/>
      <c r="P1113" s="245"/>
      <c r="Q1113" s="245"/>
      <c r="R1113" s="245"/>
      <c r="S1113" s="245"/>
      <c r="T1113" s="24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7" t="s">
        <v>190</v>
      </c>
      <c r="AU1113" s="247" t="s">
        <v>87</v>
      </c>
      <c r="AV1113" s="14" t="s">
        <v>87</v>
      </c>
      <c r="AW1113" s="14" t="s">
        <v>36</v>
      </c>
      <c r="AX1113" s="14" t="s">
        <v>77</v>
      </c>
      <c r="AY1113" s="247" t="s">
        <v>180</v>
      </c>
    </row>
    <row r="1114" s="14" customFormat="1">
      <c r="A1114" s="14"/>
      <c r="B1114" s="237"/>
      <c r="C1114" s="238"/>
      <c r="D1114" s="228" t="s">
        <v>190</v>
      </c>
      <c r="E1114" s="239" t="s">
        <v>19</v>
      </c>
      <c r="F1114" s="240" t="s">
        <v>1185</v>
      </c>
      <c r="G1114" s="238"/>
      <c r="H1114" s="241">
        <v>138.33000000000001</v>
      </c>
      <c r="I1114" s="242"/>
      <c r="J1114" s="238"/>
      <c r="K1114" s="238"/>
      <c r="L1114" s="243"/>
      <c r="M1114" s="244"/>
      <c r="N1114" s="245"/>
      <c r="O1114" s="245"/>
      <c r="P1114" s="245"/>
      <c r="Q1114" s="245"/>
      <c r="R1114" s="245"/>
      <c r="S1114" s="245"/>
      <c r="T1114" s="246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47" t="s">
        <v>190</v>
      </c>
      <c r="AU1114" s="247" t="s">
        <v>87</v>
      </c>
      <c r="AV1114" s="14" t="s">
        <v>87</v>
      </c>
      <c r="AW1114" s="14" t="s">
        <v>36</v>
      </c>
      <c r="AX1114" s="14" t="s">
        <v>77</v>
      </c>
      <c r="AY1114" s="247" t="s">
        <v>180</v>
      </c>
    </row>
    <row r="1115" s="14" customFormat="1">
      <c r="A1115" s="14"/>
      <c r="B1115" s="237"/>
      <c r="C1115" s="238"/>
      <c r="D1115" s="228" t="s">
        <v>190</v>
      </c>
      <c r="E1115" s="239" t="s">
        <v>19</v>
      </c>
      <c r="F1115" s="240" t="s">
        <v>1186</v>
      </c>
      <c r="G1115" s="238"/>
      <c r="H1115" s="241">
        <v>55.890000000000001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7" t="s">
        <v>190</v>
      </c>
      <c r="AU1115" s="247" t="s">
        <v>87</v>
      </c>
      <c r="AV1115" s="14" t="s">
        <v>87</v>
      </c>
      <c r="AW1115" s="14" t="s">
        <v>36</v>
      </c>
      <c r="AX1115" s="14" t="s">
        <v>77</v>
      </c>
      <c r="AY1115" s="247" t="s">
        <v>180</v>
      </c>
    </row>
    <row r="1116" s="14" customFormat="1">
      <c r="A1116" s="14"/>
      <c r="B1116" s="237"/>
      <c r="C1116" s="238"/>
      <c r="D1116" s="228" t="s">
        <v>190</v>
      </c>
      <c r="E1116" s="239" t="s">
        <v>19</v>
      </c>
      <c r="F1116" s="240" t="s">
        <v>1187</v>
      </c>
      <c r="G1116" s="238"/>
      <c r="H1116" s="241">
        <v>103</v>
      </c>
      <c r="I1116" s="242"/>
      <c r="J1116" s="238"/>
      <c r="K1116" s="238"/>
      <c r="L1116" s="243"/>
      <c r="M1116" s="244"/>
      <c r="N1116" s="245"/>
      <c r="O1116" s="245"/>
      <c r="P1116" s="245"/>
      <c r="Q1116" s="245"/>
      <c r="R1116" s="245"/>
      <c r="S1116" s="245"/>
      <c r="T1116" s="246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7" t="s">
        <v>190</v>
      </c>
      <c r="AU1116" s="247" t="s">
        <v>87</v>
      </c>
      <c r="AV1116" s="14" t="s">
        <v>87</v>
      </c>
      <c r="AW1116" s="14" t="s">
        <v>36</v>
      </c>
      <c r="AX1116" s="14" t="s">
        <v>77</v>
      </c>
      <c r="AY1116" s="247" t="s">
        <v>180</v>
      </c>
    </row>
    <row r="1117" s="15" customFormat="1">
      <c r="A1117" s="15"/>
      <c r="B1117" s="248"/>
      <c r="C1117" s="249"/>
      <c r="D1117" s="228" t="s">
        <v>190</v>
      </c>
      <c r="E1117" s="250" t="s">
        <v>19</v>
      </c>
      <c r="F1117" s="251" t="s">
        <v>194</v>
      </c>
      <c r="G1117" s="249"/>
      <c r="H1117" s="252">
        <v>789.63999999999999</v>
      </c>
      <c r="I1117" s="253"/>
      <c r="J1117" s="249"/>
      <c r="K1117" s="249"/>
      <c r="L1117" s="254"/>
      <c r="M1117" s="255"/>
      <c r="N1117" s="256"/>
      <c r="O1117" s="256"/>
      <c r="P1117" s="256"/>
      <c r="Q1117" s="256"/>
      <c r="R1117" s="256"/>
      <c r="S1117" s="256"/>
      <c r="T1117" s="257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258" t="s">
        <v>190</v>
      </c>
      <c r="AU1117" s="258" t="s">
        <v>87</v>
      </c>
      <c r="AV1117" s="15" t="s">
        <v>186</v>
      </c>
      <c r="AW1117" s="15" t="s">
        <v>36</v>
      </c>
      <c r="AX1117" s="15" t="s">
        <v>85</v>
      </c>
      <c r="AY1117" s="258" t="s">
        <v>180</v>
      </c>
    </row>
    <row r="1118" s="2" customFormat="1" ht="55.5" customHeight="1">
      <c r="A1118" s="41"/>
      <c r="B1118" s="42"/>
      <c r="C1118" s="208" t="s">
        <v>1188</v>
      </c>
      <c r="D1118" s="208" t="s">
        <v>182</v>
      </c>
      <c r="E1118" s="209" t="s">
        <v>1189</v>
      </c>
      <c r="F1118" s="210" t="s">
        <v>1190</v>
      </c>
      <c r="G1118" s="211" t="s">
        <v>1191</v>
      </c>
      <c r="H1118" s="281"/>
      <c r="I1118" s="213"/>
      <c r="J1118" s="214">
        <f>ROUND(I1118*H1118,2)</f>
        <v>0</v>
      </c>
      <c r="K1118" s="210" t="s">
        <v>185</v>
      </c>
      <c r="L1118" s="47"/>
      <c r="M1118" s="215" t="s">
        <v>19</v>
      </c>
      <c r="N1118" s="216" t="s">
        <v>48</v>
      </c>
      <c r="O1118" s="87"/>
      <c r="P1118" s="217">
        <f>O1118*H1118</f>
        <v>0</v>
      </c>
      <c r="Q1118" s="217">
        <v>0</v>
      </c>
      <c r="R1118" s="217">
        <f>Q1118*H1118</f>
        <v>0</v>
      </c>
      <c r="S1118" s="217">
        <v>0</v>
      </c>
      <c r="T1118" s="218">
        <f>S1118*H1118</f>
        <v>0</v>
      </c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R1118" s="219" t="s">
        <v>339</v>
      </c>
      <c r="AT1118" s="219" t="s">
        <v>182</v>
      </c>
      <c r="AU1118" s="219" t="s">
        <v>87</v>
      </c>
      <c r="AY1118" s="20" t="s">
        <v>180</v>
      </c>
      <c r="BE1118" s="220">
        <f>IF(N1118="základní",J1118,0)</f>
        <v>0</v>
      </c>
      <c r="BF1118" s="220">
        <f>IF(N1118="snížená",J1118,0)</f>
        <v>0</v>
      </c>
      <c r="BG1118" s="220">
        <f>IF(N1118="zákl. přenesená",J1118,0)</f>
        <v>0</v>
      </c>
      <c r="BH1118" s="220">
        <f>IF(N1118="sníž. přenesená",J1118,0)</f>
        <v>0</v>
      </c>
      <c r="BI1118" s="220">
        <f>IF(N1118="nulová",J1118,0)</f>
        <v>0</v>
      </c>
      <c r="BJ1118" s="20" t="s">
        <v>85</v>
      </c>
      <c r="BK1118" s="220">
        <f>ROUND(I1118*H1118,2)</f>
        <v>0</v>
      </c>
      <c r="BL1118" s="20" t="s">
        <v>339</v>
      </c>
      <c r="BM1118" s="219" t="s">
        <v>1192</v>
      </c>
    </row>
    <row r="1119" s="2" customFormat="1">
      <c r="A1119" s="41"/>
      <c r="B1119" s="42"/>
      <c r="C1119" s="43"/>
      <c r="D1119" s="221" t="s">
        <v>188</v>
      </c>
      <c r="E1119" s="43"/>
      <c r="F1119" s="222" t="s">
        <v>1193</v>
      </c>
      <c r="G1119" s="43"/>
      <c r="H1119" s="43"/>
      <c r="I1119" s="223"/>
      <c r="J1119" s="43"/>
      <c r="K1119" s="43"/>
      <c r="L1119" s="47"/>
      <c r="M1119" s="224"/>
      <c r="N1119" s="225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20" t="s">
        <v>188</v>
      </c>
      <c r="AU1119" s="20" t="s">
        <v>87</v>
      </c>
    </row>
    <row r="1120" s="12" customFormat="1" ht="22.8" customHeight="1">
      <c r="A1120" s="12"/>
      <c r="B1120" s="192"/>
      <c r="C1120" s="193"/>
      <c r="D1120" s="194" t="s">
        <v>76</v>
      </c>
      <c r="E1120" s="206" t="s">
        <v>1194</v>
      </c>
      <c r="F1120" s="206" t="s">
        <v>1195</v>
      </c>
      <c r="G1120" s="193"/>
      <c r="H1120" s="193"/>
      <c r="I1120" s="196"/>
      <c r="J1120" s="207">
        <f>BK1120</f>
        <v>0</v>
      </c>
      <c r="K1120" s="193"/>
      <c r="L1120" s="198"/>
      <c r="M1120" s="199"/>
      <c r="N1120" s="200"/>
      <c r="O1120" s="200"/>
      <c r="P1120" s="201">
        <f>SUM(P1121:P1127)</f>
        <v>0</v>
      </c>
      <c r="Q1120" s="200"/>
      <c r="R1120" s="201">
        <f>SUM(R1121:R1127)</f>
        <v>0.3904203</v>
      </c>
      <c r="S1120" s="200"/>
      <c r="T1120" s="202">
        <f>SUM(T1121:T1127)</f>
        <v>0</v>
      </c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R1120" s="203" t="s">
        <v>87</v>
      </c>
      <c r="AT1120" s="204" t="s">
        <v>76</v>
      </c>
      <c r="AU1120" s="204" t="s">
        <v>85</v>
      </c>
      <c r="AY1120" s="203" t="s">
        <v>180</v>
      </c>
      <c r="BK1120" s="205">
        <f>SUM(BK1121:BK1127)</f>
        <v>0</v>
      </c>
    </row>
    <row r="1121" s="2" customFormat="1" ht="62.7" customHeight="1">
      <c r="A1121" s="41"/>
      <c r="B1121" s="42"/>
      <c r="C1121" s="208" t="s">
        <v>1196</v>
      </c>
      <c r="D1121" s="208" t="s">
        <v>182</v>
      </c>
      <c r="E1121" s="209" t="s">
        <v>1197</v>
      </c>
      <c r="F1121" s="210" t="s">
        <v>1198</v>
      </c>
      <c r="G1121" s="211" t="s">
        <v>105</v>
      </c>
      <c r="H1121" s="212">
        <v>18.870000000000001</v>
      </c>
      <c r="I1121" s="213"/>
      <c r="J1121" s="214">
        <f>ROUND(I1121*H1121,2)</f>
        <v>0</v>
      </c>
      <c r="K1121" s="210" t="s">
        <v>185</v>
      </c>
      <c r="L1121" s="47"/>
      <c r="M1121" s="215" t="s">
        <v>19</v>
      </c>
      <c r="N1121" s="216" t="s">
        <v>48</v>
      </c>
      <c r="O1121" s="87"/>
      <c r="P1121" s="217">
        <f>O1121*H1121</f>
        <v>0</v>
      </c>
      <c r="Q1121" s="217">
        <v>0.02069</v>
      </c>
      <c r="R1121" s="217">
        <f>Q1121*H1121</f>
        <v>0.3904203</v>
      </c>
      <c r="S1121" s="217">
        <v>0</v>
      </c>
      <c r="T1121" s="218">
        <f>S1121*H1121</f>
        <v>0</v>
      </c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R1121" s="219" t="s">
        <v>339</v>
      </c>
      <c r="AT1121" s="219" t="s">
        <v>182</v>
      </c>
      <c r="AU1121" s="219" t="s">
        <v>87</v>
      </c>
      <c r="AY1121" s="20" t="s">
        <v>180</v>
      </c>
      <c r="BE1121" s="220">
        <f>IF(N1121="základní",J1121,0)</f>
        <v>0</v>
      </c>
      <c r="BF1121" s="220">
        <f>IF(N1121="snížená",J1121,0)</f>
        <v>0</v>
      </c>
      <c r="BG1121" s="220">
        <f>IF(N1121="zákl. přenesená",J1121,0)</f>
        <v>0</v>
      </c>
      <c r="BH1121" s="220">
        <f>IF(N1121="sníž. přenesená",J1121,0)</f>
        <v>0</v>
      </c>
      <c r="BI1121" s="220">
        <f>IF(N1121="nulová",J1121,0)</f>
        <v>0</v>
      </c>
      <c r="BJ1121" s="20" t="s">
        <v>85</v>
      </c>
      <c r="BK1121" s="220">
        <f>ROUND(I1121*H1121,2)</f>
        <v>0</v>
      </c>
      <c r="BL1121" s="20" t="s">
        <v>339</v>
      </c>
      <c r="BM1121" s="219" t="s">
        <v>1199</v>
      </c>
    </row>
    <row r="1122" s="2" customFormat="1">
      <c r="A1122" s="41"/>
      <c r="B1122" s="42"/>
      <c r="C1122" s="43"/>
      <c r="D1122" s="221" t="s">
        <v>188</v>
      </c>
      <c r="E1122" s="43"/>
      <c r="F1122" s="222" t="s">
        <v>1200</v>
      </c>
      <c r="G1122" s="43"/>
      <c r="H1122" s="43"/>
      <c r="I1122" s="223"/>
      <c r="J1122" s="43"/>
      <c r="K1122" s="43"/>
      <c r="L1122" s="47"/>
      <c r="M1122" s="224"/>
      <c r="N1122" s="225"/>
      <c r="O1122" s="87"/>
      <c r="P1122" s="87"/>
      <c r="Q1122" s="87"/>
      <c r="R1122" s="87"/>
      <c r="S1122" s="87"/>
      <c r="T1122" s="88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T1122" s="20" t="s">
        <v>188</v>
      </c>
      <c r="AU1122" s="20" t="s">
        <v>87</v>
      </c>
    </row>
    <row r="1123" s="13" customFormat="1">
      <c r="A1123" s="13"/>
      <c r="B1123" s="226"/>
      <c r="C1123" s="227"/>
      <c r="D1123" s="228" t="s">
        <v>190</v>
      </c>
      <c r="E1123" s="229" t="s">
        <v>19</v>
      </c>
      <c r="F1123" s="230" t="s">
        <v>1181</v>
      </c>
      <c r="G1123" s="227"/>
      <c r="H1123" s="229" t="s">
        <v>19</v>
      </c>
      <c r="I1123" s="231"/>
      <c r="J1123" s="227"/>
      <c r="K1123" s="227"/>
      <c r="L1123" s="232"/>
      <c r="M1123" s="233"/>
      <c r="N1123" s="234"/>
      <c r="O1123" s="234"/>
      <c r="P1123" s="234"/>
      <c r="Q1123" s="234"/>
      <c r="R1123" s="234"/>
      <c r="S1123" s="234"/>
      <c r="T1123" s="235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6" t="s">
        <v>190</v>
      </c>
      <c r="AU1123" s="236" t="s">
        <v>87</v>
      </c>
      <c r="AV1123" s="13" t="s">
        <v>85</v>
      </c>
      <c r="AW1123" s="13" t="s">
        <v>36</v>
      </c>
      <c r="AX1123" s="13" t="s">
        <v>77</v>
      </c>
      <c r="AY1123" s="236" t="s">
        <v>180</v>
      </c>
    </row>
    <row r="1124" s="14" customFormat="1">
      <c r="A1124" s="14"/>
      <c r="B1124" s="237"/>
      <c r="C1124" s="238"/>
      <c r="D1124" s="228" t="s">
        <v>190</v>
      </c>
      <c r="E1124" s="239" t="s">
        <v>19</v>
      </c>
      <c r="F1124" s="240" t="s">
        <v>1201</v>
      </c>
      <c r="G1124" s="238"/>
      <c r="H1124" s="241">
        <v>18.870000000000001</v>
      </c>
      <c r="I1124" s="242"/>
      <c r="J1124" s="238"/>
      <c r="K1124" s="238"/>
      <c r="L1124" s="243"/>
      <c r="M1124" s="244"/>
      <c r="N1124" s="245"/>
      <c r="O1124" s="245"/>
      <c r="P1124" s="245"/>
      <c r="Q1124" s="245"/>
      <c r="R1124" s="245"/>
      <c r="S1124" s="245"/>
      <c r="T1124" s="246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47" t="s">
        <v>190</v>
      </c>
      <c r="AU1124" s="247" t="s">
        <v>87</v>
      </c>
      <c r="AV1124" s="14" t="s">
        <v>87</v>
      </c>
      <c r="AW1124" s="14" t="s">
        <v>36</v>
      </c>
      <c r="AX1124" s="14" t="s">
        <v>77</v>
      </c>
      <c r="AY1124" s="247" t="s">
        <v>180</v>
      </c>
    </row>
    <row r="1125" s="15" customFormat="1">
      <c r="A1125" s="15"/>
      <c r="B1125" s="248"/>
      <c r="C1125" s="249"/>
      <c r="D1125" s="228" t="s">
        <v>190</v>
      </c>
      <c r="E1125" s="250" t="s">
        <v>19</v>
      </c>
      <c r="F1125" s="251" t="s">
        <v>194</v>
      </c>
      <c r="G1125" s="249"/>
      <c r="H1125" s="252">
        <v>18.870000000000001</v>
      </c>
      <c r="I1125" s="253"/>
      <c r="J1125" s="249"/>
      <c r="K1125" s="249"/>
      <c r="L1125" s="254"/>
      <c r="M1125" s="255"/>
      <c r="N1125" s="256"/>
      <c r="O1125" s="256"/>
      <c r="P1125" s="256"/>
      <c r="Q1125" s="256"/>
      <c r="R1125" s="256"/>
      <c r="S1125" s="256"/>
      <c r="T1125" s="257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T1125" s="258" t="s">
        <v>190</v>
      </c>
      <c r="AU1125" s="258" t="s">
        <v>87</v>
      </c>
      <c r="AV1125" s="15" t="s">
        <v>186</v>
      </c>
      <c r="AW1125" s="15" t="s">
        <v>36</v>
      </c>
      <c r="AX1125" s="15" t="s">
        <v>85</v>
      </c>
      <c r="AY1125" s="258" t="s">
        <v>180</v>
      </c>
    </row>
    <row r="1126" s="2" customFormat="1" ht="44.25" customHeight="1">
      <c r="A1126" s="41"/>
      <c r="B1126" s="42"/>
      <c r="C1126" s="208" t="s">
        <v>1202</v>
      </c>
      <c r="D1126" s="208" t="s">
        <v>182</v>
      </c>
      <c r="E1126" s="209" t="s">
        <v>1203</v>
      </c>
      <c r="F1126" s="210" t="s">
        <v>1204</v>
      </c>
      <c r="G1126" s="211" t="s">
        <v>1191</v>
      </c>
      <c r="H1126" s="281"/>
      <c r="I1126" s="213"/>
      <c r="J1126" s="214">
        <f>ROUND(I1126*H1126,2)</f>
        <v>0</v>
      </c>
      <c r="K1126" s="210" t="s">
        <v>185</v>
      </c>
      <c r="L1126" s="47"/>
      <c r="M1126" s="215" t="s">
        <v>19</v>
      </c>
      <c r="N1126" s="216" t="s">
        <v>48</v>
      </c>
      <c r="O1126" s="87"/>
      <c r="P1126" s="217">
        <f>O1126*H1126</f>
        <v>0</v>
      </c>
      <c r="Q1126" s="217">
        <v>0</v>
      </c>
      <c r="R1126" s="217">
        <f>Q1126*H1126</f>
        <v>0</v>
      </c>
      <c r="S1126" s="217">
        <v>0</v>
      </c>
      <c r="T1126" s="218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19" t="s">
        <v>339</v>
      </c>
      <c r="AT1126" s="219" t="s">
        <v>182</v>
      </c>
      <c r="AU1126" s="219" t="s">
        <v>87</v>
      </c>
      <c r="AY1126" s="20" t="s">
        <v>180</v>
      </c>
      <c r="BE1126" s="220">
        <f>IF(N1126="základní",J1126,0)</f>
        <v>0</v>
      </c>
      <c r="BF1126" s="220">
        <f>IF(N1126="snížená",J1126,0)</f>
        <v>0</v>
      </c>
      <c r="BG1126" s="220">
        <f>IF(N1126="zákl. přenesená",J1126,0)</f>
        <v>0</v>
      </c>
      <c r="BH1126" s="220">
        <f>IF(N1126="sníž. přenesená",J1126,0)</f>
        <v>0</v>
      </c>
      <c r="BI1126" s="220">
        <f>IF(N1126="nulová",J1126,0)</f>
        <v>0</v>
      </c>
      <c r="BJ1126" s="20" t="s">
        <v>85</v>
      </c>
      <c r="BK1126" s="220">
        <f>ROUND(I1126*H1126,2)</f>
        <v>0</v>
      </c>
      <c r="BL1126" s="20" t="s">
        <v>339</v>
      </c>
      <c r="BM1126" s="219" t="s">
        <v>1205</v>
      </c>
    </row>
    <row r="1127" s="2" customFormat="1">
      <c r="A1127" s="41"/>
      <c r="B1127" s="42"/>
      <c r="C1127" s="43"/>
      <c r="D1127" s="221" t="s">
        <v>188</v>
      </c>
      <c r="E1127" s="43"/>
      <c r="F1127" s="222" t="s">
        <v>1206</v>
      </c>
      <c r="G1127" s="43"/>
      <c r="H1127" s="43"/>
      <c r="I1127" s="223"/>
      <c r="J1127" s="43"/>
      <c r="K1127" s="43"/>
      <c r="L1127" s="47"/>
      <c r="M1127" s="282"/>
      <c r="N1127" s="283"/>
      <c r="O1127" s="284"/>
      <c r="P1127" s="284"/>
      <c r="Q1127" s="284"/>
      <c r="R1127" s="284"/>
      <c r="S1127" s="284"/>
      <c r="T1127" s="285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T1127" s="20" t="s">
        <v>188</v>
      </c>
      <c r="AU1127" s="20" t="s">
        <v>87</v>
      </c>
    </row>
    <row r="1128" s="2" customFormat="1" ht="6.96" customHeight="1">
      <c r="A1128" s="41"/>
      <c r="B1128" s="62"/>
      <c r="C1128" s="63"/>
      <c r="D1128" s="63"/>
      <c r="E1128" s="63"/>
      <c r="F1128" s="63"/>
      <c r="G1128" s="63"/>
      <c r="H1128" s="63"/>
      <c r="I1128" s="63"/>
      <c r="J1128" s="63"/>
      <c r="K1128" s="63"/>
      <c r="L1128" s="47"/>
      <c r="M1128" s="41"/>
      <c r="O1128" s="41"/>
      <c r="P1128" s="41"/>
      <c r="Q1128" s="41"/>
      <c r="R1128" s="41"/>
      <c r="S1128" s="41"/>
      <c r="T1128" s="41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</row>
  </sheetData>
  <sheetProtection sheet="1" autoFilter="0" formatColumns="0" formatRows="0" objects="1" scenarios="1" spinCount="100000" saltValue="hKXnBzF+/kElDRIkqehZZJPU/LPNv2XyAoLXtN2/ZsJf6CiPL4S/vyzqV1FScr0ORi341/E6KiEsVo7etAW+Fg==" hashValue="PwtOpjHzTA45t2DHWGGex+ge6hmJyEAq+0MMs9fhNgGNYS+bwQW53mnj+HipllPrH1/+JFFmGMIRriIyRdWXww==" algorithmName="SHA-512" password="CC3D"/>
  <autoFilter ref="C92:K112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113106023"/>
    <hyperlink ref="F103" r:id="rId2" display="https://podminky.urs.cz/item/CS_URS_2025_01/113106341"/>
    <hyperlink ref="F109" r:id="rId3" display="https://podminky.urs.cz/item/CS_URS_2025_01/113107442"/>
    <hyperlink ref="F115" r:id="rId4" display="https://podminky.urs.cz/item/CS_URS_2025_01/131251104"/>
    <hyperlink ref="F144" r:id="rId5" display="https://podminky.urs.cz/item/CS_URS_2025_01/132251104"/>
    <hyperlink ref="F166" r:id="rId6" display="https://podminky.urs.cz/item/CS_URS_2025_01/132251252"/>
    <hyperlink ref="F173" r:id="rId7" display="https://podminky.urs.cz/item/CS_URS_2025_01/139001101"/>
    <hyperlink ref="F178" r:id="rId8" display="https://podminky.urs.cz/item/CS_URS_2025_01/162251102"/>
    <hyperlink ref="F183" r:id="rId9" display="https://podminky.urs.cz/item/CS_URS_2025_01/162651112"/>
    <hyperlink ref="F188" r:id="rId10" display="https://podminky.urs.cz/item/CS_URS_2025_01/167151111"/>
    <hyperlink ref="F192" r:id="rId11" display="https://podminky.urs.cz/item/CS_URS_2025_01/171201231"/>
    <hyperlink ref="F198" r:id="rId12" display="https://podminky.urs.cz/item/CS_URS_2025_01/174151101"/>
    <hyperlink ref="F243" r:id="rId13" display="https://podminky.urs.cz/item/CS_URS_2025_01/175111101"/>
    <hyperlink ref="F263" r:id="rId14" display="https://podminky.urs.cz/item/CS_URS_2025_01/181951112"/>
    <hyperlink ref="F277" r:id="rId15" display="https://podminky.urs.cz/item/CS_URS_2025_01/184911161"/>
    <hyperlink ref="F305" r:id="rId16" display="https://podminky.urs.cz/item/CS_URS_2025_01/184911421"/>
    <hyperlink ref="F320" r:id="rId17" display="https://podminky.urs.cz/item/CS_URS_2025_01/212750101"/>
    <hyperlink ref="F331" r:id="rId18" display="https://podminky.urs.cz/item/CS_URS_2025_01/271532212"/>
    <hyperlink ref="F353" r:id="rId19" display="https://podminky.urs.cz/item/CS_URS_2025_01/273313711"/>
    <hyperlink ref="F362" r:id="rId20" display="https://podminky.urs.cz/item/CS_URS_2025_01/273313811"/>
    <hyperlink ref="F369" r:id="rId21" display="https://podminky.urs.cz/item/CS_URS_2025_01/273362021"/>
    <hyperlink ref="F380" r:id="rId22" display="https://podminky.urs.cz/item/CS_URS_2025_01/274313511"/>
    <hyperlink ref="F392" r:id="rId23" display="https://podminky.urs.cz/item/CS_URS_2025_01/274322611"/>
    <hyperlink ref="F404" r:id="rId24" display="https://podminky.urs.cz/item/CS_URS_2025_01/274351121"/>
    <hyperlink ref="F417" r:id="rId25" display="https://podminky.urs.cz/item/CS_URS_2025_01/274351122"/>
    <hyperlink ref="F421" r:id="rId26" display="https://podminky.urs.cz/item/CS_URS_2025_01/274361821"/>
    <hyperlink ref="F433" r:id="rId27" display="https://podminky.urs.cz/item/CS_URS_2025_01/275313511"/>
    <hyperlink ref="F446" r:id="rId28" display="https://podminky.urs.cz/item/CS_URS_2025_01/275322611"/>
    <hyperlink ref="F465" r:id="rId29" display="https://podminky.urs.cz/item/CS_URS_2025_01/275351121"/>
    <hyperlink ref="F478" r:id="rId30" display="https://podminky.urs.cz/item/CS_URS_2025_01/275351122"/>
    <hyperlink ref="F482" r:id="rId31" display="https://podminky.urs.cz/item/CS_URS_2025_01/275361821"/>
    <hyperlink ref="F495" r:id="rId32" display="https://podminky.urs.cz/item/CS_URS_2025_01/279113155"/>
    <hyperlink ref="F522" r:id="rId33" display="https://podminky.urs.cz/item/CS_URS_2025_01/279361821"/>
    <hyperlink ref="F553" r:id="rId34" display="https://podminky.urs.cz/item/CS_URS_2025_01/311321815"/>
    <hyperlink ref="F561" r:id="rId35" display="https://podminky.urs.cz/item/CS_URS_2025_01/311351121"/>
    <hyperlink ref="F569" r:id="rId36" display="https://podminky.urs.cz/item/CS_URS_2025_01/311351122"/>
    <hyperlink ref="F573" r:id="rId37" display="https://podminky.urs.cz/item/CS_URS_2025_01/311351911"/>
    <hyperlink ref="F577" r:id="rId38" display="https://podminky.urs.cz/item/CS_URS_2025_01/311361821"/>
    <hyperlink ref="F622" r:id="rId39" display="https://podminky.urs.cz/item/CS_URS_2025_01/430321616"/>
    <hyperlink ref="F634" r:id="rId40" display="https://podminky.urs.cz/item/CS_URS_2025_01/430362021"/>
    <hyperlink ref="F649" r:id="rId41" display="https://podminky.urs.cz/item/CS_URS_2025_01/431351121"/>
    <hyperlink ref="F654" r:id="rId42" display="https://podminky.urs.cz/item/CS_URS_2025_01/431351122"/>
    <hyperlink ref="F663" r:id="rId43" display="https://podminky.urs.cz/item/CS_URS_2025_01/434351141"/>
    <hyperlink ref="F669" r:id="rId44" display="https://podminky.urs.cz/item/CS_URS_2025_01/434351142"/>
    <hyperlink ref="F675" r:id="rId45" display="https://podminky.urs.cz/item/CS_URS_2025_01/451573111"/>
    <hyperlink ref="F698" r:id="rId46" display="https://podminky.urs.cz/item/CS_URS_2025_01/564750111"/>
    <hyperlink ref="F702" r:id="rId47" display="https://podminky.urs.cz/item/CS_URS_2025_01/564750112"/>
    <hyperlink ref="F706" r:id="rId48" display="https://podminky.urs.cz/item/CS_URS_2025_01/564760001"/>
    <hyperlink ref="F711" r:id="rId49" display="https://podminky.urs.cz/item/CS_URS_2025_01/564851011"/>
    <hyperlink ref="F718" r:id="rId50" display="https://podminky.urs.cz/item/CS_URS_2025_01/564851111"/>
    <hyperlink ref="F722" r:id="rId51" display="https://podminky.urs.cz/item/CS_URS_2025_01/566901143"/>
    <hyperlink ref="F728" r:id="rId52" display="https://podminky.urs.cz/item/CS_URS_2025_01/572330111"/>
    <hyperlink ref="F730" r:id="rId53" display="https://podminky.urs.cz/item/CS_URS_2025_01/572340111"/>
    <hyperlink ref="F742" r:id="rId54" display="https://podminky.urs.cz/item/CS_URS_2025_01/589116112"/>
    <hyperlink ref="F749" r:id="rId55" display="https://podminky.urs.cz/item/CS_URS_2025_01/591411111"/>
    <hyperlink ref="F763" r:id="rId56" display="https://podminky.urs.cz/item/CS_URS_2025_01/596211110"/>
    <hyperlink ref="F771" r:id="rId57" display="https://podminky.urs.cz/item/CS_URS_2025_01/596211110"/>
    <hyperlink ref="F779" r:id="rId58" display="https://podminky.urs.cz/item/CS_URS_2025_01/596412112"/>
    <hyperlink ref="F787" r:id="rId59" display="https://podminky.urs.cz/item/CS_URS_2025_01/596811411"/>
    <hyperlink ref="F795" r:id="rId60" display="https://podminky.urs.cz/item/CS_URS_2025_01/597661111"/>
    <hyperlink ref="F804" r:id="rId61" display="https://podminky.urs.cz/item/CS_URS_2025_01/597069111"/>
    <hyperlink ref="F810" r:id="rId62" display="https://podminky.urs.cz/item/CS_URS_2025_01/871181141"/>
    <hyperlink ref="F819" r:id="rId63" display="https://podminky.urs.cz/item/CS_URS_2025_01/871353121"/>
    <hyperlink ref="F827" r:id="rId64" display="https://podminky.urs.cz/item/CS_URS_2025_01/871373121"/>
    <hyperlink ref="F835" r:id="rId65" display="https://podminky.urs.cz/item/CS_URS_2025_01/877350310"/>
    <hyperlink ref="F838" r:id="rId66" display="https://podminky.urs.cz/item/CS_URS_2025_01/877370310"/>
    <hyperlink ref="F841" r:id="rId67" display="https://podminky.urs.cz/item/CS_URS_2025_01/891211112"/>
    <hyperlink ref="F848" r:id="rId68" display="https://podminky.urs.cz/item/CS_URS_2025_01/891215321"/>
    <hyperlink ref="F851" r:id="rId69" display="https://podminky.urs.cz/item/CS_URS_2025_01/891269111"/>
    <hyperlink ref="F856" r:id="rId70" display="https://podminky.urs.cz/item/CS_URS_2025_01/892233122"/>
    <hyperlink ref="F860" r:id="rId71" display="https://podminky.urs.cz/item/CS_URS_2025_01/892241111"/>
    <hyperlink ref="F878" r:id="rId72" display="https://podminky.urs.cz/item/CS_URS_2025_01/894411121"/>
    <hyperlink ref="F885" r:id="rId73" display="https://podminky.urs.cz/item/CS_URS_2025_01/899401112"/>
    <hyperlink ref="F892" r:id="rId74" display="https://podminky.urs.cz/item/CS_URS_2025_01/899722114"/>
    <hyperlink ref="F900" r:id="rId75" display="https://podminky.urs.cz/item/CS_URS_2025_01/916131213"/>
    <hyperlink ref="F904" r:id="rId76" display="https://podminky.urs.cz/item/CS_URS_2025_01/916232111R"/>
    <hyperlink ref="F920" r:id="rId77" display="https://podminky.urs.cz/item/CS_URS_2025_01/916331112"/>
    <hyperlink ref="F946" r:id="rId78" display="https://podminky.urs.cz/item/CS_URS_2025_01/916371212"/>
    <hyperlink ref="F970" r:id="rId79" display="https://podminky.urs.cz/item/CS_URS_2025_01/919111114"/>
    <hyperlink ref="F975" r:id="rId80" display="https://podminky.urs.cz/item/CS_URS_2025_01/919735112"/>
    <hyperlink ref="F981" r:id="rId81" display="https://podminky.urs.cz/item/CS_URS_2025_01/919794441"/>
    <hyperlink ref="F987" r:id="rId82" display="https://podminky.urs.cz/item/CS_URS_2025_01/935113111"/>
    <hyperlink ref="F1001" r:id="rId83" display="https://podminky.urs.cz/item/CS_URS_2025_01/953241210"/>
    <hyperlink ref="F1004" r:id="rId84" display="https://podminky.urs.cz/item/CS_URS_2025_01/962032131"/>
    <hyperlink ref="F1010" r:id="rId85" display="https://podminky.urs.cz/item/CS_URS_2025_01/966051111"/>
    <hyperlink ref="F1016" r:id="rId86" display="https://podminky.urs.cz/item/CS_URS_2025_01/966081133"/>
    <hyperlink ref="F1018" r:id="rId87" display="https://podminky.urs.cz/item/CS_URS_2025_01/968082016"/>
    <hyperlink ref="F1025" r:id="rId88" display="https://podminky.urs.cz/item/CS_URS_2025_01/997013509"/>
    <hyperlink ref="F1028" r:id="rId89" display="https://podminky.urs.cz/item/CS_URS_2025_01/997013511"/>
    <hyperlink ref="F1030" r:id="rId90" display="https://podminky.urs.cz/item/CS_URS_2025_01/997013813"/>
    <hyperlink ref="F1032" r:id="rId91" display="https://podminky.urs.cz/item/CS_URS_2025_01/997013814"/>
    <hyperlink ref="F1034" r:id="rId92" display="https://podminky.urs.cz/item/CS_URS_2025_01/997013861"/>
    <hyperlink ref="F1036" r:id="rId93" display="https://podminky.urs.cz/item/CS_URS_2025_01/997013863"/>
    <hyperlink ref="F1038" r:id="rId94" display="https://podminky.urs.cz/item/CS_URS_2025_01/997013875"/>
    <hyperlink ref="F1041" r:id="rId95" display="https://podminky.urs.cz/item/CS_URS_2025_01/998223011"/>
    <hyperlink ref="F1043" r:id="rId96" display="https://podminky.urs.cz/item/CS_URS_2025_01/998223091"/>
    <hyperlink ref="F1047" r:id="rId97" display="https://podminky.urs.cz/item/CS_URS_2025_01/767223222"/>
    <hyperlink ref="F1072" r:id="rId98" display="https://podminky.urs.cz/item/CS_URS_2025_01/767640221"/>
    <hyperlink ref="F1119" r:id="rId99" display="https://podminky.urs.cz/item/CS_URS_2025_01/998767311"/>
    <hyperlink ref="F1122" r:id="rId100" display="https://podminky.urs.cz/item/CS_URS_2025_01/787313316"/>
    <hyperlink ref="F1127" r:id="rId101" display="https://podminky.urs.cz/item/CS_URS_2025_01/99878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1207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ROUND(J81,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ROUND((SUM(BE81:BE187)),  2)</f>
        <v>0</v>
      </c>
      <c r="G33" s="41"/>
      <c r="H33" s="41"/>
      <c r="I33" s="152">
        <v>0.20999999999999999</v>
      </c>
      <c r="J33" s="151">
        <f>ROUND(((SUM(BE81:BE187))*I33),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ROUND((SUM(BF81:BF187)),  2)</f>
        <v>0</v>
      </c>
      <c r="G34" s="41"/>
      <c r="H34" s="41"/>
      <c r="I34" s="152">
        <v>0.12</v>
      </c>
      <c r="J34" s="151">
        <f>ROUND(((SUM(BF81:BF187))*I34),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ROUND((SUM(BG81:BG187)),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ROUND((SUM(BH81:BH187)),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ROUND((SUM(BI81:BI187)),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D.1.2 - Závlahový systém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1208</v>
      </c>
      <c r="E60" s="172"/>
      <c r="F60" s="172"/>
      <c r="G60" s="172"/>
      <c r="H60" s="172"/>
      <c r="I60" s="172"/>
      <c r="J60" s="173">
        <f>J82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9"/>
      <c r="C61" s="170"/>
      <c r="D61" s="171" t="s">
        <v>1209</v>
      </c>
      <c r="E61" s="172"/>
      <c r="F61" s="172"/>
      <c r="G61" s="172"/>
      <c r="H61" s="172"/>
      <c r="I61" s="172"/>
      <c r="J61" s="173">
        <f>J183</f>
        <v>0</v>
      </c>
      <c r="K61" s="170"/>
      <c r="L61" s="17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165</v>
      </c>
      <c r="D68" s="43"/>
      <c r="E68" s="43"/>
      <c r="F68" s="43"/>
      <c r="G68" s="43"/>
      <c r="H68" s="43"/>
      <c r="I68" s="43"/>
      <c r="J68" s="43"/>
      <c r="K68" s="4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4" t="str">
        <f>E7</f>
        <v>Léčivá zahrada</v>
      </c>
      <c r="F71" s="35"/>
      <c r="G71" s="35"/>
      <c r="H71" s="35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123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D.1.2 - Závlahový systém</v>
      </c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Purkyňova 446, Náchod</v>
      </c>
      <c r="G75" s="43"/>
      <c r="H75" s="43"/>
      <c r="I75" s="35" t="s">
        <v>23</v>
      </c>
      <c r="J75" s="75" t="str">
        <f>IF(J12="","",J12)</f>
        <v>7. 5. 2025</v>
      </c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Oblastní nemocnice Náchod a.s.</v>
      </c>
      <c r="G77" s="43"/>
      <c r="H77" s="43"/>
      <c r="I77" s="35" t="s">
        <v>33</v>
      </c>
      <c r="J77" s="39" t="str">
        <f>E21</f>
        <v>Ing. Jitka Peroutka Ullwerová</v>
      </c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37</v>
      </c>
      <c r="J78" s="39" t="str">
        <f>E24</f>
        <v>BACing s.r.o.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1"/>
      <c r="B80" s="182"/>
      <c r="C80" s="183" t="s">
        <v>166</v>
      </c>
      <c r="D80" s="184" t="s">
        <v>62</v>
      </c>
      <c r="E80" s="184" t="s">
        <v>58</v>
      </c>
      <c r="F80" s="184" t="s">
        <v>59</v>
      </c>
      <c r="G80" s="184" t="s">
        <v>167</v>
      </c>
      <c r="H80" s="184" t="s">
        <v>168</v>
      </c>
      <c r="I80" s="184" t="s">
        <v>169</v>
      </c>
      <c r="J80" s="184" t="s">
        <v>149</v>
      </c>
      <c r="K80" s="185" t="s">
        <v>170</v>
      </c>
      <c r="L80" s="186"/>
      <c r="M80" s="95" t="s">
        <v>19</v>
      </c>
      <c r="N80" s="96" t="s">
        <v>47</v>
      </c>
      <c r="O80" s="96" t="s">
        <v>171</v>
      </c>
      <c r="P80" s="96" t="s">
        <v>172</v>
      </c>
      <c r="Q80" s="96" t="s">
        <v>173</v>
      </c>
      <c r="R80" s="96" t="s">
        <v>174</v>
      </c>
      <c r="S80" s="96" t="s">
        <v>175</v>
      </c>
      <c r="T80" s="97" t="s">
        <v>176</v>
      </c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</row>
    <row r="81" s="2" customFormat="1" ht="22.8" customHeight="1">
      <c r="A81" s="41"/>
      <c r="B81" s="42"/>
      <c r="C81" s="102" t="s">
        <v>177</v>
      </c>
      <c r="D81" s="43"/>
      <c r="E81" s="43"/>
      <c r="F81" s="43"/>
      <c r="G81" s="43"/>
      <c r="H81" s="43"/>
      <c r="I81" s="43"/>
      <c r="J81" s="187">
        <f>BK81</f>
        <v>0</v>
      </c>
      <c r="K81" s="43"/>
      <c r="L81" s="47"/>
      <c r="M81" s="98"/>
      <c r="N81" s="188"/>
      <c r="O81" s="99"/>
      <c r="P81" s="189">
        <f>P82+P183</f>
        <v>0</v>
      </c>
      <c r="Q81" s="99"/>
      <c r="R81" s="189">
        <f>R82+R183</f>
        <v>0</v>
      </c>
      <c r="S81" s="99"/>
      <c r="T81" s="190">
        <f>T82+T183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76</v>
      </c>
      <c r="AU81" s="20" t="s">
        <v>150</v>
      </c>
      <c r="BK81" s="191">
        <f>BK82+BK183</f>
        <v>0</v>
      </c>
    </row>
    <row r="82" s="12" customFormat="1" ht="25.92" customHeight="1">
      <c r="A82" s="12"/>
      <c r="B82" s="192"/>
      <c r="C82" s="193"/>
      <c r="D82" s="194" t="s">
        <v>76</v>
      </c>
      <c r="E82" s="195" t="s">
        <v>85</v>
      </c>
      <c r="F82" s="195" t="s">
        <v>89</v>
      </c>
      <c r="G82" s="193"/>
      <c r="H82" s="193"/>
      <c r="I82" s="196"/>
      <c r="J82" s="197">
        <f>BK82</f>
        <v>0</v>
      </c>
      <c r="K82" s="193"/>
      <c r="L82" s="198"/>
      <c r="M82" s="199"/>
      <c r="N82" s="200"/>
      <c r="O82" s="200"/>
      <c r="P82" s="201">
        <f>SUM(P83:P182)</f>
        <v>0</v>
      </c>
      <c r="Q82" s="200"/>
      <c r="R82" s="201">
        <f>SUM(R83:R182)</f>
        <v>0</v>
      </c>
      <c r="S82" s="200"/>
      <c r="T82" s="202">
        <f>SUM(T83:T182)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3" t="s">
        <v>85</v>
      </c>
      <c r="AT82" s="204" t="s">
        <v>76</v>
      </c>
      <c r="AU82" s="204" t="s">
        <v>77</v>
      </c>
      <c r="AY82" s="203" t="s">
        <v>180</v>
      </c>
      <c r="BK82" s="205">
        <f>SUM(BK83:BK182)</f>
        <v>0</v>
      </c>
    </row>
    <row r="83" s="2" customFormat="1" ht="33" customHeight="1">
      <c r="A83" s="41"/>
      <c r="B83" s="42"/>
      <c r="C83" s="208" t="s">
        <v>85</v>
      </c>
      <c r="D83" s="208" t="s">
        <v>182</v>
      </c>
      <c r="E83" s="209" t="s">
        <v>1210</v>
      </c>
      <c r="F83" s="210" t="s">
        <v>1211</v>
      </c>
      <c r="G83" s="211" t="s">
        <v>378</v>
      </c>
      <c r="H83" s="212">
        <v>700</v>
      </c>
      <c r="I83" s="213"/>
      <c r="J83" s="214">
        <f>ROUND(I83*H83,2)</f>
        <v>0</v>
      </c>
      <c r="K83" s="210" t="s">
        <v>185</v>
      </c>
      <c r="L83" s="47"/>
      <c r="M83" s="215" t="s">
        <v>19</v>
      </c>
      <c r="N83" s="216" t="s">
        <v>48</v>
      </c>
      <c r="O83" s="87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9" t="s">
        <v>186</v>
      </c>
      <c r="AT83" s="219" t="s">
        <v>182</v>
      </c>
      <c r="AU83" s="219" t="s">
        <v>85</v>
      </c>
      <c r="AY83" s="20" t="s">
        <v>180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0" t="s">
        <v>85</v>
      </c>
      <c r="BK83" s="220">
        <f>ROUND(I83*H83,2)</f>
        <v>0</v>
      </c>
      <c r="BL83" s="20" t="s">
        <v>186</v>
      </c>
      <c r="BM83" s="219" t="s">
        <v>1212</v>
      </c>
    </row>
    <row r="84" s="2" customFormat="1">
      <c r="A84" s="41"/>
      <c r="B84" s="42"/>
      <c r="C84" s="43"/>
      <c r="D84" s="221" t="s">
        <v>188</v>
      </c>
      <c r="E84" s="43"/>
      <c r="F84" s="222" t="s">
        <v>1213</v>
      </c>
      <c r="G84" s="43"/>
      <c r="H84" s="43"/>
      <c r="I84" s="223"/>
      <c r="J84" s="43"/>
      <c r="K84" s="43"/>
      <c r="L84" s="47"/>
      <c r="M84" s="224"/>
      <c r="N84" s="225"/>
      <c r="O84" s="87"/>
      <c r="P84" s="87"/>
      <c r="Q84" s="87"/>
      <c r="R84" s="87"/>
      <c r="S84" s="87"/>
      <c r="T84" s="88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188</v>
      </c>
      <c r="AU84" s="20" t="s">
        <v>85</v>
      </c>
    </row>
    <row r="85" s="2" customFormat="1" ht="49.05" customHeight="1">
      <c r="A85" s="41"/>
      <c r="B85" s="42"/>
      <c r="C85" s="208" t="s">
        <v>87</v>
      </c>
      <c r="D85" s="208" t="s">
        <v>182</v>
      </c>
      <c r="E85" s="209" t="s">
        <v>1214</v>
      </c>
      <c r="F85" s="210" t="s">
        <v>1215</v>
      </c>
      <c r="G85" s="211" t="s">
        <v>378</v>
      </c>
      <c r="H85" s="212">
        <v>700</v>
      </c>
      <c r="I85" s="213"/>
      <c r="J85" s="214">
        <f>ROUND(I85*H85,2)</f>
        <v>0</v>
      </c>
      <c r="K85" s="210" t="s">
        <v>185</v>
      </c>
      <c r="L85" s="47"/>
      <c r="M85" s="215" t="s">
        <v>19</v>
      </c>
      <c r="N85" s="216" t="s">
        <v>48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186</v>
      </c>
      <c r="AT85" s="219" t="s">
        <v>182</v>
      </c>
      <c r="AU85" s="219" t="s">
        <v>85</v>
      </c>
      <c r="AY85" s="20" t="s">
        <v>180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85</v>
      </c>
      <c r="BK85" s="220">
        <f>ROUND(I85*H85,2)</f>
        <v>0</v>
      </c>
      <c r="BL85" s="20" t="s">
        <v>186</v>
      </c>
      <c r="BM85" s="219" t="s">
        <v>1216</v>
      </c>
    </row>
    <row r="86" s="2" customFormat="1">
      <c r="A86" s="41"/>
      <c r="B86" s="42"/>
      <c r="C86" s="43"/>
      <c r="D86" s="221" t="s">
        <v>188</v>
      </c>
      <c r="E86" s="43"/>
      <c r="F86" s="222" t="s">
        <v>1217</v>
      </c>
      <c r="G86" s="43"/>
      <c r="H86" s="43"/>
      <c r="I86" s="223"/>
      <c r="J86" s="43"/>
      <c r="K86" s="43"/>
      <c r="L86" s="47"/>
      <c r="M86" s="224"/>
      <c r="N86" s="225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188</v>
      </c>
      <c r="AU86" s="20" t="s">
        <v>85</v>
      </c>
    </row>
    <row r="87" s="2" customFormat="1" ht="33" customHeight="1">
      <c r="A87" s="41"/>
      <c r="B87" s="42"/>
      <c r="C87" s="208" t="s">
        <v>200</v>
      </c>
      <c r="D87" s="208" t="s">
        <v>182</v>
      </c>
      <c r="E87" s="209" t="s">
        <v>1218</v>
      </c>
      <c r="F87" s="210" t="s">
        <v>1219</v>
      </c>
      <c r="G87" s="211" t="s">
        <v>378</v>
      </c>
      <c r="H87" s="212">
        <v>700</v>
      </c>
      <c r="I87" s="213"/>
      <c r="J87" s="214">
        <f>ROUND(I87*H87,2)</f>
        <v>0</v>
      </c>
      <c r="K87" s="210" t="s">
        <v>185</v>
      </c>
      <c r="L87" s="47"/>
      <c r="M87" s="215" t="s">
        <v>19</v>
      </c>
      <c r="N87" s="216" t="s">
        <v>48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186</v>
      </c>
      <c r="AT87" s="219" t="s">
        <v>182</v>
      </c>
      <c r="AU87" s="219" t="s">
        <v>85</v>
      </c>
      <c r="AY87" s="20" t="s">
        <v>180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85</v>
      </c>
      <c r="BK87" s="220">
        <f>ROUND(I87*H87,2)</f>
        <v>0</v>
      </c>
      <c r="BL87" s="20" t="s">
        <v>186</v>
      </c>
      <c r="BM87" s="219" t="s">
        <v>1220</v>
      </c>
    </row>
    <row r="88" s="2" customFormat="1">
      <c r="A88" s="41"/>
      <c r="B88" s="42"/>
      <c r="C88" s="43"/>
      <c r="D88" s="221" t="s">
        <v>188</v>
      </c>
      <c r="E88" s="43"/>
      <c r="F88" s="222" t="s">
        <v>1221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188</v>
      </c>
      <c r="AU88" s="20" t="s">
        <v>85</v>
      </c>
    </row>
    <row r="89" s="2" customFormat="1" ht="55.5" customHeight="1">
      <c r="A89" s="41"/>
      <c r="B89" s="42"/>
      <c r="C89" s="208" t="s">
        <v>186</v>
      </c>
      <c r="D89" s="208" t="s">
        <v>182</v>
      </c>
      <c r="E89" s="209" t="s">
        <v>1222</v>
      </c>
      <c r="F89" s="210" t="s">
        <v>1223</v>
      </c>
      <c r="G89" s="211" t="s">
        <v>1224</v>
      </c>
      <c r="H89" s="212">
        <v>1</v>
      </c>
      <c r="I89" s="213"/>
      <c r="J89" s="214">
        <f>ROUND(I89*H89,2)</f>
        <v>0</v>
      </c>
      <c r="K89" s="210" t="s">
        <v>19</v>
      </c>
      <c r="L89" s="47"/>
      <c r="M89" s="215" t="s">
        <v>19</v>
      </c>
      <c r="N89" s="216" t="s">
        <v>48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186</v>
      </c>
      <c r="AT89" s="219" t="s">
        <v>182</v>
      </c>
      <c r="AU89" s="219" t="s">
        <v>85</v>
      </c>
      <c r="AY89" s="20" t="s">
        <v>180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85</v>
      </c>
      <c r="BK89" s="220">
        <f>ROUND(I89*H89,2)</f>
        <v>0</v>
      </c>
      <c r="BL89" s="20" t="s">
        <v>186</v>
      </c>
      <c r="BM89" s="219" t="s">
        <v>87</v>
      </c>
    </row>
    <row r="90" s="2" customFormat="1">
      <c r="A90" s="41"/>
      <c r="B90" s="42"/>
      <c r="C90" s="43"/>
      <c r="D90" s="228" t="s">
        <v>581</v>
      </c>
      <c r="E90" s="43"/>
      <c r="F90" s="280" t="s">
        <v>1225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581</v>
      </c>
      <c r="AU90" s="20" t="s">
        <v>85</v>
      </c>
    </row>
    <row r="91" s="2" customFormat="1" ht="49.05" customHeight="1">
      <c r="A91" s="41"/>
      <c r="B91" s="42"/>
      <c r="C91" s="208" t="s">
        <v>229</v>
      </c>
      <c r="D91" s="208" t="s">
        <v>182</v>
      </c>
      <c r="E91" s="209" t="s">
        <v>1226</v>
      </c>
      <c r="F91" s="210" t="s">
        <v>1227</v>
      </c>
      <c r="G91" s="211" t="s">
        <v>1224</v>
      </c>
      <c r="H91" s="212">
        <v>1</v>
      </c>
      <c r="I91" s="213"/>
      <c r="J91" s="214">
        <f>ROUND(I91*H91,2)</f>
        <v>0</v>
      </c>
      <c r="K91" s="210" t="s">
        <v>19</v>
      </c>
      <c r="L91" s="47"/>
      <c r="M91" s="215" t="s">
        <v>19</v>
      </c>
      <c r="N91" s="216" t="s">
        <v>48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186</v>
      </c>
      <c r="AT91" s="219" t="s">
        <v>182</v>
      </c>
      <c r="AU91" s="219" t="s">
        <v>85</v>
      </c>
      <c r="AY91" s="20" t="s">
        <v>180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85</v>
      </c>
      <c r="BK91" s="220">
        <f>ROUND(I91*H91,2)</f>
        <v>0</v>
      </c>
      <c r="BL91" s="20" t="s">
        <v>186</v>
      </c>
      <c r="BM91" s="219" t="s">
        <v>186</v>
      </c>
    </row>
    <row r="92" s="2" customFormat="1" ht="49.05" customHeight="1">
      <c r="A92" s="41"/>
      <c r="B92" s="42"/>
      <c r="C92" s="270" t="s">
        <v>246</v>
      </c>
      <c r="D92" s="270" t="s">
        <v>319</v>
      </c>
      <c r="E92" s="271" t="s">
        <v>1228</v>
      </c>
      <c r="F92" s="272" t="s">
        <v>1229</v>
      </c>
      <c r="G92" s="273" t="s">
        <v>1224</v>
      </c>
      <c r="H92" s="274">
        <v>1</v>
      </c>
      <c r="I92" s="275"/>
      <c r="J92" s="276">
        <f>ROUND(I92*H92,2)</f>
        <v>0</v>
      </c>
      <c r="K92" s="272" t="s">
        <v>19</v>
      </c>
      <c r="L92" s="277"/>
      <c r="M92" s="278" t="s">
        <v>19</v>
      </c>
      <c r="N92" s="279" t="s">
        <v>48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260</v>
      </c>
      <c r="AT92" s="219" t="s">
        <v>319</v>
      </c>
      <c r="AU92" s="219" t="s">
        <v>85</v>
      </c>
      <c r="AY92" s="20" t="s">
        <v>180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85</v>
      </c>
      <c r="BK92" s="220">
        <f>ROUND(I92*H92,2)</f>
        <v>0</v>
      </c>
      <c r="BL92" s="20" t="s">
        <v>186</v>
      </c>
      <c r="BM92" s="219" t="s">
        <v>1230</v>
      </c>
    </row>
    <row r="93" s="2" customFormat="1" ht="37.8" customHeight="1">
      <c r="A93" s="41"/>
      <c r="B93" s="42"/>
      <c r="C93" s="270" t="s">
        <v>253</v>
      </c>
      <c r="D93" s="270" t="s">
        <v>319</v>
      </c>
      <c r="E93" s="271" t="s">
        <v>1231</v>
      </c>
      <c r="F93" s="272" t="s">
        <v>1232</v>
      </c>
      <c r="G93" s="273" t="s">
        <v>1224</v>
      </c>
      <c r="H93" s="274">
        <v>4</v>
      </c>
      <c r="I93" s="275"/>
      <c r="J93" s="276">
        <f>ROUND(I93*H93,2)</f>
        <v>0</v>
      </c>
      <c r="K93" s="272" t="s">
        <v>19</v>
      </c>
      <c r="L93" s="277"/>
      <c r="M93" s="278" t="s">
        <v>19</v>
      </c>
      <c r="N93" s="279" t="s">
        <v>48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260</v>
      </c>
      <c r="AT93" s="219" t="s">
        <v>319</v>
      </c>
      <c r="AU93" s="219" t="s">
        <v>85</v>
      </c>
      <c r="AY93" s="20" t="s">
        <v>180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85</v>
      </c>
      <c r="BK93" s="220">
        <f>ROUND(I93*H93,2)</f>
        <v>0</v>
      </c>
      <c r="BL93" s="20" t="s">
        <v>186</v>
      </c>
      <c r="BM93" s="219" t="s">
        <v>1233</v>
      </c>
    </row>
    <row r="94" s="2" customFormat="1" ht="16.5" customHeight="1">
      <c r="A94" s="41"/>
      <c r="B94" s="42"/>
      <c r="C94" s="270" t="s">
        <v>260</v>
      </c>
      <c r="D94" s="270" t="s">
        <v>319</v>
      </c>
      <c r="E94" s="271" t="s">
        <v>1234</v>
      </c>
      <c r="F94" s="272" t="s">
        <v>1235</v>
      </c>
      <c r="G94" s="273" t="s">
        <v>1236</v>
      </c>
      <c r="H94" s="274">
        <v>1</v>
      </c>
      <c r="I94" s="275"/>
      <c r="J94" s="276">
        <f>ROUND(I94*H94,2)</f>
        <v>0</v>
      </c>
      <c r="K94" s="272" t="s">
        <v>19</v>
      </c>
      <c r="L94" s="277"/>
      <c r="M94" s="278" t="s">
        <v>19</v>
      </c>
      <c r="N94" s="279" t="s">
        <v>48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260</v>
      </c>
      <c r="AT94" s="219" t="s">
        <v>319</v>
      </c>
      <c r="AU94" s="219" t="s">
        <v>85</v>
      </c>
      <c r="AY94" s="20" t="s">
        <v>180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85</v>
      </c>
      <c r="BK94" s="220">
        <f>ROUND(I94*H94,2)</f>
        <v>0</v>
      </c>
      <c r="BL94" s="20" t="s">
        <v>186</v>
      </c>
      <c r="BM94" s="219" t="s">
        <v>1237</v>
      </c>
    </row>
    <row r="95" s="2" customFormat="1" ht="49.05" customHeight="1">
      <c r="A95" s="41"/>
      <c r="B95" s="42"/>
      <c r="C95" s="270" t="s">
        <v>266</v>
      </c>
      <c r="D95" s="270" t="s">
        <v>319</v>
      </c>
      <c r="E95" s="271" t="s">
        <v>1238</v>
      </c>
      <c r="F95" s="272" t="s">
        <v>1239</v>
      </c>
      <c r="G95" s="273" t="s">
        <v>1224</v>
      </c>
      <c r="H95" s="274">
        <v>5</v>
      </c>
      <c r="I95" s="275"/>
      <c r="J95" s="276">
        <f>ROUND(I95*H95,2)</f>
        <v>0</v>
      </c>
      <c r="K95" s="272" t="s">
        <v>19</v>
      </c>
      <c r="L95" s="277"/>
      <c r="M95" s="278" t="s">
        <v>19</v>
      </c>
      <c r="N95" s="279" t="s">
        <v>48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260</v>
      </c>
      <c r="AT95" s="219" t="s">
        <v>319</v>
      </c>
      <c r="AU95" s="219" t="s">
        <v>85</v>
      </c>
      <c r="AY95" s="20" t="s">
        <v>180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85</v>
      </c>
      <c r="BK95" s="220">
        <f>ROUND(I95*H95,2)</f>
        <v>0</v>
      </c>
      <c r="BL95" s="20" t="s">
        <v>186</v>
      </c>
      <c r="BM95" s="219" t="s">
        <v>1240</v>
      </c>
    </row>
    <row r="96" s="2" customFormat="1" ht="62.7" customHeight="1">
      <c r="A96" s="41"/>
      <c r="B96" s="42"/>
      <c r="C96" s="270" t="s">
        <v>272</v>
      </c>
      <c r="D96" s="270" t="s">
        <v>319</v>
      </c>
      <c r="E96" s="271" t="s">
        <v>1241</v>
      </c>
      <c r="F96" s="272" t="s">
        <v>1242</v>
      </c>
      <c r="G96" s="273" t="s">
        <v>1224</v>
      </c>
      <c r="H96" s="274">
        <v>5</v>
      </c>
      <c r="I96" s="275"/>
      <c r="J96" s="276">
        <f>ROUND(I96*H96,2)</f>
        <v>0</v>
      </c>
      <c r="K96" s="272" t="s">
        <v>19</v>
      </c>
      <c r="L96" s="277"/>
      <c r="M96" s="278" t="s">
        <v>19</v>
      </c>
      <c r="N96" s="279" t="s">
        <v>48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260</v>
      </c>
      <c r="AT96" s="219" t="s">
        <v>319</v>
      </c>
      <c r="AU96" s="219" t="s">
        <v>85</v>
      </c>
      <c r="AY96" s="20" t="s">
        <v>180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85</v>
      </c>
      <c r="BK96" s="220">
        <f>ROUND(I96*H96,2)</f>
        <v>0</v>
      </c>
      <c r="BL96" s="20" t="s">
        <v>186</v>
      </c>
      <c r="BM96" s="219" t="s">
        <v>1243</v>
      </c>
    </row>
    <row r="97" s="2" customFormat="1" ht="55.5" customHeight="1">
      <c r="A97" s="41"/>
      <c r="B97" s="42"/>
      <c r="C97" s="270" t="s">
        <v>277</v>
      </c>
      <c r="D97" s="270" t="s">
        <v>319</v>
      </c>
      <c r="E97" s="271" t="s">
        <v>1244</v>
      </c>
      <c r="F97" s="272" t="s">
        <v>1245</v>
      </c>
      <c r="G97" s="273" t="s">
        <v>1224</v>
      </c>
      <c r="H97" s="274">
        <v>3</v>
      </c>
      <c r="I97" s="275"/>
      <c r="J97" s="276">
        <f>ROUND(I97*H97,2)</f>
        <v>0</v>
      </c>
      <c r="K97" s="272" t="s">
        <v>19</v>
      </c>
      <c r="L97" s="277"/>
      <c r="M97" s="278" t="s">
        <v>19</v>
      </c>
      <c r="N97" s="279" t="s">
        <v>48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260</v>
      </c>
      <c r="AT97" s="219" t="s">
        <v>319</v>
      </c>
      <c r="AU97" s="219" t="s">
        <v>85</v>
      </c>
      <c r="AY97" s="20" t="s">
        <v>180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85</v>
      </c>
      <c r="BK97" s="220">
        <f>ROUND(I97*H97,2)</f>
        <v>0</v>
      </c>
      <c r="BL97" s="20" t="s">
        <v>186</v>
      </c>
      <c r="BM97" s="219" t="s">
        <v>1246</v>
      </c>
    </row>
    <row r="98" s="2" customFormat="1" ht="55.5" customHeight="1">
      <c r="A98" s="41"/>
      <c r="B98" s="42"/>
      <c r="C98" s="270" t="s">
        <v>8</v>
      </c>
      <c r="D98" s="270" t="s">
        <v>319</v>
      </c>
      <c r="E98" s="271" t="s">
        <v>1247</v>
      </c>
      <c r="F98" s="272" t="s">
        <v>1248</v>
      </c>
      <c r="G98" s="273" t="s">
        <v>1224</v>
      </c>
      <c r="H98" s="274">
        <v>2</v>
      </c>
      <c r="I98" s="275"/>
      <c r="J98" s="276">
        <f>ROUND(I98*H98,2)</f>
        <v>0</v>
      </c>
      <c r="K98" s="272" t="s">
        <v>19</v>
      </c>
      <c r="L98" s="277"/>
      <c r="M98" s="278" t="s">
        <v>19</v>
      </c>
      <c r="N98" s="279" t="s">
        <v>48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260</v>
      </c>
      <c r="AT98" s="219" t="s">
        <v>319</v>
      </c>
      <c r="AU98" s="219" t="s">
        <v>85</v>
      </c>
      <c r="AY98" s="20" t="s">
        <v>180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85</v>
      </c>
      <c r="BK98" s="220">
        <f>ROUND(I98*H98,2)</f>
        <v>0</v>
      </c>
      <c r="BL98" s="20" t="s">
        <v>186</v>
      </c>
      <c r="BM98" s="219" t="s">
        <v>1249</v>
      </c>
    </row>
    <row r="99" s="2" customFormat="1" ht="24.15" customHeight="1">
      <c r="A99" s="41"/>
      <c r="B99" s="42"/>
      <c r="C99" s="270" t="s">
        <v>309</v>
      </c>
      <c r="D99" s="270" t="s">
        <v>319</v>
      </c>
      <c r="E99" s="271" t="s">
        <v>1250</v>
      </c>
      <c r="F99" s="272" t="s">
        <v>1251</v>
      </c>
      <c r="G99" s="273" t="s">
        <v>1224</v>
      </c>
      <c r="H99" s="274">
        <v>5</v>
      </c>
      <c r="I99" s="275"/>
      <c r="J99" s="276">
        <f>ROUND(I99*H99,2)</f>
        <v>0</v>
      </c>
      <c r="K99" s="272" t="s">
        <v>19</v>
      </c>
      <c r="L99" s="277"/>
      <c r="M99" s="278" t="s">
        <v>19</v>
      </c>
      <c r="N99" s="279" t="s">
        <v>48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260</v>
      </c>
      <c r="AT99" s="219" t="s">
        <v>319</v>
      </c>
      <c r="AU99" s="219" t="s">
        <v>85</v>
      </c>
      <c r="AY99" s="20" t="s">
        <v>180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85</v>
      </c>
      <c r="BK99" s="220">
        <f>ROUND(I99*H99,2)</f>
        <v>0</v>
      </c>
      <c r="BL99" s="20" t="s">
        <v>186</v>
      </c>
      <c r="BM99" s="219" t="s">
        <v>1252</v>
      </c>
    </row>
    <row r="100" s="2" customFormat="1" ht="49.05" customHeight="1">
      <c r="A100" s="41"/>
      <c r="B100" s="42"/>
      <c r="C100" s="270" t="s">
        <v>318</v>
      </c>
      <c r="D100" s="270" t="s">
        <v>319</v>
      </c>
      <c r="E100" s="271" t="s">
        <v>1253</v>
      </c>
      <c r="F100" s="272" t="s">
        <v>1254</v>
      </c>
      <c r="G100" s="273" t="s">
        <v>1224</v>
      </c>
      <c r="H100" s="274">
        <v>12</v>
      </c>
      <c r="I100" s="275"/>
      <c r="J100" s="276">
        <f>ROUND(I100*H100,2)</f>
        <v>0</v>
      </c>
      <c r="K100" s="272" t="s">
        <v>19</v>
      </c>
      <c r="L100" s="277"/>
      <c r="M100" s="278" t="s">
        <v>19</v>
      </c>
      <c r="N100" s="279" t="s">
        <v>48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260</v>
      </c>
      <c r="AT100" s="219" t="s">
        <v>319</v>
      </c>
      <c r="AU100" s="219" t="s">
        <v>85</v>
      </c>
      <c r="AY100" s="20" t="s">
        <v>180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85</v>
      </c>
      <c r="BK100" s="220">
        <f>ROUND(I100*H100,2)</f>
        <v>0</v>
      </c>
      <c r="BL100" s="20" t="s">
        <v>186</v>
      </c>
      <c r="BM100" s="219" t="s">
        <v>1255</v>
      </c>
    </row>
    <row r="101" s="2" customFormat="1" ht="62.7" customHeight="1">
      <c r="A101" s="41"/>
      <c r="B101" s="42"/>
      <c r="C101" s="270" t="s">
        <v>199</v>
      </c>
      <c r="D101" s="270" t="s">
        <v>319</v>
      </c>
      <c r="E101" s="271" t="s">
        <v>1256</v>
      </c>
      <c r="F101" s="272" t="s">
        <v>1257</v>
      </c>
      <c r="G101" s="273" t="s">
        <v>1224</v>
      </c>
      <c r="H101" s="274">
        <v>12</v>
      </c>
      <c r="I101" s="275"/>
      <c r="J101" s="276">
        <f>ROUND(I101*H101,2)</f>
        <v>0</v>
      </c>
      <c r="K101" s="272" t="s">
        <v>19</v>
      </c>
      <c r="L101" s="277"/>
      <c r="M101" s="278" t="s">
        <v>19</v>
      </c>
      <c r="N101" s="279" t="s">
        <v>48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260</v>
      </c>
      <c r="AT101" s="219" t="s">
        <v>319</v>
      </c>
      <c r="AU101" s="219" t="s">
        <v>85</v>
      </c>
      <c r="AY101" s="20" t="s">
        <v>180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85</v>
      </c>
      <c r="BK101" s="220">
        <f>ROUND(I101*H101,2)</f>
        <v>0</v>
      </c>
      <c r="BL101" s="20" t="s">
        <v>186</v>
      </c>
      <c r="BM101" s="219" t="s">
        <v>1258</v>
      </c>
    </row>
    <row r="102" s="2" customFormat="1" ht="37.8" customHeight="1">
      <c r="A102" s="41"/>
      <c r="B102" s="42"/>
      <c r="C102" s="270" t="s">
        <v>339</v>
      </c>
      <c r="D102" s="270" t="s">
        <v>319</v>
      </c>
      <c r="E102" s="271" t="s">
        <v>1259</v>
      </c>
      <c r="F102" s="272" t="s">
        <v>1260</v>
      </c>
      <c r="G102" s="273" t="s">
        <v>1261</v>
      </c>
      <c r="H102" s="274">
        <v>100</v>
      </c>
      <c r="I102" s="275"/>
      <c r="J102" s="276">
        <f>ROUND(I102*H102,2)</f>
        <v>0</v>
      </c>
      <c r="K102" s="272" t="s">
        <v>19</v>
      </c>
      <c r="L102" s="277"/>
      <c r="M102" s="278" t="s">
        <v>19</v>
      </c>
      <c r="N102" s="279" t="s">
        <v>48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260</v>
      </c>
      <c r="AT102" s="219" t="s">
        <v>319</v>
      </c>
      <c r="AU102" s="219" t="s">
        <v>85</v>
      </c>
      <c r="AY102" s="20" t="s">
        <v>180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85</v>
      </c>
      <c r="BK102" s="220">
        <f>ROUND(I102*H102,2)</f>
        <v>0</v>
      </c>
      <c r="BL102" s="20" t="s">
        <v>186</v>
      </c>
      <c r="BM102" s="219" t="s">
        <v>1262</v>
      </c>
    </row>
    <row r="103" s="2" customFormat="1" ht="44.25" customHeight="1">
      <c r="A103" s="41"/>
      <c r="B103" s="42"/>
      <c r="C103" s="270" t="s">
        <v>346</v>
      </c>
      <c r="D103" s="270" t="s">
        <v>319</v>
      </c>
      <c r="E103" s="271" t="s">
        <v>1263</v>
      </c>
      <c r="F103" s="272" t="s">
        <v>1264</v>
      </c>
      <c r="G103" s="273" t="s">
        <v>378</v>
      </c>
      <c r="H103" s="274">
        <v>400</v>
      </c>
      <c r="I103" s="275"/>
      <c r="J103" s="276">
        <f>ROUND(I103*H103,2)</f>
        <v>0</v>
      </c>
      <c r="K103" s="272" t="s">
        <v>19</v>
      </c>
      <c r="L103" s="277"/>
      <c r="M103" s="278" t="s">
        <v>19</v>
      </c>
      <c r="N103" s="279" t="s">
        <v>48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260</v>
      </c>
      <c r="AT103" s="219" t="s">
        <v>319</v>
      </c>
      <c r="AU103" s="219" t="s">
        <v>85</v>
      </c>
      <c r="AY103" s="20" t="s">
        <v>180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85</v>
      </c>
      <c r="BK103" s="220">
        <f>ROUND(I103*H103,2)</f>
        <v>0</v>
      </c>
      <c r="BL103" s="20" t="s">
        <v>186</v>
      </c>
      <c r="BM103" s="219" t="s">
        <v>1265</v>
      </c>
    </row>
    <row r="104" s="2" customFormat="1" ht="44.25" customHeight="1">
      <c r="A104" s="41"/>
      <c r="B104" s="42"/>
      <c r="C104" s="270" t="s">
        <v>352</v>
      </c>
      <c r="D104" s="270" t="s">
        <v>319</v>
      </c>
      <c r="E104" s="271" t="s">
        <v>1266</v>
      </c>
      <c r="F104" s="272" t="s">
        <v>1267</v>
      </c>
      <c r="G104" s="273" t="s">
        <v>378</v>
      </c>
      <c r="H104" s="274">
        <v>250</v>
      </c>
      <c r="I104" s="275"/>
      <c r="J104" s="276">
        <f>ROUND(I104*H104,2)</f>
        <v>0</v>
      </c>
      <c r="K104" s="272" t="s">
        <v>19</v>
      </c>
      <c r="L104" s="277"/>
      <c r="M104" s="278" t="s">
        <v>19</v>
      </c>
      <c r="N104" s="279" t="s">
        <v>48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260</v>
      </c>
      <c r="AT104" s="219" t="s">
        <v>319</v>
      </c>
      <c r="AU104" s="219" t="s">
        <v>85</v>
      </c>
      <c r="AY104" s="20" t="s">
        <v>180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85</v>
      </c>
      <c r="BK104" s="220">
        <f>ROUND(I104*H104,2)</f>
        <v>0</v>
      </c>
      <c r="BL104" s="20" t="s">
        <v>186</v>
      </c>
      <c r="BM104" s="219" t="s">
        <v>1268</v>
      </c>
    </row>
    <row r="105" s="2" customFormat="1" ht="37.8" customHeight="1">
      <c r="A105" s="41"/>
      <c r="B105" s="42"/>
      <c r="C105" s="270" t="s">
        <v>358</v>
      </c>
      <c r="D105" s="270" t="s">
        <v>319</v>
      </c>
      <c r="E105" s="271" t="s">
        <v>1269</v>
      </c>
      <c r="F105" s="272" t="s">
        <v>1270</v>
      </c>
      <c r="G105" s="273" t="s">
        <v>1224</v>
      </c>
      <c r="H105" s="274">
        <v>5</v>
      </c>
      <c r="I105" s="275"/>
      <c r="J105" s="276">
        <f>ROUND(I105*H105,2)</f>
        <v>0</v>
      </c>
      <c r="K105" s="272" t="s">
        <v>19</v>
      </c>
      <c r="L105" s="277"/>
      <c r="M105" s="278" t="s">
        <v>19</v>
      </c>
      <c r="N105" s="279" t="s">
        <v>48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260</v>
      </c>
      <c r="AT105" s="219" t="s">
        <v>319</v>
      </c>
      <c r="AU105" s="219" t="s">
        <v>85</v>
      </c>
      <c r="AY105" s="20" t="s">
        <v>180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85</v>
      </c>
      <c r="BK105" s="220">
        <f>ROUND(I105*H105,2)</f>
        <v>0</v>
      </c>
      <c r="BL105" s="20" t="s">
        <v>186</v>
      </c>
      <c r="BM105" s="219" t="s">
        <v>1271</v>
      </c>
    </row>
    <row r="106" s="2" customFormat="1" ht="44.25" customHeight="1">
      <c r="A106" s="41"/>
      <c r="B106" s="42"/>
      <c r="C106" s="270" t="s">
        <v>363</v>
      </c>
      <c r="D106" s="270" t="s">
        <v>319</v>
      </c>
      <c r="E106" s="271" t="s">
        <v>1272</v>
      </c>
      <c r="F106" s="272" t="s">
        <v>1273</v>
      </c>
      <c r="G106" s="273" t="s">
        <v>1224</v>
      </c>
      <c r="H106" s="274">
        <v>12</v>
      </c>
      <c r="I106" s="275"/>
      <c r="J106" s="276">
        <f>ROUND(I106*H106,2)</f>
        <v>0</v>
      </c>
      <c r="K106" s="272" t="s">
        <v>19</v>
      </c>
      <c r="L106" s="277"/>
      <c r="M106" s="278" t="s">
        <v>19</v>
      </c>
      <c r="N106" s="279" t="s">
        <v>48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260</v>
      </c>
      <c r="AT106" s="219" t="s">
        <v>319</v>
      </c>
      <c r="AU106" s="219" t="s">
        <v>85</v>
      </c>
      <c r="AY106" s="20" t="s">
        <v>180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85</v>
      </c>
      <c r="BK106" s="220">
        <f>ROUND(I106*H106,2)</f>
        <v>0</v>
      </c>
      <c r="BL106" s="20" t="s">
        <v>186</v>
      </c>
      <c r="BM106" s="219" t="s">
        <v>1274</v>
      </c>
    </row>
    <row r="107" s="2" customFormat="1" ht="37.8" customHeight="1">
      <c r="A107" s="41"/>
      <c r="B107" s="42"/>
      <c r="C107" s="270" t="s">
        <v>7</v>
      </c>
      <c r="D107" s="270" t="s">
        <v>319</v>
      </c>
      <c r="E107" s="271" t="s">
        <v>1275</v>
      </c>
      <c r="F107" s="272" t="s">
        <v>1276</v>
      </c>
      <c r="G107" s="273" t="s">
        <v>378</v>
      </c>
      <c r="H107" s="274">
        <v>400</v>
      </c>
      <c r="I107" s="275"/>
      <c r="J107" s="276">
        <f>ROUND(I107*H107,2)</f>
        <v>0</v>
      </c>
      <c r="K107" s="272" t="s">
        <v>19</v>
      </c>
      <c r="L107" s="277"/>
      <c r="M107" s="278" t="s">
        <v>19</v>
      </c>
      <c r="N107" s="279" t="s">
        <v>48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260</v>
      </c>
      <c r="AT107" s="219" t="s">
        <v>319</v>
      </c>
      <c r="AU107" s="219" t="s">
        <v>85</v>
      </c>
      <c r="AY107" s="20" t="s">
        <v>180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85</v>
      </c>
      <c r="BK107" s="220">
        <f>ROUND(I107*H107,2)</f>
        <v>0</v>
      </c>
      <c r="BL107" s="20" t="s">
        <v>186</v>
      </c>
      <c r="BM107" s="219" t="s">
        <v>1277</v>
      </c>
    </row>
    <row r="108" s="2" customFormat="1" ht="37.8" customHeight="1">
      <c r="A108" s="41"/>
      <c r="B108" s="42"/>
      <c r="C108" s="270" t="s">
        <v>375</v>
      </c>
      <c r="D108" s="270" t="s">
        <v>319</v>
      </c>
      <c r="E108" s="271" t="s">
        <v>1278</v>
      </c>
      <c r="F108" s="272" t="s">
        <v>1279</v>
      </c>
      <c r="G108" s="273" t="s">
        <v>378</v>
      </c>
      <c r="H108" s="274">
        <v>100</v>
      </c>
      <c r="I108" s="275"/>
      <c r="J108" s="276">
        <f>ROUND(I108*H108,2)</f>
        <v>0</v>
      </c>
      <c r="K108" s="272" t="s">
        <v>19</v>
      </c>
      <c r="L108" s="277"/>
      <c r="M108" s="278" t="s">
        <v>19</v>
      </c>
      <c r="N108" s="279" t="s">
        <v>48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260</v>
      </c>
      <c r="AT108" s="219" t="s">
        <v>319</v>
      </c>
      <c r="AU108" s="219" t="s">
        <v>85</v>
      </c>
      <c r="AY108" s="20" t="s">
        <v>180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85</v>
      </c>
      <c r="BK108" s="220">
        <f>ROUND(I108*H108,2)</f>
        <v>0</v>
      </c>
      <c r="BL108" s="20" t="s">
        <v>186</v>
      </c>
      <c r="BM108" s="219" t="s">
        <v>1280</v>
      </c>
    </row>
    <row r="109" s="2" customFormat="1" ht="37.8" customHeight="1">
      <c r="A109" s="41"/>
      <c r="B109" s="42"/>
      <c r="C109" s="270" t="s">
        <v>384</v>
      </c>
      <c r="D109" s="270" t="s">
        <v>319</v>
      </c>
      <c r="E109" s="271" t="s">
        <v>1281</v>
      </c>
      <c r="F109" s="272" t="s">
        <v>1282</v>
      </c>
      <c r="G109" s="273" t="s">
        <v>378</v>
      </c>
      <c r="H109" s="274">
        <v>600</v>
      </c>
      <c r="I109" s="275"/>
      <c r="J109" s="276">
        <f>ROUND(I109*H109,2)</f>
        <v>0</v>
      </c>
      <c r="K109" s="272" t="s">
        <v>19</v>
      </c>
      <c r="L109" s="277"/>
      <c r="M109" s="278" t="s">
        <v>19</v>
      </c>
      <c r="N109" s="279" t="s">
        <v>48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260</v>
      </c>
      <c r="AT109" s="219" t="s">
        <v>319</v>
      </c>
      <c r="AU109" s="219" t="s">
        <v>85</v>
      </c>
      <c r="AY109" s="20" t="s">
        <v>180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85</v>
      </c>
      <c r="BK109" s="220">
        <f>ROUND(I109*H109,2)</f>
        <v>0</v>
      </c>
      <c r="BL109" s="20" t="s">
        <v>186</v>
      </c>
      <c r="BM109" s="219" t="s">
        <v>1283</v>
      </c>
    </row>
    <row r="110" s="2" customFormat="1" ht="44.25" customHeight="1">
      <c r="A110" s="41"/>
      <c r="B110" s="42"/>
      <c r="C110" s="270" t="s">
        <v>398</v>
      </c>
      <c r="D110" s="270" t="s">
        <v>319</v>
      </c>
      <c r="E110" s="271" t="s">
        <v>1284</v>
      </c>
      <c r="F110" s="272" t="s">
        <v>1285</v>
      </c>
      <c r="G110" s="273" t="s">
        <v>1224</v>
      </c>
      <c r="H110" s="274">
        <v>13</v>
      </c>
      <c r="I110" s="275"/>
      <c r="J110" s="276">
        <f>ROUND(I110*H110,2)</f>
        <v>0</v>
      </c>
      <c r="K110" s="272" t="s">
        <v>19</v>
      </c>
      <c r="L110" s="277"/>
      <c r="M110" s="278" t="s">
        <v>19</v>
      </c>
      <c r="N110" s="279" t="s">
        <v>48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260</v>
      </c>
      <c r="AT110" s="219" t="s">
        <v>319</v>
      </c>
      <c r="AU110" s="219" t="s">
        <v>85</v>
      </c>
      <c r="AY110" s="20" t="s">
        <v>180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85</v>
      </c>
      <c r="BK110" s="220">
        <f>ROUND(I110*H110,2)</f>
        <v>0</v>
      </c>
      <c r="BL110" s="20" t="s">
        <v>186</v>
      </c>
      <c r="BM110" s="219" t="s">
        <v>1286</v>
      </c>
    </row>
    <row r="111" s="2" customFormat="1" ht="44.25" customHeight="1">
      <c r="A111" s="41"/>
      <c r="B111" s="42"/>
      <c r="C111" s="270" t="s">
        <v>403</v>
      </c>
      <c r="D111" s="270" t="s">
        <v>319</v>
      </c>
      <c r="E111" s="271" t="s">
        <v>1287</v>
      </c>
      <c r="F111" s="272" t="s">
        <v>1288</v>
      </c>
      <c r="G111" s="273" t="s">
        <v>1224</v>
      </c>
      <c r="H111" s="274">
        <v>32</v>
      </c>
      <c r="I111" s="275"/>
      <c r="J111" s="276">
        <f>ROUND(I111*H111,2)</f>
        <v>0</v>
      </c>
      <c r="K111" s="272" t="s">
        <v>19</v>
      </c>
      <c r="L111" s="277"/>
      <c r="M111" s="278" t="s">
        <v>19</v>
      </c>
      <c r="N111" s="279" t="s">
        <v>48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260</v>
      </c>
      <c r="AT111" s="219" t="s">
        <v>319</v>
      </c>
      <c r="AU111" s="219" t="s">
        <v>85</v>
      </c>
      <c r="AY111" s="20" t="s">
        <v>180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85</v>
      </c>
      <c r="BK111" s="220">
        <f>ROUND(I111*H111,2)</f>
        <v>0</v>
      </c>
      <c r="BL111" s="20" t="s">
        <v>186</v>
      </c>
      <c r="BM111" s="219" t="s">
        <v>1289</v>
      </c>
    </row>
    <row r="112" s="2" customFormat="1" ht="44.25" customHeight="1">
      <c r="A112" s="41"/>
      <c r="B112" s="42"/>
      <c r="C112" s="270" t="s">
        <v>409</v>
      </c>
      <c r="D112" s="270" t="s">
        <v>319</v>
      </c>
      <c r="E112" s="271" t="s">
        <v>1290</v>
      </c>
      <c r="F112" s="272" t="s">
        <v>1291</v>
      </c>
      <c r="G112" s="273" t="s">
        <v>1224</v>
      </c>
      <c r="H112" s="274">
        <v>7</v>
      </c>
      <c r="I112" s="275"/>
      <c r="J112" s="276">
        <f>ROUND(I112*H112,2)</f>
        <v>0</v>
      </c>
      <c r="K112" s="272" t="s">
        <v>19</v>
      </c>
      <c r="L112" s="277"/>
      <c r="M112" s="278" t="s">
        <v>19</v>
      </c>
      <c r="N112" s="279" t="s">
        <v>48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260</v>
      </c>
      <c r="AT112" s="219" t="s">
        <v>319</v>
      </c>
      <c r="AU112" s="219" t="s">
        <v>85</v>
      </c>
      <c r="AY112" s="20" t="s">
        <v>180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85</v>
      </c>
      <c r="BK112" s="220">
        <f>ROUND(I112*H112,2)</f>
        <v>0</v>
      </c>
      <c r="BL112" s="20" t="s">
        <v>186</v>
      </c>
      <c r="BM112" s="219" t="s">
        <v>1292</v>
      </c>
    </row>
    <row r="113" s="2" customFormat="1" ht="44.25" customHeight="1">
      <c r="A113" s="41"/>
      <c r="B113" s="42"/>
      <c r="C113" s="270" t="s">
        <v>417</v>
      </c>
      <c r="D113" s="270" t="s">
        <v>319</v>
      </c>
      <c r="E113" s="271" t="s">
        <v>1293</v>
      </c>
      <c r="F113" s="272" t="s">
        <v>1294</v>
      </c>
      <c r="G113" s="273" t="s">
        <v>1224</v>
      </c>
      <c r="H113" s="274">
        <v>3</v>
      </c>
      <c r="I113" s="275"/>
      <c r="J113" s="276">
        <f>ROUND(I113*H113,2)</f>
        <v>0</v>
      </c>
      <c r="K113" s="272" t="s">
        <v>19</v>
      </c>
      <c r="L113" s="277"/>
      <c r="M113" s="278" t="s">
        <v>19</v>
      </c>
      <c r="N113" s="279" t="s">
        <v>48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260</v>
      </c>
      <c r="AT113" s="219" t="s">
        <v>319</v>
      </c>
      <c r="AU113" s="219" t="s">
        <v>85</v>
      </c>
      <c r="AY113" s="20" t="s">
        <v>180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85</v>
      </c>
      <c r="BK113" s="220">
        <f>ROUND(I113*H113,2)</f>
        <v>0</v>
      </c>
      <c r="BL113" s="20" t="s">
        <v>186</v>
      </c>
      <c r="BM113" s="219" t="s">
        <v>1295</v>
      </c>
    </row>
    <row r="114" s="2" customFormat="1" ht="16.5" customHeight="1">
      <c r="A114" s="41"/>
      <c r="B114" s="42"/>
      <c r="C114" s="270" t="s">
        <v>428</v>
      </c>
      <c r="D114" s="270" t="s">
        <v>319</v>
      </c>
      <c r="E114" s="271" t="s">
        <v>1296</v>
      </c>
      <c r="F114" s="272" t="s">
        <v>1297</v>
      </c>
      <c r="G114" s="273" t="s">
        <v>1236</v>
      </c>
      <c r="H114" s="274">
        <v>1</v>
      </c>
      <c r="I114" s="275"/>
      <c r="J114" s="276">
        <f>ROUND(I114*H114,2)</f>
        <v>0</v>
      </c>
      <c r="K114" s="272" t="s">
        <v>19</v>
      </c>
      <c r="L114" s="277"/>
      <c r="M114" s="278" t="s">
        <v>19</v>
      </c>
      <c r="N114" s="279" t="s">
        <v>48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260</v>
      </c>
      <c r="AT114" s="219" t="s">
        <v>319</v>
      </c>
      <c r="AU114" s="219" t="s">
        <v>85</v>
      </c>
      <c r="AY114" s="20" t="s">
        <v>180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85</v>
      </c>
      <c r="BK114" s="220">
        <f>ROUND(I114*H114,2)</f>
        <v>0</v>
      </c>
      <c r="BL114" s="20" t="s">
        <v>186</v>
      </c>
      <c r="BM114" s="219" t="s">
        <v>1298</v>
      </c>
    </row>
    <row r="115" s="2" customFormat="1" ht="44.25" customHeight="1">
      <c r="A115" s="41"/>
      <c r="B115" s="42"/>
      <c r="C115" s="270" t="s">
        <v>437</v>
      </c>
      <c r="D115" s="270" t="s">
        <v>319</v>
      </c>
      <c r="E115" s="271" t="s">
        <v>1299</v>
      </c>
      <c r="F115" s="272" t="s">
        <v>1300</v>
      </c>
      <c r="G115" s="273" t="s">
        <v>1224</v>
      </c>
      <c r="H115" s="274">
        <v>4</v>
      </c>
      <c r="I115" s="275"/>
      <c r="J115" s="276">
        <f>ROUND(I115*H115,2)</f>
        <v>0</v>
      </c>
      <c r="K115" s="272" t="s">
        <v>19</v>
      </c>
      <c r="L115" s="277"/>
      <c r="M115" s="278" t="s">
        <v>19</v>
      </c>
      <c r="N115" s="279" t="s">
        <v>48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260</v>
      </c>
      <c r="AT115" s="219" t="s">
        <v>319</v>
      </c>
      <c r="AU115" s="219" t="s">
        <v>85</v>
      </c>
      <c r="AY115" s="20" t="s">
        <v>180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85</v>
      </c>
      <c r="BK115" s="220">
        <f>ROUND(I115*H115,2)</f>
        <v>0</v>
      </c>
      <c r="BL115" s="20" t="s">
        <v>186</v>
      </c>
      <c r="BM115" s="219" t="s">
        <v>1301</v>
      </c>
    </row>
    <row r="116" s="2" customFormat="1" ht="24.15" customHeight="1">
      <c r="A116" s="41"/>
      <c r="B116" s="42"/>
      <c r="C116" s="270" t="s">
        <v>446</v>
      </c>
      <c r="D116" s="270" t="s">
        <v>319</v>
      </c>
      <c r="E116" s="271" t="s">
        <v>1302</v>
      </c>
      <c r="F116" s="272" t="s">
        <v>1303</v>
      </c>
      <c r="G116" s="273" t="s">
        <v>1224</v>
      </c>
      <c r="H116" s="274">
        <v>2</v>
      </c>
      <c r="I116" s="275"/>
      <c r="J116" s="276">
        <f>ROUND(I116*H116,2)</f>
        <v>0</v>
      </c>
      <c r="K116" s="272" t="s">
        <v>19</v>
      </c>
      <c r="L116" s="277"/>
      <c r="M116" s="278" t="s">
        <v>19</v>
      </c>
      <c r="N116" s="279" t="s">
        <v>48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260</v>
      </c>
      <c r="AT116" s="219" t="s">
        <v>319</v>
      </c>
      <c r="AU116" s="219" t="s">
        <v>85</v>
      </c>
      <c r="AY116" s="20" t="s">
        <v>180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85</v>
      </c>
      <c r="BK116" s="220">
        <f>ROUND(I116*H116,2)</f>
        <v>0</v>
      </c>
      <c r="BL116" s="20" t="s">
        <v>186</v>
      </c>
      <c r="BM116" s="219" t="s">
        <v>1304</v>
      </c>
    </row>
    <row r="117" s="2" customFormat="1" ht="24.15" customHeight="1">
      <c r="A117" s="41"/>
      <c r="B117" s="42"/>
      <c r="C117" s="270" t="s">
        <v>451</v>
      </c>
      <c r="D117" s="270" t="s">
        <v>319</v>
      </c>
      <c r="E117" s="271" t="s">
        <v>1305</v>
      </c>
      <c r="F117" s="272" t="s">
        <v>1306</v>
      </c>
      <c r="G117" s="273" t="s">
        <v>1224</v>
      </c>
      <c r="H117" s="274">
        <v>11</v>
      </c>
      <c r="I117" s="275"/>
      <c r="J117" s="276">
        <f>ROUND(I117*H117,2)</f>
        <v>0</v>
      </c>
      <c r="K117" s="272" t="s">
        <v>19</v>
      </c>
      <c r="L117" s="277"/>
      <c r="M117" s="278" t="s">
        <v>19</v>
      </c>
      <c r="N117" s="279" t="s">
        <v>48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260</v>
      </c>
      <c r="AT117" s="219" t="s">
        <v>319</v>
      </c>
      <c r="AU117" s="219" t="s">
        <v>85</v>
      </c>
      <c r="AY117" s="20" t="s">
        <v>180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85</v>
      </c>
      <c r="BK117" s="220">
        <f>ROUND(I117*H117,2)</f>
        <v>0</v>
      </c>
      <c r="BL117" s="20" t="s">
        <v>186</v>
      </c>
      <c r="BM117" s="219" t="s">
        <v>1307</v>
      </c>
    </row>
    <row r="118" s="2" customFormat="1" ht="24.15" customHeight="1">
      <c r="A118" s="41"/>
      <c r="B118" s="42"/>
      <c r="C118" s="270" t="s">
        <v>460</v>
      </c>
      <c r="D118" s="270" t="s">
        <v>319</v>
      </c>
      <c r="E118" s="271" t="s">
        <v>1308</v>
      </c>
      <c r="F118" s="272" t="s">
        <v>1309</v>
      </c>
      <c r="G118" s="273" t="s">
        <v>1224</v>
      </c>
      <c r="H118" s="274">
        <v>1</v>
      </c>
      <c r="I118" s="275"/>
      <c r="J118" s="276">
        <f>ROUND(I118*H118,2)</f>
        <v>0</v>
      </c>
      <c r="K118" s="272" t="s">
        <v>19</v>
      </c>
      <c r="L118" s="277"/>
      <c r="M118" s="278" t="s">
        <v>19</v>
      </c>
      <c r="N118" s="279" t="s">
        <v>48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260</v>
      </c>
      <c r="AT118" s="219" t="s">
        <v>319</v>
      </c>
      <c r="AU118" s="219" t="s">
        <v>85</v>
      </c>
      <c r="AY118" s="20" t="s">
        <v>180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85</v>
      </c>
      <c r="BK118" s="220">
        <f>ROUND(I118*H118,2)</f>
        <v>0</v>
      </c>
      <c r="BL118" s="20" t="s">
        <v>186</v>
      </c>
      <c r="BM118" s="219" t="s">
        <v>1310</v>
      </c>
    </row>
    <row r="119" s="2" customFormat="1" ht="55.5" customHeight="1">
      <c r="A119" s="41"/>
      <c r="B119" s="42"/>
      <c r="C119" s="270" t="s">
        <v>472</v>
      </c>
      <c r="D119" s="270" t="s">
        <v>319</v>
      </c>
      <c r="E119" s="271" t="s">
        <v>1311</v>
      </c>
      <c r="F119" s="272" t="s">
        <v>1312</v>
      </c>
      <c r="G119" s="273" t="s">
        <v>1224</v>
      </c>
      <c r="H119" s="274">
        <v>18</v>
      </c>
      <c r="I119" s="275"/>
      <c r="J119" s="276">
        <f>ROUND(I119*H119,2)</f>
        <v>0</v>
      </c>
      <c r="K119" s="272" t="s">
        <v>19</v>
      </c>
      <c r="L119" s="277"/>
      <c r="M119" s="278" t="s">
        <v>19</v>
      </c>
      <c r="N119" s="279" t="s">
        <v>48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260</v>
      </c>
      <c r="AT119" s="219" t="s">
        <v>319</v>
      </c>
      <c r="AU119" s="219" t="s">
        <v>85</v>
      </c>
      <c r="AY119" s="20" t="s">
        <v>180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85</v>
      </c>
      <c r="BK119" s="220">
        <f>ROUND(I119*H119,2)</f>
        <v>0</v>
      </c>
      <c r="BL119" s="20" t="s">
        <v>186</v>
      </c>
      <c r="BM119" s="219" t="s">
        <v>1313</v>
      </c>
    </row>
    <row r="120" s="2" customFormat="1">
      <c r="A120" s="41"/>
      <c r="B120" s="42"/>
      <c r="C120" s="43"/>
      <c r="D120" s="228" t="s">
        <v>581</v>
      </c>
      <c r="E120" s="43"/>
      <c r="F120" s="280" t="s">
        <v>1314</v>
      </c>
      <c r="G120" s="43"/>
      <c r="H120" s="43"/>
      <c r="I120" s="223"/>
      <c r="J120" s="43"/>
      <c r="K120" s="43"/>
      <c r="L120" s="47"/>
      <c r="M120" s="224"/>
      <c r="N120" s="22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581</v>
      </c>
      <c r="AU120" s="20" t="s">
        <v>85</v>
      </c>
    </row>
    <row r="121" s="2" customFormat="1" ht="37.8" customHeight="1">
      <c r="A121" s="41"/>
      <c r="B121" s="42"/>
      <c r="C121" s="270" t="s">
        <v>484</v>
      </c>
      <c r="D121" s="270" t="s">
        <v>319</v>
      </c>
      <c r="E121" s="271" t="s">
        <v>1315</v>
      </c>
      <c r="F121" s="272" t="s">
        <v>1316</v>
      </c>
      <c r="G121" s="273" t="s">
        <v>1224</v>
      </c>
      <c r="H121" s="274">
        <v>18</v>
      </c>
      <c r="I121" s="275"/>
      <c r="J121" s="276">
        <f>ROUND(I121*H121,2)</f>
        <v>0</v>
      </c>
      <c r="K121" s="272" t="s">
        <v>19</v>
      </c>
      <c r="L121" s="277"/>
      <c r="M121" s="278" t="s">
        <v>19</v>
      </c>
      <c r="N121" s="279" t="s">
        <v>48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260</v>
      </c>
      <c r="AT121" s="219" t="s">
        <v>319</v>
      </c>
      <c r="AU121" s="219" t="s">
        <v>85</v>
      </c>
      <c r="AY121" s="20" t="s">
        <v>180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85</v>
      </c>
      <c r="BK121" s="220">
        <f>ROUND(I121*H121,2)</f>
        <v>0</v>
      </c>
      <c r="BL121" s="20" t="s">
        <v>186</v>
      </c>
      <c r="BM121" s="219" t="s">
        <v>1317</v>
      </c>
    </row>
    <row r="122" s="2" customFormat="1" ht="37.8" customHeight="1">
      <c r="A122" s="41"/>
      <c r="B122" s="42"/>
      <c r="C122" s="270" t="s">
        <v>495</v>
      </c>
      <c r="D122" s="270" t="s">
        <v>319</v>
      </c>
      <c r="E122" s="271" t="s">
        <v>1318</v>
      </c>
      <c r="F122" s="272" t="s">
        <v>1319</v>
      </c>
      <c r="G122" s="273" t="s">
        <v>1320</v>
      </c>
      <c r="H122" s="274">
        <v>14</v>
      </c>
      <c r="I122" s="275"/>
      <c r="J122" s="276">
        <f>ROUND(I122*H122,2)</f>
        <v>0</v>
      </c>
      <c r="K122" s="272" t="s">
        <v>19</v>
      </c>
      <c r="L122" s="277"/>
      <c r="M122" s="278" t="s">
        <v>19</v>
      </c>
      <c r="N122" s="279" t="s">
        <v>48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260</v>
      </c>
      <c r="AT122" s="219" t="s">
        <v>319</v>
      </c>
      <c r="AU122" s="219" t="s">
        <v>85</v>
      </c>
      <c r="AY122" s="20" t="s">
        <v>180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85</v>
      </c>
      <c r="BK122" s="220">
        <f>ROUND(I122*H122,2)</f>
        <v>0</v>
      </c>
      <c r="BL122" s="20" t="s">
        <v>186</v>
      </c>
      <c r="BM122" s="219" t="s">
        <v>1321</v>
      </c>
    </row>
    <row r="123" s="2" customFormat="1" ht="62.7" customHeight="1">
      <c r="A123" s="41"/>
      <c r="B123" s="42"/>
      <c r="C123" s="270" t="s">
        <v>500</v>
      </c>
      <c r="D123" s="270" t="s">
        <v>319</v>
      </c>
      <c r="E123" s="271" t="s">
        <v>1322</v>
      </c>
      <c r="F123" s="272" t="s">
        <v>1323</v>
      </c>
      <c r="G123" s="273" t="s">
        <v>1224</v>
      </c>
      <c r="H123" s="274">
        <v>42</v>
      </c>
      <c r="I123" s="275"/>
      <c r="J123" s="276">
        <f>ROUND(I123*H123,2)</f>
        <v>0</v>
      </c>
      <c r="K123" s="272" t="s">
        <v>19</v>
      </c>
      <c r="L123" s="277"/>
      <c r="M123" s="278" t="s">
        <v>19</v>
      </c>
      <c r="N123" s="279" t="s">
        <v>48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260</v>
      </c>
      <c r="AT123" s="219" t="s">
        <v>319</v>
      </c>
      <c r="AU123" s="219" t="s">
        <v>85</v>
      </c>
      <c r="AY123" s="20" t="s">
        <v>180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85</v>
      </c>
      <c r="BK123" s="220">
        <f>ROUND(I123*H123,2)</f>
        <v>0</v>
      </c>
      <c r="BL123" s="20" t="s">
        <v>186</v>
      </c>
      <c r="BM123" s="219" t="s">
        <v>1324</v>
      </c>
    </row>
    <row r="124" s="2" customFormat="1">
      <c r="A124" s="41"/>
      <c r="B124" s="42"/>
      <c r="C124" s="43"/>
      <c r="D124" s="228" t="s">
        <v>581</v>
      </c>
      <c r="E124" s="43"/>
      <c r="F124" s="280" t="s">
        <v>1325</v>
      </c>
      <c r="G124" s="43"/>
      <c r="H124" s="43"/>
      <c r="I124" s="223"/>
      <c r="J124" s="43"/>
      <c r="K124" s="43"/>
      <c r="L124" s="47"/>
      <c r="M124" s="224"/>
      <c r="N124" s="22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581</v>
      </c>
      <c r="AU124" s="20" t="s">
        <v>85</v>
      </c>
    </row>
    <row r="125" s="2" customFormat="1" ht="44.25" customHeight="1">
      <c r="A125" s="41"/>
      <c r="B125" s="42"/>
      <c r="C125" s="270" t="s">
        <v>116</v>
      </c>
      <c r="D125" s="270" t="s">
        <v>319</v>
      </c>
      <c r="E125" s="271" t="s">
        <v>1326</v>
      </c>
      <c r="F125" s="272" t="s">
        <v>1327</v>
      </c>
      <c r="G125" s="273" t="s">
        <v>1224</v>
      </c>
      <c r="H125" s="274">
        <v>42</v>
      </c>
      <c r="I125" s="275"/>
      <c r="J125" s="276">
        <f>ROUND(I125*H125,2)</f>
        <v>0</v>
      </c>
      <c r="K125" s="272" t="s">
        <v>19</v>
      </c>
      <c r="L125" s="277"/>
      <c r="M125" s="278" t="s">
        <v>19</v>
      </c>
      <c r="N125" s="279" t="s">
        <v>48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260</v>
      </c>
      <c r="AT125" s="219" t="s">
        <v>319</v>
      </c>
      <c r="AU125" s="219" t="s">
        <v>85</v>
      </c>
      <c r="AY125" s="20" t="s">
        <v>180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85</v>
      </c>
      <c r="BK125" s="220">
        <f>ROUND(I125*H125,2)</f>
        <v>0</v>
      </c>
      <c r="BL125" s="20" t="s">
        <v>186</v>
      </c>
      <c r="BM125" s="219" t="s">
        <v>1328</v>
      </c>
    </row>
    <row r="126" s="2" customFormat="1" ht="37.8" customHeight="1">
      <c r="A126" s="41"/>
      <c r="B126" s="42"/>
      <c r="C126" s="270" t="s">
        <v>530</v>
      </c>
      <c r="D126" s="270" t="s">
        <v>319</v>
      </c>
      <c r="E126" s="271" t="s">
        <v>1329</v>
      </c>
      <c r="F126" s="272" t="s">
        <v>1330</v>
      </c>
      <c r="G126" s="273" t="s">
        <v>1224</v>
      </c>
      <c r="H126" s="274">
        <v>3</v>
      </c>
      <c r="I126" s="275"/>
      <c r="J126" s="276">
        <f>ROUND(I126*H126,2)</f>
        <v>0</v>
      </c>
      <c r="K126" s="272" t="s">
        <v>19</v>
      </c>
      <c r="L126" s="277"/>
      <c r="M126" s="278" t="s">
        <v>19</v>
      </c>
      <c r="N126" s="279" t="s">
        <v>48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260</v>
      </c>
      <c r="AT126" s="219" t="s">
        <v>319</v>
      </c>
      <c r="AU126" s="219" t="s">
        <v>85</v>
      </c>
      <c r="AY126" s="20" t="s">
        <v>180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85</v>
      </c>
      <c r="BK126" s="220">
        <f>ROUND(I126*H126,2)</f>
        <v>0</v>
      </c>
      <c r="BL126" s="20" t="s">
        <v>186</v>
      </c>
      <c r="BM126" s="219" t="s">
        <v>1331</v>
      </c>
    </row>
    <row r="127" s="2" customFormat="1" ht="37.8" customHeight="1">
      <c r="A127" s="41"/>
      <c r="B127" s="42"/>
      <c r="C127" s="270" t="s">
        <v>538</v>
      </c>
      <c r="D127" s="270" t="s">
        <v>319</v>
      </c>
      <c r="E127" s="271" t="s">
        <v>1332</v>
      </c>
      <c r="F127" s="272" t="s">
        <v>1333</v>
      </c>
      <c r="G127" s="273" t="s">
        <v>1224</v>
      </c>
      <c r="H127" s="274">
        <v>60</v>
      </c>
      <c r="I127" s="275"/>
      <c r="J127" s="276">
        <f>ROUND(I127*H127,2)</f>
        <v>0</v>
      </c>
      <c r="K127" s="272" t="s">
        <v>19</v>
      </c>
      <c r="L127" s="277"/>
      <c r="M127" s="278" t="s">
        <v>19</v>
      </c>
      <c r="N127" s="279" t="s">
        <v>48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260</v>
      </c>
      <c r="AT127" s="219" t="s">
        <v>319</v>
      </c>
      <c r="AU127" s="219" t="s">
        <v>85</v>
      </c>
      <c r="AY127" s="20" t="s">
        <v>180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85</v>
      </c>
      <c r="BK127" s="220">
        <f>ROUND(I127*H127,2)</f>
        <v>0</v>
      </c>
      <c r="BL127" s="20" t="s">
        <v>186</v>
      </c>
      <c r="BM127" s="219" t="s">
        <v>1334</v>
      </c>
    </row>
    <row r="128" s="2" customFormat="1" ht="24.15" customHeight="1">
      <c r="A128" s="41"/>
      <c r="B128" s="42"/>
      <c r="C128" s="270" t="s">
        <v>546</v>
      </c>
      <c r="D128" s="270" t="s">
        <v>319</v>
      </c>
      <c r="E128" s="271" t="s">
        <v>1335</v>
      </c>
      <c r="F128" s="272" t="s">
        <v>1336</v>
      </c>
      <c r="G128" s="273" t="s">
        <v>1224</v>
      </c>
      <c r="H128" s="274">
        <v>60</v>
      </c>
      <c r="I128" s="275"/>
      <c r="J128" s="276">
        <f>ROUND(I128*H128,2)</f>
        <v>0</v>
      </c>
      <c r="K128" s="272" t="s">
        <v>19</v>
      </c>
      <c r="L128" s="277"/>
      <c r="M128" s="278" t="s">
        <v>19</v>
      </c>
      <c r="N128" s="279" t="s">
        <v>48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260</v>
      </c>
      <c r="AT128" s="219" t="s">
        <v>319</v>
      </c>
      <c r="AU128" s="219" t="s">
        <v>85</v>
      </c>
      <c r="AY128" s="20" t="s">
        <v>180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85</v>
      </c>
      <c r="BK128" s="220">
        <f>ROUND(I128*H128,2)</f>
        <v>0</v>
      </c>
      <c r="BL128" s="20" t="s">
        <v>186</v>
      </c>
      <c r="BM128" s="219" t="s">
        <v>1337</v>
      </c>
    </row>
    <row r="129" s="2" customFormat="1" ht="44.25" customHeight="1">
      <c r="A129" s="41"/>
      <c r="B129" s="42"/>
      <c r="C129" s="270" t="s">
        <v>554</v>
      </c>
      <c r="D129" s="270" t="s">
        <v>319</v>
      </c>
      <c r="E129" s="271" t="s">
        <v>1287</v>
      </c>
      <c r="F129" s="272" t="s">
        <v>1288</v>
      </c>
      <c r="G129" s="273" t="s">
        <v>1224</v>
      </c>
      <c r="H129" s="274">
        <v>16</v>
      </c>
      <c r="I129" s="275"/>
      <c r="J129" s="276">
        <f>ROUND(I129*H129,2)</f>
        <v>0</v>
      </c>
      <c r="K129" s="272" t="s">
        <v>19</v>
      </c>
      <c r="L129" s="277"/>
      <c r="M129" s="278" t="s">
        <v>19</v>
      </c>
      <c r="N129" s="279" t="s">
        <v>48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260</v>
      </c>
      <c r="AT129" s="219" t="s">
        <v>319</v>
      </c>
      <c r="AU129" s="219" t="s">
        <v>85</v>
      </c>
      <c r="AY129" s="20" t="s">
        <v>180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85</v>
      </c>
      <c r="BK129" s="220">
        <f>ROUND(I129*H129,2)</f>
        <v>0</v>
      </c>
      <c r="BL129" s="20" t="s">
        <v>186</v>
      </c>
      <c r="BM129" s="219" t="s">
        <v>1338</v>
      </c>
    </row>
    <row r="130" s="2" customFormat="1" ht="62.7" customHeight="1">
      <c r="A130" s="41"/>
      <c r="B130" s="42"/>
      <c r="C130" s="270" t="s">
        <v>559</v>
      </c>
      <c r="D130" s="270" t="s">
        <v>319</v>
      </c>
      <c r="E130" s="271" t="s">
        <v>1241</v>
      </c>
      <c r="F130" s="272" t="s">
        <v>1242</v>
      </c>
      <c r="G130" s="273" t="s">
        <v>1224</v>
      </c>
      <c r="H130" s="274">
        <v>16</v>
      </c>
      <c r="I130" s="275"/>
      <c r="J130" s="276">
        <f>ROUND(I130*H130,2)</f>
        <v>0</v>
      </c>
      <c r="K130" s="272" t="s">
        <v>19</v>
      </c>
      <c r="L130" s="277"/>
      <c r="M130" s="278" t="s">
        <v>19</v>
      </c>
      <c r="N130" s="279" t="s">
        <v>48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260</v>
      </c>
      <c r="AT130" s="219" t="s">
        <v>319</v>
      </c>
      <c r="AU130" s="219" t="s">
        <v>85</v>
      </c>
      <c r="AY130" s="20" t="s">
        <v>180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85</v>
      </c>
      <c r="BK130" s="220">
        <f>ROUND(I130*H130,2)</f>
        <v>0</v>
      </c>
      <c r="BL130" s="20" t="s">
        <v>186</v>
      </c>
      <c r="BM130" s="219" t="s">
        <v>1339</v>
      </c>
    </row>
    <row r="131" s="2" customFormat="1" ht="44.25" customHeight="1">
      <c r="A131" s="41"/>
      <c r="B131" s="42"/>
      <c r="C131" s="270" t="s">
        <v>564</v>
      </c>
      <c r="D131" s="270" t="s">
        <v>319</v>
      </c>
      <c r="E131" s="271" t="s">
        <v>1340</v>
      </c>
      <c r="F131" s="272" t="s">
        <v>1341</v>
      </c>
      <c r="G131" s="273" t="s">
        <v>1224</v>
      </c>
      <c r="H131" s="274">
        <v>16</v>
      </c>
      <c r="I131" s="275"/>
      <c r="J131" s="276">
        <f>ROUND(I131*H131,2)</f>
        <v>0</v>
      </c>
      <c r="K131" s="272" t="s">
        <v>19</v>
      </c>
      <c r="L131" s="277"/>
      <c r="M131" s="278" t="s">
        <v>19</v>
      </c>
      <c r="N131" s="279" t="s">
        <v>48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260</v>
      </c>
      <c r="AT131" s="219" t="s">
        <v>319</v>
      </c>
      <c r="AU131" s="219" t="s">
        <v>85</v>
      </c>
      <c r="AY131" s="20" t="s">
        <v>180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85</v>
      </c>
      <c r="BK131" s="220">
        <f>ROUND(I131*H131,2)</f>
        <v>0</v>
      </c>
      <c r="BL131" s="20" t="s">
        <v>186</v>
      </c>
      <c r="BM131" s="219" t="s">
        <v>1342</v>
      </c>
    </row>
    <row r="132" s="2" customFormat="1" ht="44.25" customHeight="1">
      <c r="A132" s="41"/>
      <c r="B132" s="42"/>
      <c r="C132" s="270" t="s">
        <v>571</v>
      </c>
      <c r="D132" s="270" t="s">
        <v>319</v>
      </c>
      <c r="E132" s="271" t="s">
        <v>1343</v>
      </c>
      <c r="F132" s="272" t="s">
        <v>1344</v>
      </c>
      <c r="G132" s="273" t="s">
        <v>1224</v>
      </c>
      <c r="H132" s="274">
        <v>64</v>
      </c>
      <c r="I132" s="275"/>
      <c r="J132" s="276">
        <f>ROUND(I132*H132,2)</f>
        <v>0</v>
      </c>
      <c r="K132" s="272" t="s">
        <v>19</v>
      </c>
      <c r="L132" s="277"/>
      <c r="M132" s="278" t="s">
        <v>19</v>
      </c>
      <c r="N132" s="279" t="s">
        <v>48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260</v>
      </c>
      <c r="AT132" s="219" t="s">
        <v>319</v>
      </c>
      <c r="AU132" s="219" t="s">
        <v>85</v>
      </c>
      <c r="AY132" s="20" t="s">
        <v>180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85</v>
      </c>
      <c r="BK132" s="220">
        <f>ROUND(I132*H132,2)</f>
        <v>0</v>
      </c>
      <c r="BL132" s="20" t="s">
        <v>186</v>
      </c>
      <c r="BM132" s="219" t="s">
        <v>1345</v>
      </c>
    </row>
    <row r="133" s="2" customFormat="1" ht="49.05" customHeight="1">
      <c r="A133" s="41"/>
      <c r="B133" s="42"/>
      <c r="C133" s="270" t="s">
        <v>576</v>
      </c>
      <c r="D133" s="270" t="s">
        <v>319</v>
      </c>
      <c r="E133" s="271" t="s">
        <v>1346</v>
      </c>
      <c r="F133" s="272" t="s">
        <v>1347</v>
      </c>
      <c r="G133" s="273" t="s">
        <v>378</v>
      </c>
      <c r="H133" s="274">
        <v>2800</v>
      </c>
      <c r="I133" s="275"/>
      <c r="J133" s="276">
        <f>ROUND(I133*H133,2)</f>
        <v>0</v>
      </c>
      <c r="K133" s="272" t="s">
        <v>19</v>
      </c>
      <c r="L133" s="277"/>
      <c r="M133" s="278" t="s">
        <v>19</v>
      </c>
      <c r="N133" s="279" t="s">
        <v>48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260</v>
      </c>
      <c r="AT133" s="219" t="s">
        <v>319</v>
      </c>
      <c r="AU133" s="219" t="s">
        <v>85</v>
      </c>
      <c r="AY133" s="20" t="s">
        <v>180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85</v>
      </c>
      <c r="BK133" s="220">
        <f>ROUND(I133*H133,2)</f>
        <v>0</v>
      </c>
      <c r="BL133" s="20" t="s">
        <v>186</v>
      </c>
      <c r="BM133" s="219" t="s">
        <v>1348</v>
      </c>
    </row>
    <row r="134" s="2" customFormat="1" ht="37.8" customHeight="1">
      <c r="A134" s="41"/>
      <c r="B134" s="42"/>
      <c r="C134" s="270" t="s">
        <v>583</v>
      </c>
      <c r="D134" s="270" t="s">
        <v>319</v>
      </c>
      <c r="E134" s="271" t="s">
        <v>1349</v>
      </c>
      <c r="F134" s="272" t="s">
        <v>1350</v>
      </c>
      <c r="G134" s="273" t="s">
        <v>1224</v>
      </c>
      <c r="H134" s="274">
        <v>2000</v>
      </c>
      <c r="I134" s="275"/>
      <c r="J134" s="276">
        <f>ROUND(I134*H134,2)</f>
        <v>0</v>
      </c>
      <c r="K134" s="272" t="s">
        <v>19</v>
      </c>
      <c r="L134" s="277"/>
      <c r="M134" s="278" t="s">
        <v>19</v>
      </c>
      <c r="N134" s="279" t="s">
        <v>48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260</v>
      </c>
      <c r="AT134" s="219" t="s">
        <v>319</v>
      </c>
      <c r="AU134" s="219" t="s">
        <v>85</v>
      </c>
      <c r="AY134" s="20" t="s">
        <v>180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85</v>
      </c>
      <c r="BK134" s="220">
        <f>ROUND(I134*H134,2)</f>
        <v>0</v>
      </c>
      <c r="BL134" s="20" t="s">
        <v>186</v>
      </c>
      <c r="BM134" s="219" t="s">
        <v>1351</v>
      </c>
    </row>
    <row r="135" s="2" customFormat="1" ht="44.25" customHeight="1">
      <c r="A135" s="41"/>
      <c r="B135" s="42"/>
      <c r="C135" s="270" t="s">
        <v>587</v>
      </c>
      <c r="D135" s="270" t="s">
        <v>319</v>
      </c>
      <c r="E135" s="271" t="s">
        <v>1352</v>
      </c>
      <c r="F135" s="272" t="s">
        <v>1353</v>
      </c>
      <c r="G135" s="273" t="s">
        <v>1224</v>
      </c>
      <c r="H135" s="274">
        <v>300</v>
      </c>
      <c r="I135" s="275"/>
      <c r="J135" s="276">
        <f>ROUND(I135*H135,2)</f>
        <v>0</v>
      </c>
      <c r="K135" s="272" t="s">
        <v>19</v>
      </c>
      <c r="L135" s="277"/>
      <c r="M135" s="278" t="s">
        <v>19</v>
      </c>
      <c r="N135" s="279" t="s">
        <v>48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260</v>
      </c>
      <c r="AT135" s="219" t="s">
        <v>319</v>
      </c>
      <c r="AU135" s="219" t="s">
        <v>85</v>
      </c>
      <c r="AY135" s="20" t="s">
        <v>180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85</v>
      </c>
      <c r="BK135" s="220">
        <f>ROUND(I135*H135,2)</f>
        <v>0</v>
      </c>
      <c r="BL135" s="20" t="s">
        <v>186</v>
      </c>
      <c r="BM135" s="219" t="s">
        <v>1354</v>
      </c>
    </row>
    <row r="136" s="2" customFormat="1" ht="44.25" customHeight="1">
      <c r="A136" s="41"/>
      <c r="B136" s="42"/>
      <c r="C136" s="270" t="s">
        <v>591</v>
      </c>
      <c r="D136" s="270" t="s">
        <v>319</v>
      </c>
      <c r="E136" s="271" t="s">
        <v>1355</v>
      </c>
      <c r="F136" s="272" t="s">
        <v>1356</v>
      </c>
      <c r="G136" s="273" t="s">
        <v>1224</v>
      </c>
      <c r="H136" s="274">
        <v>50</v>
      </c>
      <c r="I136" s="275"/>
      <c r="J136" s="276">
        <f>ROUND(I136*H136,2)</f>
        <v>0</v>
      </c>
      <c r="K136" s="272" t="s">
        <v>19</v>
      </c>
      <c r="L136" s="277"/>
      <c r="M136" s="278" t="s">
        <v>19</v>
      </c>
      <c r="N136" s="279" t="s">
        <v>48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260</v>
      </c>
      <c r="AT136" s="219" t="s">
        <v>319</v>
      </c>
      <c r="AU136" s="219" t="s">
        <v>85</v>
      </c>
      <c r="AY136" s="20" t="s">
        <v>180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85</v>
      </c>
      <c r="BK136" s="220">
        <f>ROUND(I136*H136,2)</f>
        <v>0</v>
      </c>
      <c r="BL136" s="20" t="s">
        <v>186</v>
      </c>
      <c r="BM136" s="219" t="s">
        <v>1357</v>
      </c>
    </row>
    <row r="137" s="2" customFormat="1" ht="44.25" customHeight="1">
      <c r="A137" s="41"/>
      <c r="B137" s="42"/>
      <c r="C137" s="270" t="s">
        <v>595</v>
      </c>
      <c r="D137" s="270" t="s">
        <v>319</v>
      </c>
      <c r="E137" s="271" t="s">
        <v>1358</v>
      </c>
      <c r="F137" s="272" t="s">
        <v>1359</v>
      </c>
      <c r="G137" s="273" t="s">
        <v>1224</v>
      </c>
      <c r="H137" s="274">
        <v>30</v>
      </c>
      <c r="I137" s="275"/>
      <c r="J137" s="276">
        <f>ROUND(I137*H137,2)</f>
        <v>0</v>
      </c>
      <c r="K137" s="272" t="s">
        <v>19</v>
      </c>
      <c r="L137" s="277"/>
      <c r="M137" s="278" t="s">
        <v>19</v>
      </c>
      <c r="N137" s="279" t="s">
        <v>48</v>
      </c>
      <c r="O137" s="87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9" t="s">
        <v>260</v>
      </c>
      <c r="AT137" s="219" t="s">
        <v>319</v>
      </c>
      <c r="AU137" s="219" t="s">
        <v>85</v>
      </c>
      <c r="AY137" s="20" t="s">
        <v>180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0" t="s">
        <v>85</v>
      </c>
      <c r="BK137" s="220">
        <f>ROUND(I137*H137,2)</f>
        <v>0</v>
      </c>
      <c r="BL137" s="20" t="s">
        <v>186</v>
      </c>
      <c r="BM137" s="219" t="s">
        <v>1360</v>
      </c>
    </row>
    <row r="138" s="2" customFormat="1" ht="37.8" customHeight="1">
      <c r="A138" s="41"/>
      <c r="B138" s="42"/>
      <c r="C138" s="270" t="s">
        <v>601</v>
      </c>
      <c r="D138" s="270" t="s">
        <v>319</v>
      </c>
      <c r="E138" s="271" t="s">
        <v>1361</v>
      </c>
      <c r="F138" s="272" t="s">
        <v>1362</v>
      </c>
      <c r="G138" s="273" t="s">
        <v>1224</v>
      </c>
      <c r="H138" s="274">
        <v>200</v>
      </c>
      <c r="I138" s="275"/>
      <c r="J138" s="276">
        <f>ROUND(I138*H138,2)</f>
        <v>0</v>
      </c>
      <c r="K138" s="272" t="s">
        <v>19</v>
      </c>
      <c r="L138" s="277"/>
      <c r="M138" s="278" t="s">
        <v>19</v>
      </c>
      <c r="N138" s="279" t="s">
        <v>48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260</v>
      </c>
      <c r="AT138" s="219" t="s">
        <v>319</v>
      </c>
      <c r="AU138" s="219" t="s">
        <v>85</v>
      </c>
      <c r="AY138" s="20" t="s">
        <v>180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85</v>
      </c>
      <c r="BK138" s="220">
        <f>ROUND(I138*H138,2)</f>
        <v>0</v>
      </c>
      <c r="BL138" s="20" t="s">
        <v>186</v>
      </c>
      <c r="BM138" s="219" t="s">
        <v>1363</v>
      </c>
    </row>
    <row r="139" s="2" customFormat="1" ht="33" customHeight="1">
      <c r="A139" s="41"/>
      <c r="B139" s="42"/>
      <c r="C139" s="270" t="s">
        <v>609</v>
      </c>
      <c r="D139" s="270" t="s">
        <v>319</v>
      </c>
      <c r="E139" s="271" t="s">
        <v>1364</v>
      </c>
      <c r="F139" s="272" t="s">
        <v>1365</v>
      </c>
      <c r="G139" s="273" t="s">
        <v>1224</v>
      </c>
      <c r="H139" s="274">
        <v>5</v>
      </c>
      <c r="I139" s="275"/>
      <c r="J139" s="276">
        <f>ROUND(I139*H139,2)</f>
        <v>0</v>
      </c>
      <c r="K139" s="272" t="s">
        <v>19</v>
      </c>
      <c r="L139" s="277"/>
      <c r="M139" s="278" t="s">
        <v>19</v>
      </c>
      <c r="N139" s="279" t="s">
        <v>48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260</v>
      </c>
      <c r="AT139" s="219" t="s">
        <v>319</v>
      </c>
      <c r="AU139" s="219" t="s">
        <v>85</v>
      </c>
      <c r="AY139" s="20" t="s">
        <v>180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85</v>
      </c>
      <c r="BK139" s="220">
        <f>ROUND(I139*H139,2)</f>
        <v>0</v>
      </c>
      <c r="BL139" s="20" t="s">
        <v>186</v>
      </c>
      <c r="BM139" s="219" t="s">
        <v>1366</v>
      </c>
    </row>
    <row r="140" s="2" customFormat="1" ht="24.15" customHeight="1">
      <c r="A140" s="41"/>
      <c r="B140" s="42"/>
      <c r="C140" s="270" t="s">
        <v>615</v>
      </c>
      <c r="D140" s="270" t="s">
        <v>319</v>
      </c>
      <c r="E140" s="271" t="s">
        <v>1367</v>
      </c>
      <c r="F140" s="272" t="s">
        <v>1368</v>
      </c>
      <c r="G140" s="273" t="s">
        <v>1224</v>
      </c>
      <c r="H140" s="274">
        <v>5</v>
      </c>
      <c r="I140" s="275"/>
      <c r="J140" s="276">
        <f>ROUND(I140*H140,2)</f>
        <v>0</v>
      </c>
      <c r="K140" s="272" t="s">
        <v>19</v>
      </c>
      <c r="L140" s="277"/>
      <c r="M140" s="278" t="s">
        <v>19</v>
      </c>
      <c r="N140" s="279" t="s">
        <v>48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260</v>
      </c>
      <c r="AT140" s="219" t="s">
        <v>319</v>
      </c>
      <c r="AU140" s="219" t="s">
        <v>85</v>
      </c>
      <c r="AY140" s="20" t="s">
        <v>180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85</v>
      </c>
      <c r="BK140" s="220">
        <f>ROUND(I140*H140,2)</f>
        <v>0</v>
      </c>
      <c r="BL140" s="20" t="s">
        <v>186</v>
      </c>
      <c r="BM140" s="219" t="s">
        <v>1369</v>
      </c>
    </row>
    <row r="141" s="2" customFormat="1" ht="55.5" customHeight="1">
      <c r="A141" s="41"/>
      <c r="B141" s="42"/>
      <c r="C141" s="270" t="s">
        <v>622</v>
      </c>
      <c r="D141" s="270" t="s">
        <v>319</v>
      </c>
      <c r="E141" s="271" t="s">
        <v>1370</v>
      </c>
      <c r="F141" s="272" t="s">
        <v>1371</v>
      </c>
      <c r="G141" s="273" t="s">
        <v>1224</v>
      </c>
      <c r="H141" s="274">
        <v>5</v>
      </c>
      <c r="I141" s="275"/>
      <c r="J141" s="276">
        <f>ROUND(I141*H141,2)</f>
        <v>0</v>
      </c>
      <c r="K141" s="272" t="s">
        <v>19</v>
      </c>
      <c r="L141" s="277"/>
      <c r="M141" s="278" t="s">
        <v>19</v>
      </c>
      <c r="N141" s="279" t="s">
        <v>48</v>
      </c>
      <c r="O141" s="87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260</v>
      </c>
      <c r="AT141" s="219" t="s">
        <v>319</v>
      </c>
      <c r="AU141" s="219" t="s">
        <v>85</v>
      </c>
      <c r="AY141" s="20" t="s">
        <v>180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85</v>
      </c>
      <c r="BK141" s="220">
        <f>ROUND(I141*H141,2)</f>
        <v>0</v>
      </c>
      <c r="BL141" s="20" t="s">
        <v>186</v>
      </c>
      <c r="BM141" s="219" t="s">
        <v>1372</v>
      </c>
    </row>
    <row r="142" s="2" customFormat="1" ht="37.8" customHeight="1">
      <c r="A142" s="41"/>
      <c r="B142" s="42"/>
      <c r="C142" s="270" t="s">
        <v>627</v>
      </c>
      <c r="D142" s="270" t="s">
        <v>319</v>
      </c>
      <c r="E142" s="271" t="s">
        <v>1373</v>
      </c>
      <c r="F142" s="272" t="s">
        <v>1374</v>
      </c>
      <c r="G142" s="273" t="s">
        <v>378</v>
      </c>
      <c r="H142" s="274">
        <v>200</v>
      </c>
      <c r="I142" s="275"/>
      <c r="J142" s="276">
        <f>ROUND(I142*H142,2)</f>
        <v>0</v>
      </c>
      <c r="K142" s="272" t="s">
        <v>19</v>
      </c>
      <c r="L142" s="277"/>
      <c r="M142" s="278" t="s">
        <v>19</v>
      </c>
      <c r="N142" s="279" t="s">
        <v>48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260</v>
      </c>
      <c r="AT142" s="219" t="s">
        <v>319</v>
      </c>
      <c r="AU142" s="219" t="s">
        <v>85</v>
      </c>
      <c r="AY142" s="20" t="s">
        <v>180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85</v>
      </c>
      <c r="BK142" s="220">
        <f>ROUND(I142*H142,2)</f>
        <v>0</v>
      </c>
      <c r="BL142" s="20" t="s">
        <v>186</v>
      </c>
      <c r="BM142" s="219" t="s">
        <v>1375</v>
      </c>
    </row>
    <row r="143" s="2" customFormat="1" ht="44.25" customHeight="1">
      <c r="A143" s="41"/>
      <c r="B143" s="42"/>
      <c r="C143" s="270" t="s">
        <v>634</v>
      </c>
      <c r="D143" s="270" t="s">
        <v>319</v>
      </c>
      <c r="E143" s="271" t="s">
        <v>1376</v>
      </c>
      <c r="F143" s="272" t="s">
        <v>1377</v>
      </c>
      <c r="G143" s="273" t="s">
        <v>378</v>
      </c>
      <c r="H143" s="274">
        <v>25</v>
      </c>
      <c r="I143" s="275"/>
      <c r="J143" s="276">
        <f>ROUND(I143*H143,2)</f>
        <v>0</v>
      </c>
      <c r="K143" s="272" t="s">
        <v>19</v>
      </c>
      <c r="L143" s="277"/>
      <c r="M143" s="278" t="s">
        <v>19</v>
      </c>
      <c r="N143" s="279" t="s">
        <v>48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260</v>
      </c>
      <c r="AT143" s="219" t="s">
        <v>319</v>
      </c>
      <c r="AU143" s="219" t="s">
        <v>85</v>
      </c>
      <c r="AY143" s="20" t="s">
        <v>180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85</v>
      </c>
      <c r="BK143" s="220">
        <f>ROUND(I143*H143,2)</f>
        <v>0</v>
      </c>
      <c r="BL143" s="20" t="s">
        <v>186</v>
      </c>
      <c r="BM143" s="219" t="s">
        <v>1378</v>
      </c>
    </row>
    <row r="144" s="2" customFormat="1" ht="44.25" customHeight="1">
      <c r="A144" s="41"/>
      <c r="B144" s="42"/>
      <c r="C144" s="270" t="s">
        <v>641</v>
      </c>
      <c r="D144" s="270" t="s">
        <v>319</v>
      </c>
      <c r="E144" s="271" t="s">
        <v>1379</v>
      </c>
      <c r="F144" s="272" t="s">
        <v>1380</v>
      </c>
      <c r="G144" s="273" t="s">
        <v>1224</v>
      </c>
      <c r="H144" s="274">
        <v>4</v>
      </c>
      <c r="I144" s="275"/>
      <c r="J144" s="276">
        <f>ROUND(I144*H144,2)</f>
        <v>0</v>
      </c>
      <c r="K144" s="272" t="s">
        <v>19</v>
      </c>
      <c r="L144" s="277"/>
      <c r="M144" s="278" t="s">
        <v>19</v>
      </c>
      <c r="N144" s="279" t="s">
        <v>48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260</v>
      </c>
      <c r="AT144" s="219" t="s">
        <v>319</v>
      </c>
      <c r="AU144" s="219" t="s">
        <v>85</v>
      </c>
      <c r="AY144" s="20" t="s">
        <v>180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85</v>
      </c>
      <c r="BK144" s="220">
        <f>ROUND(I144*H144,2)</f>
        <v>0</v>
      </c>
      <c r="BL144" s="20" t="s">
        <v>186</v>
      </c>
      <c r="BM144" s="219" t="s">
        <v>1381</v>
      </c>
    </row>
    <row r="145" s="2" customFormat="1" ht="44.25" customHeight="1">
      <c r="A145" s="41"/>
      <c r="B145" s="42"/>
      <c r="C145" s="270" t="s">
        <v>646</v>
      </c>
      <c r="D145" s="270" t="s">
        <v>319</v>
      </c>
      <c r="E145" s="271" t="s">
        <v>1382</v>
      </c>
      <c r="F145" s="272" t="s">
        <v>1383</v>
      </c>
      <c r="G145" s="273" t="s">
        <v>1224</v>
      </c>
      <c r="H145" s="274">
        <v>12</v>
      </c>
      <c r="I145" s="275"/>
      <c r="J145" s="276">
        <f>ROUND(I145*H145,2)</f>
        <v>0</v>
      </c>
      <c r="K145" s="272" t="s">
        <v>19</v>
      </c>
      <c r="L145" s="277"/>
      <c r="M145" s="278" t="s">
        <v>19</v>
      </c>
      <c r="N145" s="279" t="s">
        <v>48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260</v>
      </c>
      <c r="AT145" s="219" t="s">
        <v>319</v>
      </c>
      <c r="AU145" s="219" t="s">
        <v>85</v>
      </c>
      <c r="AY145" s="20" t="s">
        <v>180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85</v>
      </c>
      <c r="BK145" s="220">
        <f>ROUND(I145*H145,2)</f>
        <v>0</v>
      </c>
      <c r="BL145" s="20" t="s">
        <v>186</v>
      </c>
      <c r="BM145" s="219" t="s">
        <v>1384</v>
      </c>
    </row>
    <row r="146" s="2" customFormat="1" ht="62.7" customHeight="1">
      <c r="A146" s="41"/>
      <c r="B146" s="42"/>
      <c r="C146" s="270" t="s">
        <v>655</v>
      </c>
      <c r="D146" s="270" t="s">
        <v>319</v>
      </c>
      <c r="E146" s="271" t="s">
        <v>1241</v>
      </c>
      <c r="F146" s="272" t="s">
        <v>1242</v>
      </c>
      <c r="G146" s="273" t="s">
        <v>1224</v>
      </c>
      <c r="H146" s="274">
        <v>2</v>
      </c>
      <c r="I146" s="275"/>
      <c r="J146" s="276">
        <f>ROUND(I146*H146,2)</f>
        <v>0</v>
      </c>
      <c r="K146" s="272" t="s">
        <v>19</v>
      </c>
      <c r="L146" s="277"/>
      <c r="M146" s="278" t="s">
        <v>19</v>
      </c>
      <c r="N146" s="279" t="s">
        <v>48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260</v>
      </c>
      <c r="AT146" s="219" t="s">
        <v>319</v>
      </c>
      <c r="AU146" s="219" t="s">
        <v>85</v>
      </c>
      <c r="AY146" s="20" t="s">
        <v>180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85</v>
      </c>
      <c r="BK146" s="220">
        <f>ROUND(I146*H146,2)</f>
        <v>0</v>
      </c>
      <c r="BL146" s="20" t="s">
        <v>186</v>
      </c>
      <c r="BM146" s="219" t="s">
        <v>1385</v>
      </c>
    </row>
    <row r="147" s="2" customFormat="1" ht="16.5" customHeight="1">
      <c r="A147" s="41"/>
      <c r="B147" s="42"/>
      <c r="C147" s="270" t="s">
        <v>659</v>
      </c>
      <c r="D147" s="270" t="s">
        <v>319</v>
      </c>
      <c r="E147" s="271" t="s">
        <v>1386</v>
      </c>
      <c r="F147" s="272" t="s">
        <v>1387</v>
      </c>
      <c r="G147" s="273" t="s">
        <v>1224</v>
      </c>
      <c r="H147" s="274">
        <v>2</v>
      </c>
      <c r="I147" s="275"/>
      <c r="J147" s="276">
        <f>ROUND(I147*H147,2)</f>
        <v>0</v>
      </c>
      <c r="K147" s="272" t="s">
        <v>19</v>
      </c>
      <c r="L147" s="277"/>
      <c r="M147" s="278" t="s">
        <v>19</v>
      </c>
      <c r="N147" s="279" t="s">
        <v>48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260</v>
      </c>
      <c r="AT147" s="219" t="s">
        <v>319</v>
      </c>
      <c r="AU147" s="219" t="s">
        <v>85</v>
      </c>
      <c r="AY147" s="20" t="s">
        <v>180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85</v>
      </c>
      <c r="BK147" s="220">
        <f>ROUND(I147*H147,2)</f>
        <v>0</v>
      </c>
      <c r="BL147" s="20" t="s">
        <v>186</v>
      </c>
      <c r="BM147" s="219" t="s">
        <v>1388</v>
      </c>
    </row>
    <row r="148" s="2" customFormat="1" ht="16.5" customHeight="1">
      <c r="A148" s="41"/>
      <c r="B148" s="42"/>
      <c r="C148" s="270" t="s">
        <v>663</v>
      </c>
      <c r="D148" s="270" t="s">
        <v>319</v>
      </c>
      <c r="E148" s="271" t="s">
        <v>1389</v>
      </c>
      <c r="F148" s="272" t="s">
        <v>1390</v>
      </c>
      <c r="G148" s="273" t="s">
        <v>1224</v>
      </c>
      <c r="H148" s="274">
        <v>5</v>
      </c>
      <c r="I148" s="275"/>
      <c r="J148" s="276">
        <f>ROUND(I148*H148,2)</f>
        <v>0</v>
      </c>
      <c r="K148" s="272" t="s">
        <v>19</v>
      </c>
      <c r="L148" s="277"/>
      <c r="M148" s="278" t="s">
        <v>19</v>
      </c>
      <c r="N148" s="279" t="s">
        <v>48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260</v>
      </c>
      <c r="AT148" s="219" t="s">
        <v>319</v>
      </c>
      <c r="AU148" s="219" t="s">
        <v>85</v>
      </c>
      <c r="AY148" s="20" t="s">
        <v>180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85</v>
      </c>
      <c r="BK148" s="220">
        <f>ROUND(I148*H148,2)</f>
        <v>0</v>
      </c>
      <c r="BL148" s="20" t="s">
        <v>186</v>
      </c>
      <c r="BM148" s="219" t="s">
        <v>1391</v>
      </c>
    </row>
    <row r="149" s="2" customFormat="1" ht="49.05" customHeight="1">
      <c r="A149" s="41"/>
      <c r="B149" s="42"/>
      <c r="C149" s="270" t="s">
        <v>667</v>
      </c>
      <c r="D149" s="270" t="s">
        <v>319</v>
      </c>
      <c r="E149" s="271" t="s">
        <v>1392</v>
      </c>
      <c r="F149" s="272" t="s">
        <v>1393</v>
      </c>
      <c r="G149" s="273" t="s">
        <v>1224</v>
      </c>
      <c r="H149" s="274">
        <v>1</v>
      </c>
      <c r="I149" s="275"/>
      <c r="J149" s="276">
        <f>ROUND(I149*H149,2)</f>
        <v>0</v>
      </c>
      <c r="K149" s="272" t="s">
        <v>19</v>
      </c>
      <c r="L149" s="277"/>
      <c r="M149" s="278" t="s">
        <v>19</v>
      </c>
      <c r="N149" s="279" t="s">
        <v>48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260</v>
      </c>
      <c r="AT149" s="219" t="s">
        <v>319</v>
      </c>
      <c r="AU149" s="219" t="s">
        <v>85</v>
      </c>
      <c r="AY149" s="20" t="s">
        <v>180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85</v>
      </c>
      <c r="BK149" s="220">
        <f>ROUND(I149*H149,2)</f>
        <v>0</v>
      </c>
      <c r="BL149" s="20" t="s">
        <v>186</v>
      </c>
      <c r="BM149" s="219" t="s">
        <v>1394</v>
      </c>
    </row>
    <row r="150" s="2" customFormat="1" ht="49.05" customHeight="1">
      <c r="A150" s="41"/>
      <c r="B150" s="42"/>
      <c r="C150" s="270" t="s">
        <v>671</v>
      </c>
      <c r="D150" s="270" t="s">
        <v>319</v>
      </c>
      <c r="E150" s="271" t="s">
        <v>1395</v>
      </c>
      <c r="F150" s="272" t="s">
        <v>1396</v>
      </c>
      <c r="G150" s="273" t="s">
        <v>1224</v>
      </c>
      <c r="H150" s="274">
        <v>1</v>
      </c>
      <c r="I150" s="275"/>
      <c r="J150" s="276">
        <f>ROUND(I150*H150,2)</f>
        <v>0</v>
      </c>
      <c r="K150" s="272" t="s">
        <v>19</v>
      </c>
      <c r="L150" s="277"/>
      <c r="M150" s="278" t="s">
        <v>19</v>
      </c>
      <c r="N150" s="279" t="s">
        <v>48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260</v>
      </c>
      <c r="AT150" s="219" t="s">
        <v>319</v>
      </c>
      <c r="AU150" s="219" t="s">
        <v>85</v>
      </c>
      <c r="AY150" s="20" t="s">
        <v>180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85</v>
      </c>
      <c r="BK150" s="220">
        <f>ROUND(I150*H150,2)</f>
        <v>0</v>
      </c>
      <c r="BL150" s="20" t="s">
        <v>186</v>
      </c>
      <c r="BM150" s="219" t="s">
        <v>1397</v>
      </c>
    </row>
    <row r="151" s="2" customFormat="1" ht="24.15" customHeight="1">
      <c r="A151" s="41"/>
      <c r="B151" s="42"/>
      <c r="C151" s="270" t="s">
        <v>676</v>
      </c>
      <c r="D151" s="270" t="s">
        <v>319</v>
      </c>
      <c r="E151" s="271" t="s">
        <v>1398</v>
      </c>
      <c r="F151" s="272" t="s">
        <v>1399</v>
      </c>
      <c r="G151" s="273" t="s">
        <v>1224</v>
      </c>
      <c r="H151" s="274">
        <v>2</v>
      </c>
      <c r="I151" s="275"/>
      <c r="J151" s="276">
        <f>ROUND(I151*H151,2)</f>
        <v>0</v>
      </c>
      <c r="K151" s="272" t="s">
        <v>19</v>
      </c>
      <c r="L151" s="277"/>
      <c r="M151" s="278" t="s">
        <v>19</v>
      </c>
      <c r="N151" s="279" t="s">
        <v>48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260</v>
      </c>
      <c r="AT151" s="219" t="s">
        <v>319</v>
      </c>
      <c r="AU151" s="219" t="s">
        <v>85</v>
      </c>
      <c r="AY151" s="20" t="s">
        <v>180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85</v>
      </c>
      <c r="BK151" s="220">
        <f>ROUND(I151*H151,2)</f>
        <v>0</v>
      </c>
      <c r="BL151" s="20" t="s">
        <v>186</v>
      </c>
      <c r="BM151" s="219" t="s">
        <v>1400</v>
      </c>
    </row>
    <row r="152" s="2" customFormat="1" ht="37.8" customHeight="1">
      <c r="A152" s="41"/>
      <c r="B152" s="42"/>
      <c r="C152" s="270" t="s">
        <v>681</v>
      </c>
      <c r="D152" s="270" t="s">
        <v>319</v>
      </c>
      <c r="E152" s="271" t="s">
        <v>1401</v>
      </c>
      <c r="F152" s="272" t="s">
        <v>1402</v>
      </c>
      <c r="G152" s="273" t="s">
        <v>1224</v>
      </c>
      <c r="H152" s="274">
        <v>2</v>
      </c>
      <c r="I152" s="275"/>
      <c r="J152" s="276">
        <f>ROUND(I152*H152,2)</f>
        <v>0</v>
      </c>
      <c r="K152" s="272" t="s">
        <v>19</v>
      </c>
      <c r="L152" s="277"/>
      <c r="M152" s="278" t="s">
        <v>19</v>
      </c>
      <c r="N152" s="279" t="s">
        <v>48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260</v>
      </c>
      <c r="AT152" s="219" t="s">
        <v>319</v>
      </c>
      <c r="AU152" s="219" t="s">
        <v>85</v>
      </c>
      <c r="AY152" s="20" t="s">
        <v>180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85</v>
      </c>
      <c r="BK152" s="220">
        <f>ROUND(I152*H152,2)</f>
        <v>0</v>
      </c>
      <c r="BL152" s="20" t="s">
        <v>186</v>
      </c>
      <c r="BM152" s="219" t="s">
        <v>1403</v>
      </c>
    </row>
    <row r="153" s="2" customFormat="1" ht="37.8" customHeight="1">
      <c r="A153" s="41"/>
      <c r="B153" s="42"/>
      <c r="C153" s="270" t="s">
        <v>686</v>
      </c>
      <c r="D153" s="270" t="s">
        <v>319</v>
      </c>
      <c r="E153" s="271" t="s">
        <v>1404</v>
      </c>
      <c r="F153" s="272" t="s">
        <v>1405</v>
      </c>
      <c r="G153" s="273" t="s">
        <v>1320</v>
      </c>
      <c r="H153" s="274">
        <v>1</v>
      </c>
      <c r="I153" s="275"/>
      <c r="J153" s="276">
        <f>ROUND(I153*H153,2)</f>
        <v>0</v>
      </c>
      <c r="K153" s="272" t="s">
        <v>19</v>
      </c>
      <c r="L153" s="277"/>
      <c r="M153" s="278" t="s">
        <v>19</v>
      </c>
      <c r="N153" s="279" t="s">
        <v>48</v>
      </c>
      <c r="O153" s="87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260</v>
      </c>
      <c r="AT153" s="219" t="s">
        <v>319</v>
      </c>
      <c r="AU153" s="219" t="s">
        <v>85</v>
      </c>
      <c r="AY153" s="20" t="s">
        <v>180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85</v>
      </c>
      <c r="BK153" s="220">
        <f>ROUND(I153*H153,2)</f>
        <v>0</v>
      </c>
      <c r="BL153" s="20" t="s">
        <v>186</v>
      </c>
      <c r="BM153" s="219" t="s">
        <v>1406</v>
      </c>
    </row>
    <row r="154" s="2" customFormat="1" ht="24.15" customHeight="1">
      <c r="A154" s="41"/>
      <c r="B154" s="42"/>
      <c r="C154" s="270" t="s">
        <v>692</v>
      </c>
      <c r="D154" s="270" t="s">
        <v>319</v>
      </c>
      <c r="E154" s="271" t="s">
        <v>1407</v>
      </c>
      <c r="F154" s="272" t="s">
        <v>1408</v>
      </c>
      <c r="G154" s="273" t="s">
        <v>1224</v>
      </c>
      <c r="H154" s="274">
        <v>1</v>
      </c>
      <c r="I154" s="275"/>
      <c r="J154" s="276">
        <f>ROUND(I154*H154,2)</f>
        <v>0</v>
      </c>
      <c r="K154" s="272" t="s">
        <v>19</v>
      </c>
      <c r="L154" s="277"/>
      <c r="M154" s="278" t="s">
        <v>19</v>
      </c>
      <c r="N154" s="279" t="s">
        <v>48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260</v>
      </c>
      <c r="AT154" s="219" t="s">
        <v>319</v>
      </c>
      <c r="AU154" s="219" t="s">
        <v>85</v>
      </c>
      <c r="AY154" s="20" t="s">
        <v>180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85</v>
      </c>
      <c r="BK154" s="220">
        <f>ROUND(I154*H154,2)</f>
        <v>0</v>
      </c>
      <c r="BL154" s="20" t="s">
        <v>186</v>
      </c>
      <c r="BM154" s="219" t="s">
        <v>1409</v>
      </c>
    </row>
    <row r="155" s="2" customFormat="1" ht="24.15" customHeight="1">
      <c r="A155" s="41"/>
      <c r="B155" s="42"/>
      <c r="C155" s="270" t="s">
        <v>697</v>
      </c>
      <c r="D155" s="270" t="s">
        <v>319</v>
      </c>
      <c r="E155" s="271" t="s">
        <v>1410</v>
      </c>
      <c r="F155" s="272" t="s">
        <v>1411</v>
      </c>
      <c r="G155" s="273" t="s">
        <v>1224</v>
      </c>
      <c r="H155" s="274">
        <v>2</v>
      </c>
      <c r="I155" s="275"/>
      <c r="J155" s="276">
        <f>ROUND(I155*H155,2)</f>
        <v>0</v>
      </c>
      <c r="K155" s="272" t="s">
        <v>19</v>
      </c>
      <c r="L155" s="277"/>
      <c r="M155" s="278" t="s">
        <v>19</v>
      </c>
      <c r="N155" s="279" t="s">
        <v>48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260</v>
      </c>
      <c r="AT155" s="219" t="s">
        <v>319</v>
      </c>
      <c r="AU155" s="219" t="s">
        <v>85</v>
      </c>
      <c r="AY155" s="20" t="s">
        <v>180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85</v>
      </c>
      <c r="BK155" s="220">
        <f>ROUND(I155*H155,2)</f>
        <v>0</v>
      </c>
      <c r="BL155" s="20" t="s">
        <v>186</v>
      </c>
      <c r="BM155" s="219" t="s">
        <v>1412</v>
      </c>
    </row>
    <row r="156" s="2" customFormat="1" ht="33" customHeight="1">
      <c r="A156" s="41"/>
      <c r="B156" s="42"/>
      <c r="C156" s="270" t="s">
        <v>702</v>
      </c>
      <c r="D156" s="270" t="s">
        <v>319</v>
      </c>
      <c r="E156" s="271" t="s">
        <v>1413</v>
      </c>
      <c r="F156" s="272" t="s">
        <v>1414</v>
      </c>
      <c r="G156" s="273" t="s">
        <v>1224</v>
      </c>
      <c r="H156" s="274">
        <v>2</v>
      </c>
      <c r="I156" s="275"/>
      <c r="J156" s="276">
        <f>ROUND(I156*H156,2)</f>
        <v>0</v>
      </c>
      <c r="K156" s="272" t="s">
        <v>19</v>
      </c>
      <c r="L156" s="277"/>
      <c r="M156" s="278" t="s">
        <v>19</v>
      </c>
      <c r="N156" s="279" t="s">
        <v>48</v>
      </c>
      <c r="O156" s="87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260</v>
      </c>
      <c r="AT156" s="219" t="s">
        <v>319</v>
      </c>
      <c r="AU156" s="219" t="s">
        <v>85</v>
      </c>
      <c r="AY156" s="20" t="s">
        <v>180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85</v>
      </c>
      <c r="BK156" s="220">
        <f>ROUND(I156*H156,2)</f>
        <v>0</v>
      </c>
      <c r="BL156" s="20" t="s">
        <v>186</v>
      </c>
      <c r="BM156" s="219" t="s">
        <v>1415</v>
      </c>
    </row>
    <row r="157" s="2" customFormat="1" ht="44.25" customHeight="1">
      <c r="A157" s="41"/>
      <c r="B157" s="42"/>
      <c r="C157" s="270" t="s">
        <v>707</v>
      </c>
      <c r="D157" s="270" t="s">
        <v>319</v>
      </c>
      <c r="E157" s="271" t="s">
        <v>1416</v>
      </c>
      <c r="F157" s="272" t="s">
        <v>1417</v>
      </c>
      <c r="G157" s="273" t="s">
        <v>1224</v>
      </c>
      <c r="H157" s="274">
        <v>2</v>
      </c>
      <c r="I157" s="275"/>
      <c r="J157" s="276">
        <f>ROUND(I157*H157,2)</f>
        <v>0</v>
      </c>
      <c r="K157" s="272" t="s">
        <v>19</v>
      </c>
      <c r="L157" s="277"/>
      <c r="M157" s="278" t="s">
        <v>19</v>
      </c>
      <c r="N157" s="279" t="s">
        <v>48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260</v>
      </c>
      <c r="AT157" s="219" t="s">
        <v>319</v>
      </c>
      <c r="AU157" s="219" t="s">
        <v>85</v>
      </c>
      <c r="AY157" s="20" t="s">
        <v>180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85</v>
      </c>
      <c r="BK157" s="220">
        <f>ROUND(I157*H157,2)</f>
        <v>0</v>
      </c>
      <c r="BL157" s="20" t="s">
        <v>186</v>
      </c>
      <c r="BM157" s="219" t="s">
        <v>1418</v>
      </c>
    </row>
    <row r="158" s="2" customFormat="1" ht="24.15" customHeight="1">
      <c r="A158" s="41"/>
      <c r="B158" s="42"/>
      <c r="C158" s="270" t="s">
        <v>712</v>
      </c>
      <c r="D158" s="270" t="s">
        <v>319</v>
      </c>
      <c r="E158" s="271" t="s">
        <v>1419</v>
      </c>
      <c r="F158" s="272" t="s">
        <v>1420</v>
      </c>
      <c r="G158" s="273" t="s">
        <v>1224</v>
      </c>
      <c r="H158" s="274">
        <v>1</v>
      </c>
      <c r="I158" s="275"/>
      <c r="J158" s="276">
        <f>ROUND(I158*H158,2)</f>
        <v>0</v>
      </c>
      <c r="K158" s="272" t="s">
        <v>19</v>
      </c>
      <c r="L158" s="277"/>
      <c r="M158" s="278" t="s">
        <v>19</v>
      </c>
      <c r="N158" s="279" t="s">
        <v>48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260</v>
      </c>
      <c r="AT158" s="219" t="s">
        <v>319</v>
      </c>
      <c r="AU158" s="219" t="s">
        <v>85</v>
      </c>
      <c r="AY158" s="20" t="s">
        <v>180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85</v>
      </c>
      <c r="BK158" s="220">
        <f>ROUND(I158*H158,2)</f>
        <v>0</v>
      </c>
      <c r="BL158" s="20" t="s">
        <v>186</v>
      </c>
      <c r="BM158" s="219" t="s">
        <v>1421</v>
      </c>
    </row>
    <row r="159" s="2" customFormat="1" ht="62.7" customHeight="1">
      <c r="A159" s="41"/>
      <c r="B159" s="42"/>
      <c r="C159" s="270" t="s">
        <v>716</v>
      </c>
      <c r="D159" s="270" t="s">
        <v>319</v>
      </c>
      <c r="E159" s="271" t="s">
        <v>1422</v>
      </c>
      <c r="F159" s="272" t="s">
        <v>1423</v>
      </c>
      <c r="G159" s="273" t="s">
        <v>1224</v>
      </c>
      <c r="H159" s="274">
        <v>1</v>
      </c>
      <c r="I159" s="275"/>
      <c r="J159" s="276">
        <f>ROUND(I159*H159,2)</f>
        <v>0</v>
      </c>
      <c r="K159" s="272" t="s">
        <v>19</v>
      </c>
      <c r="L159" s="277"/>
      <c r="M159" s="278" t="s">
        <v>19</v>
      </c>
      <c r="N159" s="279" t="s">
        <v>48</v>
      </c>
      <c r="O159" s="87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9" t="s">
        <v>260</v>
      </c>
      <c r="AT159" s="219" t="s">
        <v>319</v>
      </c>
      <c r="AU159" s="219" t="s">
        <v>85</v>
      </c>
      <c r="AY159" s="20" t="s">
        <v>180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85</v>
      </c>
      <c r="BK159" s="220">
        <f>ROUND(I159*H159,2)</f>
        <v>0</v>
      </c>
      <c r="BL159" s="20" t="s">
        <v>186</v>
      </c>
      <c r="BM159" s="219" t="s">
        <v>1424</v>
      </c>
    </row>
    <row r="160" s="2" customFormat="1" ht="24.15" customHeight="1">
      <c r="A160" s="41"/>
      <c r="B160" s="42"/>
      <c r="C160" s="270" t="s">
        <v>721</v>
      </c>
      <c r="D160" s="270" t="s">
        <v>319</v>
      </c>
      <c r="E160" s="271" t="s">
        <v>1425</v>
      </c>
      <c r="F160" s="272" t="s">
        <v>1426</v>
      </c>
      <c r="G160" s="273" t="s">
        <v>1224</v>
      </c>
      <c r="H160" s="274">
        <v>1</v>
      </c>
      <c r="I160" s="275"/>
      <c r="J160" s="276">
        <f>ROUND(I160*H160,2)</f>
        <v>0</v>
      </c>
      <c r="K160" s="272" t="s">
        <v>19</v>
      </c>
      <c r="L160" s="277"/>
      <c r="M160" s="278" t="s">
        <v>19</v>
      </c>
      <c r="N160" s="279" t="s">
        <v>48</v>
      </c>
      <c r="O160" s="87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9" t="s">
        <v>260</v>
      </c>
      <c r="AT160" s="219" t="s">
        <v>319</v>
      </c>
      <c r="AU160" s="219" t="s">
        <v>85</v>
      </c>
      <c r="AY160" s="20" t="s">
        <v>180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85</v>
      </c>
      <c r="BK160" s="220">
        <f>ROUND(I160*H160,2)</f>
        <v>0</v>
      </c>
      <c r="BL160" s="20" t="s">
        <v>186</v>
      </c>
      <c r="BM160" s="219" t="s">
        <v>1427</v>
      </c>
    </row>
    <row r="161" s="2" customFormat="1" ht="44.25" customHeight="1">
      <c r="A161" s="41"/>
      <c r="B161" s="42"/>
      <c r="C161" s="270" t="s">
        <v>726</v>
      </c>
      <c r="D161" s="270" t="s">
        <v>319</v>
      </c>
      <c r="E161" s="271" t="s">
        <v>1428</v>
      </c>
      <c r="F161" s="272" t="s">
        <v>1429</v>
      </c>
      <c r="G161" s="273" t="s">
        <v>1224</v>
      </c>
      <c r="H161" s="274">
        <v>1</v>
      </c>
      <c r="I161" s="275"/>
      <c r="J161" s="276">
        <f>ROUND(I161*H161,2)</f>
        <v>0</v>
      </c>
      <c r="K161" s="272" t="s">
        <v>19</v>
      </c>
      <c r="L161" s="277"/>
      <c r="M161" s="278" t="s">
        <v>19</v>
      </c>
      <c r="N161" s="279" t="s">
        <v>48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260</v>
      </c>
      <c r="AT161" s="219" t="s">
        <v>319</v>
      </c>
      <c r="AU161" s="219" t="s">
        <v>85</v>
      </c>
      <c r="AY161" s="20" t="s">
        <v>180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85</v>
      </c>
      <c r="BK161" s="220">
        <f>ROUND(I161*H161,2)</f>
        <v>0</v>
      </c>
      <c r="BL161" s="20" t="s">
        <v>186</v>
      </c>
      <c r="BM161" s="219" t="s">
        <v>1430</v>
      </c>
    </row>
    <row r="162" s="2" customFormat="1" ht="49.05" customHeight="1">
      <c r="A162" s="41"/>
      <c r="B162" s="42"/>
      <c r="C162" s="270" t="s">
        <v>730</v>
      </c>
      <c r="D162" s="270" t="s">
        <v>319</v>
      </c>
      <c r="E162" s="271" t="s">
        <v>1431</v>
      </c>
      <c r="F162" s="272" t="s">
        <v>1432</v>
      </c>
      <c r="G162" s="273" t="s">
        <v>1224</v>
      </c>
      <c r="H162" s="274">
        <v>1</v>
      </c>
      <c r="I162" s="275"/>
      <c r="J162" s="276">
        <f>ROUND(I162*H162,2)</f>
        <v>0</v>
      </c>
      <c r="K162" s="272" t="s">
        <v>19</v>
      </c>
      <c r="L162" s="277"/>
      <c r="M162" s="278" t="s">
        <v>19</v>
      </c>
      <c r="N162" s="279" t="s">
        <v>48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260</v>
      </c>
      <c r="AT162" s="219" t="s">
        <v>319</v>
      </c>
      <c r="AU162" s="219" t="s">
        <v>85</v>
      </c>
      <c r="AY162" s="20" t="s">
        <v>180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85</v>
      </c>
      <c r="BK162" s="220">
        <f>ROUND(I162*H162,2)</f>
        <v>0</v>
      </c>
      <c r="BL162" s="20" t="s">
        <v>186</v>
      </c>
      <c r="BM162" s="219" t="s">
        <v>1433</v>
      </c>
    </row>
    <row r="163" s="2" customFormat="1" ht="44.25" customHeight="1">
      <c r="A163" s="41"/>
      <c r="B163" s="42"/>
      <c r="C163" s="270" t="s">
        <v>735</v>
      </c>
      <c r="D163" s="270" t="s">
        <v>319</v>
      </c>
      <c r="E163" s="271" t="s">
        <v>1272</v>
      </c>
      <c r="F163" s="272" t="s">
        <v>1273</v>
      </c>
      <c r="G163" s="273" t="s">
        <v>1224</v>
      </c>
      <c r="H163" s="274">
        <v>2</v>
      </c>
      <c r="I163" s="275"/>
      <c r="J163" s="276">
        <f>ROUND(I163*H163,2)</f>
        <v>0</v>
      </c>
      <c r="K163" s="272" t="s">
        <v>19</v>
      </c>
      <c r="L163" s="277"/>
      <c r="M163" s="278" t="s">
        <v>19</v>
      </c>
      <c r="N163" s="279" t="s">
        <v>48</v>
      </c>
      <c r="O163" s="87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9" t="s">
        <v>260</v>
      </c>
      <c r="AT163" s="219" t="s">
        <v>319</v>
      </c>
      <c r="AU163" s="219" t="s">
        <v>85</v>
      </c>
      <c r="AY163" s="20" t="s">
        <v>180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85</v>
      </c>
      <c r="BK163" s="220">
        <f>ROUND(I163*H163,2)</f>
        <v>0</v>
      </c>
      <c r="BL163" s="20" t="s">
        <v>186</v>
      </c>
      <c r="BM163" s="219" t="s">
        <v>1434</v>
      </c>
    </row>
    <row r="164" s="2" customFormat="1" ht="24.15" customHeight="1">
      <c r="A164" s="41"/>
      <c r="B164" s="42"/>
      <c r="C164" s="270" t="s">
        <v>740</v>
      </c>
      <c r="D164" s="270" t="s">
        <v>319</v>
      </c>
      <c r="E164" s="271" t="s">
        <v>1435</v>
      </c>
      <c r="F164" s="272" t="s">
        <v>1436</v>
      </c>
      <c r="G164" s="273" t="s">
        <v>1236</v>
      </c>
      <c r="H164" s="274">
        <v>1</v>
      </c>
      <c r="I164" s="275"/>
      <c r="J164" s="276">
        <f>ROUND(I164*H164,2)</f>
        <v>0</v>
      </c>
      <c r="K164" s="272" t="s">
        <v>19</v>
      </c>
      <c r="L164" s="277"/>
      <c r="M164" s="278" t="s">
        <v>19</v>
      </c>
      <c r="N164" s="279" t="s">
        <v>48</v>
      </c>
      <c r="O164" s="87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260</v>
      </c>
      <c r="AT164" s="219" t="s">
        <v>319</v>
      </c>
      <c r="AU164" s="219" t="s">
        <v>85</v>
      </c>
      <c r="AY164" s="20" t="s">
        <v>180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85</v>
      </c>
      <c r="BK164" s="220">
        <f>ROUND(I164*H164,2)</f>
        <v>0</v>
      </c>
      <c r="BL164" s="20" t="s">
        <v>186</v>
      </c>
      <c r="BM164" s="219" t="s">
        <v>1437</v>
      </c>
    </row>
    <row r="165" s="2" customFormat="1" ht="24.15" customHeight="1">
      <c r="A165" s="41"/>
      <c r="B165" s="42"/>
      <c r="C165" s="270" t="s">
        <v>745</v>
      </c>
      <c r="D165" s="270" t="s">
        <v>319</v>
      </c>
      <c r="E165" s="271" t="s">
        <v>1438</v>
      </c>
      <c r="F165" s="272" t="s">
        <v>1439</v>
      </c>
      <c r="G165" s="273" t="s">
        <v>1224</v>
      </c>
      <c r="H165" s="274">
        <v>1</v>
      </c>
      <c r="I165" s="275"/>
      <c r="J165" s="276">
        <f>ROUND(I165*H165,2)</f>
        <v>0</v>
      </c>
      <c r="K165" s="272" t="s">
        <v>19</v>
      </c>
      <c r="L165" s="277"/>
      <c r="M165" s="278" t="s">
        <v>19</v>
      </c>
      <c r="N165" s="279" t="s">
        <v>48</v>
      </c>
      <c r="O165" s="87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260</v>
      </c>
      <c r="AT165" s="219" t="s">
        <v>319</v>
      </c>
      <c r="AU165" s="219" t="s">
        <v>85</v>
      </c>
      <c r="AY165" s="20" t="s">
        <v>180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85</v>
      </c>
      <c r="BK165" s="220">
        <f>ROUND(I165*H165,2)</f>
        <v>0</v>
      </c>
      <c r="BL165" s="20" t="s">
        <v>186</v>
      </c>
      <c r="BM165" s="219" t="s">
        <v>1440</v>
      </c>
    </row>
    <row r="166" s="2" customFormat="1" ht="37.8" customHeight="1">
      <c r="A166" s="41"/>
      <c r="B166" s="42"/>
      <c r="C166" s="270" t="s">
        <v>140</v>
      </c>
      <c r="D166" s="270" t="s">
        <v>319</v>
      </c>
      <c r="E166" s="271" t="s">
        <v>1441</v>
      </c>
      <c r="F166" s="272" t="s">
        <v>1442</v>
      </c>
      <c r="G166" s="273" t="s">
        <v>1224</v>
      </c>
      <c r="H166" s="274">
        <v>1</v>
      </c>
      <c r="I166" s="275"/>
      <c r="J166" s="276">
        <f>ROUND(I166*H166,2)</f>
        <v>0</v>
      </c>
      <c r="K166" s="272" t="s">
        <v>19</v>
      </c>
      <c r="L166" s="277"/>
      <c r="M166" s="278" t="s">
        <v>19</v>
      </c>
      <c r="N166" s="279" t="s">
        <v>48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260</v>
      </c>
      <c r="AT166" s="219" t="s">
        <v>319</v>
      </c>
      <c r="AU166" s="219" t="s">
        <v>85</v>
      </c>
      <c r="AY166" s="20" t="s">
        <v>180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85</v>
      </c>
      <c r="BK166" s="220">
        <f>ROUND(I166*H166,2)</f>
        <v>0</v>
      </c>
      <c r="BL166" s="20" t="s">
        <v>186</v>
      </c>
      <c r="BM166" s="219" t="s">
        <v>1443</v>
      </c>
    </row>
    <row r="167" s="2" customFormat="1" ht="24.15" customHeight="1">
      <c r="A167" s="41"/>
      <c r="B167" s="42"/>
      <c r="C167" s="270" t="s">
        <v>751</v>
      </c>
      <c r="D167" s="270" t="s">
        <v>319</v>
      </c>
      <c r="E167" s="271" t="s">
        <v>1444</v>
      </c>
      <c r="F167" s="272" t="s">
        <v>1445</v>
      </c>
      <c r="G167" s="273" t="s">
        <v>1261</v>
      </c>
      <c r="H167" s="274">
        <v>5</v>
      </c>
      <c r="I167" s="275"/>
      <c r="J167" s="276">
        <f>ROUND(I167*H167,2)</f>
        <v>0</v>
      </c>
      <c r="K167" s="272" t="s">
        <v>19</v>
      </c>
      <c r="L167" s="277"/>
      <c r="M167" s="278" t="s">
        <v>19</v>
      </c>
      <c r="N167" s="279" t="s">
        <v>48</v>
      </c>
      <c r="O167" s="87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9" t="s">
        <v>260</v>
      </c>
      <c r="AT167" s="219" t="s">
        <v>319</v>
      </c>
      <c r="AU167" s="219" t="s">
        <v>85</v>
      </c>
      <c r="AY167" s="20" t="s">
        <v>180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85</v>
      </c>
      <c r="BK167" s="220">
        <f>ROUND(I167*H167,2)</f>
        <v>0</v>
      </c>
      <c r="BL167" s="20" t="s">
        <v>186</v>
      </c>
      <c r="BM167" s="219" t="s">
        <v>1446</v>
      </c>
    </row>
    <row r="168" s="2" customFormat="1" ht="62.7" customHeight="1">
      <c r="A168" s="41"/>
      <c r="B168" s="42"/>
      <c r="C168" s="270" t="s">
        <v>756</v>
      </c>
      <c r="D168" s="270" t="s">
        <v>319</v>
      </c>
      <c r="E168" s="271" t="s">
        <v>1241</v>
      </c>
      <c r="F168" s="272" t="s">
        <v>1242</v>
      </c>
      <c r="G168" s="273" t="s">
        <v>1224</v>
      </c>
      <c r="H168" s="274">
        <v>1</v>
      </c>
      <c r="I168" s="275"/>
      <c r="J168" s="276">
        <f>ROUND(I168*H168,2)</f>
        <v>0</v>
      </c>
      <c r="K168" s="272" t="s">
        <v>19</v>
      </c>
      <c r="L168" s="277"/>
      <c r="M168" s="278" t="s">
        <v>19</v>
      </c>
      <c r="N168" s="279" t="s">
        <v>48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260</v>
      </c>
      <c r="AT168" s="219" t="s">
        <v>319</v>
      </c>
      <c r="AU168" s="219" t="s">
        <v>85</v>
      </c>
      <c r="AY168" s="20" t="s">
        <v>180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85</v>
      </c>
      <c r="BK168" s="220">
        <f>ROUND(I168*H168,2)</f>
        <v>0</v>
      </c>
      <c r="BL168" s="20" t="s">
        <v>186</v>
      </c>
      <c r="BM168" s="219" t="s">
        <v>1447</v>
      </c>
    </row>
    <row r="169" s="2" customFormat="1" ht="44.25" customHeight="1">
      <c r="A169" s="41"/>
      <c r="B169" s="42"/>
      <c r="C169" s="270" t="s">
        <v>122</v>
      </c>
      <c r="D169" s="270" t="s">
        <v>319</v>
      </c>
      <c r="E169" s="271" t="s">
        <v>1287</v>
      </c>
      <c r="F169" s="272" t="s">
        <v>1288</v>
      </c>
      <c r="G169" s="273" t="s">
        <v>1224</v>
      </c>
      <c r="H169" s="274">
        <v>1</v>
      </c>
      <c r="I169" s="275"/>
      <c r="J169" s="276">
        <f>ROUND(I169*H169,2)</f>
        <v>0</v>
      </c>
      <c r="K169" s="272" t="s">
        <v>19</v>
      </c>
      <c r="L169" s="277"/>
      <c r="M169" s="278" t="s">
        <v>19</v>
      </c>
      <c r="N169" s="279" t="s">
        <v>48</v>
      </c>
      <c r="O169" s="87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260</v>
      </c>
      <c r="AT169" s="219" t="s">
        <v>319</v>
      </c>
      <c r="AU169" s="219" t="s">
        <v>85</v>
      </c>
      <c r="AY169" s="20" t="s">
        <v>180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0" t="s">
        <v>85</v>
      </c>
      <c r="BK169" s="220">
        <f>ROUND(I169*H169,2)</f>
        <v>0</v>
      </c>
      <c r="BL169" s="20" t="s">
        <v>186</v>
      </c>
      <c r="BM169" s="219" t="s">
        <v>1448</v>
      </c>
    </row>
    <row r="170" s="2" customFormat="1" ht="16.5" customHeight="1">
      <c r="A170" s="41"/>
      <c r="B170" s="42"/>
      <c r="C170" s="270" t="s">
        <v>765</v>
      </c>
      <c r="D170" s="270" t="s">
        <v>319</v>
      </c>
      <c r="E170" s="271" t="s">
        <v>1449</v>
      </c>
      <c r="F170" s="272" t="s">
        <v>1450</v>
      </c>
      <c r="G170" s="273" t="s">
        <v>1224</v>
      </c>
      <c r="H170" s="274">
        <v>1</v>
      </c>
      <c r="I170" s="275"/>
      <c r="J170" s="276">
        <f>ROUND(I170*H170,2)</f>
        <v>0</v>
      </c>
      <c r="K170" s="272" t="s">
        <v>19</v>
      </c>
      <c r="L170" s="277"/>
      <c r="M170" s="278" t="s">
        <v>19</v>
      </c>
      <c r="N170" s="279" t="s">
        <v>48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260</v>
      </c>
      <c r="AT170" s="219" t="s">
        <v>319</v>
      </c>
      <c r="AU170" s="219" t="s">
        <v>85</v>
      </c>
      <c r="AY170" s="20" t="s">
        <v>180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85</v>
      </c>
      <c r="BK170" s="220">
        <f>ROUND(I170*H170,2)</f>
        <v>0</v>
      </c>
      <c r="BL170" s="20" t="s">
        <v>186</v>
      </c>
      <c r="BM170" s="219" t="s">
        <v>1451</v>
      </c>
    </row>
    <row r="171" s="2" customFormat="1" ht="55.5" customHeight="1">
      <c r="A171" s="41"/>
      <c r="B171" s="42"/>
      <c r="C171" s="270" t="s">
        <v>770</v>
      </c>
      <c r="D171" s="270" t="s">
        <v>319</v>
      </c>
      <c r="E171" s="271" t="s">
        <v>1452</v>
      </c>
      <c r="F171" s="272" t="s">
        <v>1453</v>
      </c>
      <c r="G171" s="273" t="s">
        <v>1224</v>
      </c>
      <c r="H171" s="274">
        <v>1</v>
      </c>
      <c r="I171" s="275"/>
      <c r="J171" s="276">
        <f>ROUND(I171*H171,2)</f>
        <v>0</v>
      </c>
      <c r="K171" s="272" t="s">
        <v>19</v>
      </c>
      <c r="L171" s="277"/>
      <c r="M171" s="278" t="s">
        <v>19</v>
      </c>
      <c r="N171" s="279" t="s">
        <v>48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260</v>
      </c>
      <c r="AT171" s="219" t="s">
        <v>319</v>
      </c>
      <c r="AU171" s="219" t="s">
        <v>85</v>
      </c>
      <c r="AY171" s="20" t="s">
        <v>180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85</v>
      </c>
      <c r="BK171" s="220">
        <f>ROUND(I171*H171,2)</f>
        <v>0</v>
      </c>
      <c r="BL171" s="20" t="s">
        <v>186</v>
      </c>
      <c r="BM171" s="219" t="s">
        <v>1454</v>
      </c>
    </row>
    <row r="172" s="2" customFormat="1">
      <c r="A172" s="41"/>
      <c r="B172" s="42"/>
      <c r="C172" s="43"/>
      <c r="D172" s="228" t="s">
        <v>581</v>
      </c>
      <c r="E172" s="43"/>
      <c r="F172" s="280" t="s">
        <v>1455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581</v>
      </c>
      <c r="AU172" s="20" t="s">
        <v>85</v>
      </c>
    </row>
    <row r="173" s="2" customFormat="1" ht="33" customHeight="1">
      <c r="A173" s="41"/>
      <c r="B173" s="42"/>
      <c r="C173" s="270" t="s">
        <v>775</v>
      </c>
      <c r="D173" s="270" t="s">
        <v>319</v>
      </c>
      <c r="E173" s="271" t="s">
        <v>1456</v>
      </c>
      <c r="F173" s="272" t="s">
        <v>1457</v>
      </c>
      <c r="G173" s="273" t="s">
        <v>1224</v>
      </c>
      <c r="H173" s="274">
        <v>1</v>
      </c>
      <c r="I173" s="275"/>
      <c r="J173" s="276">
        <f>ROUND(I173*H173,2)</f>
        <v>0</v>
      </c>
      <c r="K173" s="272" t="s">
        <v>19</v>
      </c>
      <c r="L173" s="277"/>
      <c r="M173" s="278" t="s">
        <v>19</v>
      </c>
      <c r="N173" s="279" t="s">
        <v>48</v>
      </c>
      <c r="O173" s="87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260</v>
      </c>
      <c r="AT173" s="219" t="s">
        <v>319</v>
      </c>
      <c r="AU173" s="219" t="s">
        <v>85</v>
      </c>
      <c r="AY173" s="20" t="s">
        <v>180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85</v>
      </c>
      <c r="BK173" s="220">
        <f>ROUND(I173*H173,2)</f>
        <v>0</v>
      </c>
      <c r="BL173" s="20" t="s">
        <v>186</v>
      </c>
      <c r="BM173" s="219" t="s">
        <v>1458</v>
      </c>
    </row>
    <row r="174" s="2" customFormat="1" ht="24.15" customHeight="1">
      <c r="A174" s="41"/>
      <c r="B174" s="42"/>
      <c r="C174" s="270" t="s">
        <v>784</v>
      </c>
      <c r="D174" s="270" t="s">
        <v>319</v>
      </c>
      <c r="E174" s="271" t="s">
        <v>1407</v>
      </c>
      <c r="F174" s="272" t="s">
        <v>1408</v>
      </c>
      <c r="G174" s="273" t="s">
        <v>1224</v>
      </c>
      <c r="H174" s="274">
        <v>1</v>
      </c>
      <c r="I174" s="275"/>
      <c r="J174" s="276">
        <f>ROUND(I174*H174,2)</f>
        <v>0</v>
      </c>
      <c r="K174" s="272" t="s">
        <v>19</v>
      </c>
      <c r="L174" s="277"/>
      <c r="M174" s="278" t="s">
        <v>19</v>
      </c>
      <c r="N174" s="279" t="s">
        <v>48</v>
      </c>
      <c r="O174" s="87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260</v>
      </c>
      <c r="AT174" s="219" t="s">
        <v>319</v>
      </c>
      <c r="AU174" s="219" t="s">
        <v>85</v>
      </c>
      <c r="AY174" s="20" t="s">
        <v>180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85</v>
      </c>
      <c r="BK174" s="220">
        <f>ROUND(I174*H174,2)</f>
        <v>0</v>
      </c>
      <c r="BL174" s="20" t="s">
        <v>186</v>
      </c>
      <c r="BM174" s="219" t="s">
        <v>1459</v>
      </c>
    </row>
    <row r="175" s="2" customFormat="1" ht="33" customHeight="1">
      <c r="A175" s="41"/>
      <c r="B175" s="42"/>
      <c r="C175" s="270" t="s">
        <v>791</v>
      </c>
      <c r="D175" s="270" t="s">
        <v>319</v>
      </c>
      <c r="E175" s="271" t="s">
        <v>1460</v>
      </c>
      <c r="F175" s="272" t="s">
        <v>1461</v>
      </c>
      <c r="G175" s="273" t="s">
        <v>1224</v>
      </c>
      <c r="H175" s="274">
        <v>1</v>
      </c>
      <c r="I175" s="275"/>
      <c r="J175" s="276">
        <f>ROUND(I175*H175,2)</f>
        <v>0</v>
      </c>
      <c r="K175" s="272" t="s">
        <v>19</v>
      </c>
      <c r="L175" s="277"/>
      <c r="M175" s="278" t="s">
        <v>19</v>
      </c>
      <c r="N175" s="279" t="s">
        <v>48</v>
      </c>
      <c r="O175" s="87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9" t="s">
        <v>260</v>
      </c>
      <c r="AT175" s="219" t="s">
        <v>319</v>
      </c>
      <c r="AU175" s="219" t="s">
        <v>85</v>
      </c>
      <c r="AY175" s="20" t="s">
        <v>180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85</v>
      </c>
      <c r="BK175" s="220">
        <f>ROUND(I175*H175,2)</f>
        <v>0</v>
      </c>
      <c r="BL175" s="20" t="s">
        <v>186</v>
      </c>
      <c r="BM175" s="219" t="s">
        <v>1462</v>
      </c>
    </row>
    <row r="176" s="2" customFormat="1" ht="44.25" customHeight="1">
      <c r="A176" s="41"/>
      <c r="B176" s="42"/>
      <c r="C176" s="270" t="s">
        <v>796</v>
      </c>
      <c r="D176" s="270" t="s">
        <v>319</v>
      </c>
      <c r="E176" s="271" t="s">
        <v>1463</v>
      </c>
      <c r="F176" s="272" t="s">
        <v>1464</v>
      </c>
      <c r="G176" s="273" t="s">
        <v>1224</v>
      </c>
      <c r="H176" s="274">
        <v>1</v>
      </c>
      <c r="I176" s="275"/>
      <c r="J176" s="276">
        <f>ROUND(I176*H176,2)</f>
        <v>0</v>
      </c>
      <c r="K176" s="272" t="s">
        <v>19</v>
      </c>
      <c r="L176" s="277"/>
      <c r="M176" s="278" t="s">
        <v>19</v>
      </c>
      <c r="N176" s="279" t="s">
        <v>48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260</v>
      </c>
      <c r="AT176" s="219" t="s">
        <v>319</v>
      </c>
      <c r="AU176" s="219" t="s">
        <v>85</v>
      </c>
      <c r="AY176" s="20" t="s">
        <v>180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85</v>
      </c>
      <c r="BK176" s="220">
        <f>ROUND(I176*H176,2)</f>
        <v>0</v>
      </c>
      <c r="BL176" s="20" t="s">
        <v>186</v>
      </c>
      <c r="BM176" s="219" t="s">
        <v>1465</v>
      </c>
    </row>
    <row r="177" s="2" customFormat="1" ht="37.8" customHeight="1">
      <c r="A177" s="41"/>
      <c r="B177" s="42"/>
      <c r="C177" s="270" t="s">
        <v>802</v>
      </c>
      <c r="D177" s="270" t="s">
        <v>319</v>
      </c>
      <c r="E177" s="271" t="s">
        <v>1231</v>
      </c>
      <c r="F177" s="272" t="s">
        <v>1232</v>
      </c>
      <c r="G177" s="273" t="s">
        <v>1224</v>
      </c>
      <c r="H177" s="274">
        <v>2</v>
      </c>
      <c r="I177" s="275"/>
      <c r="J177" s="276">
        <f>ROUND(I177*H177,2)</f>
        <v>0</v>
      </c>
      <c r="K177" s="272" t="s">
        <v>19</v>
      </c>
      <c r="L177" s="277"/>
      <c r="M177" s="278" t="s">
        <v>19</v>
      </c>
      <c r="N177" s="279" t="s">
        <v>48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260</v>
      </c>
      <c r="AT177" s="219" t="s">
        <v>319</v>
      </c>
      <c r="AU177" s="219" t="s">
        <v>85</v>
      </c>
      <c r="AY177" s="20" t="s">
        <v>180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85</v>
      </c>
      <c r="BK177" s="220">
        <f>ROUND(I177*H177,2)</f>
        <v>0</v>
      </c>
      <c r="BL177" s="20" t="s">
        <v>186</v>
      </c>
      <c r="BM177" s="219" t="s">
        <v>1466</v>
      </c>
    </row>
    <row r="178" s="2" customFormat="1" ht="16.5" customHeight="1">
      <c r="A178" s="41"/>
      <c r="B178" s="42"/>
      <c r="C178" s="208" t="s">
        <v>807</v>
      </c>
      <c r="D178" s="208" t="s">
        <v>182</v>
      </c>
      <c r="E178" s="209" t="s">
        <v>1467</v>
      </c>
      <c r="F178" s="210" t="s">
        <v>1468</v>
      </c>
      <c r="G178" s="211" t="s">
        <v>1236</v>
      </c>
      <c r="H178" s="212">
        <v>1</v>
      </c>
      <c r="I178" s="213"/>
      <c r="J178" s="214">
        <f>ROUND(I178*H178,2)</f>
        <v>0</v>
      </c>
      <c r="K178" s="210" t="s">
        <v>19</v>
      </c>
      <c r="L178" s="47"/>
      <c r="M178" s="215" t="s">
        <v>19</v>
      </c>
      <c r="N178" s="216" t="s">
        <v>48</v>
      </c>
      <c r="O178" s="87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186</v>
      </c>
      <c r="AT178" s="219" t="s">
        <v>182</v>
      </c>
      <c r="AU178" s="219" t="s">
        <v>85</v>
      </c>
      <c r="AY178" s="20" t="s">
        <v>180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85</v>
      </c>
      <c r="BK178" s="220">
        <f>ROUND(I178*H178,2)</f>
        <v>0</v>
      </c>
      <c r="BL178" s="20" t="s">
        <v>186</v>
      </c>
      <c r="BM178" s="219" t="s">
        <v>1469</v>
      </c>
    </row>
    <row r="179" s="2" customFormat="1" ht="44.25" customHeight="1">
      <c r="A179" s="41"/>
      <c r="B179" s="42"/>
      <c r="C179" s="270" t="s">
        <v>813</v>
      </c>
      <c r="D179" s="270" t="s">
        <v>319</v>
      </c>
      <c r="E179" s="271" t="s">
        <v>1470</v>
      </c>
      <c r="F179" s="272" t="s">
        <v>1471</v>
      </c>
      <c r="G179" s="273" t="s">
        <v>1224</v>
      </c>
      <c r="H179" s="274">
        <v>10</v>
      </c>
      <c r="I179" s="275"/>
      <c r="J179" s="276">
        <f>ROUND(I179*H179,2)</f>
        <v>0</v>
      </c>
      <c r="K179" s="272" t="s">
        <v>19</v>
      </c>
      <c r="L179" s="277"/>
      <c r="M179" s="278" t="s">
        <v>19</v>
      </c>
      <c r="N179" s="279" t="s">
        <v>48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260</v>
      </c>
      <c r="AT179" s="219" t="s">
        <v>319</v>
      </c>
      <c r="AU179" s="219" t="s">
        <v>85</v>
      </c>
      <c r="AY179" s="20" t="s">
        <v>180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85</v>
      </c>
      <c r="BK179" s="220">
        <f>ROUND(I179*H179,2)</f>
        <v>0</v>
      </c>
      <c r="BL179" s="20" t="s">
        <v>186</v>
      </c>
      <c r="BM179" s="219" t="s">
        <v>1472</v>
      </c>
    </row>
    <row r="180" s="2" customFormat="1" ht="24.15" customHeight="1">
      <c r="A180" s="41"/>
      <c r="B180" s="42"/>
      <c r="C180" s="270" t="s">
        <v>818</v>
      </c>
      <c r="D180" s="270" t="s">
        <v>319</v>
      </c>
      <c r="E180" s="271" t="s">
        <v>1473</v>
      </c>
      <c r="F180" s="272" t="s">
        <v>1474</v>
      </c>
      <c r="G180" s="273" t="s">
        <v>1224</v>
      </c>
      <c r="H180" s="274">
        <v>1</v>
      </c>
      <c r="I180" s="275"/>
      <c r="J180" s="276">
        <f>ROUND(I180*H180,2)</f>
        <v>0</v>
      </c>
      <c r="K180" s="272" t="s">
        <v>19</v>
      </c>
      <c r="L180" s="277"/>
      <c r="M180" s="278" t="s">
        <v>19</v>
      </c>
      <c r="N180" s="279" t="s">
        <v>48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260</v>
      </c>
      <c r="AT180" s="219" t="s">
        <v>319</v>
      </c>
      <c r="AU180" s="219" t="s">
        <v>85</v>
      </c>
      <c r="AY180" s="20" t="s">
        <v>180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85</v>
      </c>
      <c r="BK180" s="220">
        <f>ROUND(I180*H180,2)</f>
        <v>0</v>
      </c>
      <c r="BL180" s="20" t="s">
        <v>186</v>
      </c>
      <c r="BM180" s="219" t="s">
        <v>1475</v>
      </c>
    </row>
    <row r="181" s="2" customFormat="1" ht="24.15" customHeight="1">
      <c r="A181" s="41"/>
      <c r="B181" s="42"/>
      <c r="C181" s="270" t="s">
        <v>824</v>
      </c>
      <c r="D181" s="270" t="s">
        <v>319</v>
      </c>
      <c r="E181" s="271" t="s">
        <v>1476</v>
      </c>
      <c r="F181" s="272" t="s">
        <v>1477</v>
      </c>
      <c r="G181" s="273" t="s">
        <v>1224</v>
      </c>
      <c r="H181" s="274">
        <v>1</v>
      </c>
      <c r="I181" s="275"/>
      <c r="J181" s="276">
        <f>ROUND(I181*H181,2)</f>
        <v>0</v>
      </c>
      <c r="K181" s="272" t="s">
        <v>19</v>
      </c>
      <c r="L181" s="277"/>
      <c r="M181" s="278" t="s">
        <v>19</v>
      </c>
      <c r="N181" s="279" t="s">
        <v>48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260</v>
      </c>
      <c r="AT181" s="219" t="s">
        <v>319</v>
      </c>
      <c r="AU181" s="219" t="s">
        <v>85</v>
      </c>
      <c r="AY181" s="20" t="s">
        <v>180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85</v>
      </c>
      <c r="BK181" s="220">
        <f>ROUND(I181*H181,2)</f>
        <v>0</v>
      </c>
      <c r="BL181" s="20" t="s">
        <v>186</v>
      </c>
      <c r="BM181" s="219" t="s">
        <v>1478</v>
      </c>
    </row>
    <row r="182" s="2" customFormat="1" ht="37.8" customHeight="1">
      <c r="A182" s="41"/>
      <c r="B182" s="42"/>
      <c r="C182" s="270" t="s">
        <v>829</v>
      </c>
      <c r="D182" s="270" t="s">
        <v>319</v>
      </c>
      <c r="E182" s="271" t="s">
        <v>1479</v>
      </c>
      <c r="F182" s="272" t="s">
        <v>1480</v>
      </c>
      <c r="G182" s="273" t="s">
        <v>1224</v>
      </c>
      <c r="H182" s="274">
        <v>1</v>
      </c>
      <c r="I182" s="275"/>
      <c r="J182" s="276">
        <f>ROUND(I182*H182,2)</f>
        <v>0</v>
      </c>
      <c r="K182" s="272" t="s">
        <v>19</v>
      </c>
      <c r="L182" s="277"/>
      <c r="M182" s="278" t="s">
        <v>19</v>
      </c>
      <c r="N182" s="279" t="s">
        <v>48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260</v>
      </c>
      <c r="AT182" s="219" t="s">
        <v>319</v>
      </c>
      <c r="AU182" s="219" t="s">
        <v>85</v>
      </c>
      <c r="AY182" s="20" t="s">
        <v>180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85</v>
      </c>
      <c r="BK182" s="220">
        <f>ROUND(I182*H182,2)</f>
        <v>0</v>
      </c>
      <c r="BL182" s="20" t="s">
        <v>186</v>
      </c>
      <c r="BM182" s="219" t="s">
        <v>1481</v>
      </c>
    </row>
    <row r="183" s="12" customFormat="1" ht="25.92" customHeight="1">
      <c r="A183" s="12"/>
      <c r="B183" s="192"/>
      <c r="C183" s="193"/>
      <c r="D183" s="194" t="s">
        <v>76</v>
      </c>
      <c r="E183" s="195" t="s">
        <v>1482</v>
      </c>
      <c r="F183" s="195" t="s">
        <v>1483</v>
      </c>
      <c r="G183" s="193"/>
      <c r="H183" s="193"/>
      <c r="I183" s="196"/>
      <c r="J183" s="197">
        <f>BK183</f>
        <v>0</v>
      </c>
      <c r="K183" s="193"/>
      <c r="L183" s="198"/>
      <c r="M183" s="199"/>
      <c r="N183" s="200"/>
      <c r="O183" s="200"/>
      <c r="P183" s="201">
        <f>SUM(P184:P187)</f>
        <v>0</v>
      </c>
      <c r="Q183" s="200"/>
      <c r="R183" s="201">
        <f>SUM(R184:R187)</f>
        <v>0</v>
      </c>
      <c r="S183" s="200"/>
      <c r="T183" s="202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3" t="s">
        <v>186</v>
      </c>
      <c r="AT183" s="204" t="s">
        <v>76</v>
      </c>
      <c r="AU183" s="204" t="s">
        <v>77</v>
      </c>
      <c r="AY183" s="203" t="s">
        <v>180</v>
      </c>
      <c r="BK183" s="205">
        <f>SUM(BK184:BK187)</f>
        <v>0</v>
      </c>
    </row>
    <row r="184" s="2" customFormat="1" ht="24.15" customHeight="1">
      <c r="A184" s="41"/>
      <c r="B184" s="42"/>
      <c r="C184" s="208" t="s">
        <v>834</v>
      </c>
      <c r="D184" s="208" t="s">
        <v>182</v>
      </c>
      <c r="E184" s="209" t="s">
        <v>1484</v>
      </c>
      <c r="F184" s="210" t="s">
        <v>1485</v>
      </c>
      <c r="G184" s="211" t="s">
        <v>1486</v>
      </c>
      <c r="H184" s="212">
        <v>200</v>
      </c>
      <c r="I184" s="213"/>
      <c r="J184" s="214">
        <f>ROUND(I184*H184,2)</f>
        <v>0</v>
      </c>
      <c r="K184" s="210" t="s">
        <v>185</v>
      </c>
      <c r="L184" s="47"/>
      <c r="M184" s="215" t="s">
        <v>19</v>
      </c>
      <c r="N184" s="216" t="s">
        <v>48</v>
      </c>
      <c r="O184" s="87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1487</v>
      </c>
      <c r="AT184" s="219" t="s">
        <v>182</v>
      </c>
      <c r="AU184" s="219" t="s">
        <v>85</v>
      </c>
      <c r="AY184" s="20" t="s">
        <v>180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85</v>
      </c>
      <c r="BK184" s="220">
        <f>ROUND(I184*H184,2)</f>
        <v>0</v>
      </c>
      <c r="BL184" s="20" t="s">
        <v>1487</v>
      </c>
      <c r="BM184" s="219" t="s">
        <v>1488</v>
      </c>
    </row>
    <row r="185" s="2" customFormat="1">
      <c r="A185" s="41"/>
      <c r="B185" s="42"/>
      <c r="C185" s="43"/>
      <c r="D185" s="221" t="s">
        <v>188</v>
      </c>
      <c r="E185" s="43"/>
      <c r="F185" s="222" t="s">
        <v>1489</v>
      </c>
      <c r="G185" s="43"/>
      <c r="H185" s="43"/>
      <c r="I185" s="223"/>
      <c r="J185" s="43"/>
      <c r="K185" s="43"/>
      <c r="L185" s="47"/>
      <c r="M185" s="224"/>
      <c r="N185" s="225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188</v>
      </c>
      <c r="AU185" s="20" t="s">
        <v>85</v>
      </c>
    </row>
    <row r="186" s="2" customFormat="1" ht="24.15" customHeight="1">
      <c r="A186" s="41"/>
      <c r="B186" s="42"/>
      <c r="C186" s="208" t="s">
        <v>838</v>
      </c>
      <c r="D186" s="208" t="s">
        <v>182</v>
      </c>
      <c r="E186" s="209" t="s">
        <v>1490</v>
      </c>
      <c r="F186" s="210" t="s">
        <v>1491</v>
      </c>
      <c r="G186" s="211" t="s">
        <v>1486</v>
      </c>
      <c r="H186" s="212">
        <v>35</v>
      </c>
      <c r="I186" s="213"/>
      <c r="J186" s="214">
        <f>ROUND(I186*H186,2)</f>
        <v>0</v>
      </c>
      <c r="K186" s="210" t="s">
        <v>185</v>
      </c>
      <c r="L186" s="47"/>
      <c r="M186" s="215" t="s">
        <v>19</v>
      </c>
      <c r="N186" s="216" t="s">
        <v>48</v>
      </c>
      <c r="O186" s="87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1487</v>
      </c>
      <c r="AT186" s="219" t="s">
        <v>182</v>
      </c>
      <c r="AU186" s="219" t="s">
        <v>85</v>
      </c>
      <c r="AY186" s="20" t="s">
        <v>180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85</v>
      </c>
      <c r="BK186" s="220">
        <f>ROUND(I186*H186,2)</f>
        <v>0</v>
      </c>
      <c r="BL186" s="20" t="s">
        <v>1487</v>
      </c>
      <c r="BM186" s="219" t="s">
        <v>1492</v>
      </c>
    </row>
    <row r="187" s="2" customFormat="1">
      <c r="A187" s="41"/>
      <c r="B187" s="42"/>
      <c r="C187" s="43"/>
      <c r="D187" s="221" t="s">
        <v>188</v>
      </c>
      <c r="E187" s="43"/>
      <c r="F187" s="222" t="s">
        <v>1493</v>
      </c>
      <c r="G187" s="43"/>
      <c r="H187" s="43"/>
      <c r="I187" s="223"/>
      <c r="J187" s="43"/>
      <c r="K187" s="43"/>
      <c r="L187" s="47"/>
      <c r="M187" s="282"/>
      <c r="N187" s="283"/>
      <c r="O187" s="284"/>
      <c r="P187" s="284"/>
      <c r="Q187" s="284"/>
      <c r="R187" s="284"/>
      <c r="S187" s="284"/>
      <c r="T187" s="285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188</v>
      </c>
      <c r="AU187" s="20" t="s">
        <v>85</v>
      </c>
    </row>
    <row r="188" s="2" customFormat="1" ht="6.96" customHeight="1">
      <c r="A188" s="41"/>
      <c r="B188" s="62"/>
      <c r="C188" s="63"/>
      <c r="D188" s="63"/>
      <c r="E188" s="63"/>
      <c r="F188" s="63"/>
      <c r="G188" s="63"/>
      <c r="H188" s="63"/>
      <c r="I188" s="63"/>
      <c r="J188" s="63"/>
      <c r="K188" s="63"/>
      <c r="L188" s="47"/>
      <c r="M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</sheetData>
  <sheetProtection sheet="1" autoFilter="0" formatColumns="0" formatRows="0" objects="1" scenarios="1" spinCount="100000" saltValue="k1WkyDmGgVubLmQLViaD4i0VyFNGAxe7CAWcaUEzVy/EL6wRSO1BCk4vwiOcnZN7vQS04BldaDzAazGaK259xA==" hashValue="zAORwO7kAvIM1xwg5vY4UJGcJU0DCYRqu6SaLqvVCA8P86wiU/ob/u4ihHQ36kDEAoAPw2ZV+wJ62+aseIWGvg==" algorithmName="SHA-512" password="CC3D"/>
  <autoFilter ref="C80:K18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4" r:id="rId1" display="https://podminky.urs.cz/item/CS_URS_2025_01/111351112"/>
    <hyperlink ref="F86" r:id="rId2" display="https://podminky.urs.cz/item/CS_URS_2025_01/132153411"/>
    <hyperlink ref="F88" r:id="rId3" display="https://podminky.urs.cz/item/CS_URS_2025_01/181511112"/>
    <hyperlink ref="F185" r:id="rId4" display="https://podminky.urs.cz/item/CS_URS_2025_01/HZS2211"/>
    <hyperlink ref="F187" r:id="rId5" display="https://podminky.urs.cz/item/CS_URS_2025_01/HZS2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1494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ROUND(J81,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ROUND((SUM(BE81:BE96)),  2)</f>
        <v>0</v>
      </c>
      <c r="G33" s="41"/>
      <c r="H33" s="41"/>
      <c r="I33" s="152">
        <v>0.20999999999999999</v>
      </c>
      <c r="J33" s="151">
        <f>ROUND(((SUM(BE81:BE96))*I33),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ROUND((SUM(BF81:BF96)),  2)</f>
        <v>0</v>
      </c>
      <c r="G34" s="41"/>
      <c r="H34" s="41"/>
      <c r="I34" s="152">
        <v>0.12</v>
      </c>
      <c r="J34" s="151">
        <f>ROUND(((SUM(BF81:BF96))*I34),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ROUND((SUM(BG81:BG96)),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ROUND((SUM(BH81:BH96)),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ROUND((SUM(BI81:BI96)),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D.1.3 - Venkovní mobiliář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1495</v>
      </c>
      <c r="E60" s="172"/>
      <c r="F60" s="172"/>
      <c r="G60" s="172"/>
      <c r="H60" s="172"/>
      <c r="I60" s="172"/>
      <c r="J60" s="173">
        <f>J82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9"/>
      <c r="C61" s="170"/>
      <c r="D61" s="171" t="s">
        <v>1496</v>
      </c>
      <c r="E61" s="172"/>
      <c r="F61" s="172"/>
      <c r="G61" s="172"/>
      <c r="H61" s="172"/>
      <c r="I61" s="172"/>
      <c r="J61" s="173">
        <f>J90</f>
        <v>0</v>
      </c>
      <c r="K61" s="170"/>
      <c r="L61" s="17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165</v>
      </c>
      <c r="D68" s="43"/>
      <c r="E68" s="43"/>
      <c r="F68" s="43"/>
      <c r="G68" s="43"/>
      <c r="H68" s="43"/>
      <c r="I68" s="43"/>
      <c r="J68" s="43"/>
      <c r="K68" s="4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4" t="str">
        <f>E7</f>
        <v>Léčivá zahrada</v>
      </c>
      <c r="F71" s="35"/>
      <c r="G71" s="35"/>
      <c r="H71" s="35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123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D.1.3 - Venkovní mobiliář</v>
      </c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Purkyňova 446, Náchod</v>
      </c>
      <c r="G75" s="43"/>
      <c r="H75" s="43"/>
      <c r="I75" s="35" t="s">
        <v>23</v>
      </c>
      <c r="J75" s="75" t="str">
        <f>IF(J12="","",J12)</f>
        <v>7. 5. 2025</v>
      </c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Oblastní nemocnice Náchod a.s.</v>
      </c>
      <c r="G77" s="43"/>
      <c r="H77" s="43"/>
      <c r="I77" s="35" t="s">
        <v>33</v>
      </c>
      <c r="J77" s="39" t="str">
        <f>E21</f>
        <v>Ing. Jitka Peroutka Ullwerová</v>
      </c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37</v>
      </c>
      <c r="J78" s="39" t="str">
        <f>E24</f>
        <v>BACing s.r.o.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1"/>
      <c r="B80" s="182"/>
      <c r="C80" s="183" t="s">
        <v>166</v>
      </c>
      <c r="D80" s="184" t="s">
        <v>62</v>
      </c>
      <c r="E80" s="184" t="s">
        <v>58</v>
      </c>
      <c r="F80" s="184" t="s">
        <v>59</v>
      </c>
      <c r="G80" s="184" t="s">
        <v>167</v>
      </c>
      <c r="H80" s="184" t="s">
        <v>168</v>
      </c>
      <c r="I80" s="184" t="s">
        <v>169</v>
      </c>
      <c r="J80" s="184" t="s">
        <v>149</v>
      </c>
      <c r="K80" s="185" t="s">
        <v>170</v>
      </c>
      <c r="L80" s="186"/>
      <c r="M80" s="95" t="s">
        <v>19</v>
      </c>
      <c r="N80" s="96" t="s">
        <v>47</v>
      </c>
      <c r="O80" s="96" t="s">
        <v>171</v>
      </c>
      <c r="P80" s="96" t="s">
        <v>172</v>
      </c>
      <c r="Q80" s="96" t="s">
        <v>173</v>
      </c>
      <c r="R80" s="96" t="s">
        <v>174</v>
      </c>
      <c r="S80" s="96" t="s">
        <v>175</v>
      </c>
      <c r="T80" s="97" t="s">
        <v>176</v>
      </c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</row>
    <row r="81" s="2" customFormat="1" ht="22.8" customHeight="1">
      <c r="A81" s="41"/>
      <c r="B81" s="42"/>
      <c r="C81" s="102" t="s">
        <v>177</v>
      </c>
      <c r="D81" s="43"/>
      <c r="E81" s="43"/>
      <c r="F81" s="43"/>
      <c r="G81" s="43"/>
      <c r="H81" s="43"/>
      <c r="I81" s="43"/>
      <c r="J81" s="187">
        <f>BK81</f>
        <v>0</v>
      </c>
      <c r="K81" s="43"/>
      <c r="L81" s="47"/>
      <c r="M81" s="98"/>
      <c r="N81" s="188"/>
      <c r="O81" s="99"/>
      <c r="P81" s="189">
        <f>P82+P90</f>
        <v>0</v>
      </c>
      <c r="Q81" s="99"/>
      <c r="R81" s="189">
        <f>R82+R90</f>
        <v>0</v>
      </c>
      <c r="S81" s="99"/>
      <c r="T81" s="190">
        <f>T82+T90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76</v>
      </c>
      <c r="AU81" s="20" t="s">
        <v>150</v>
      </c>
      <c r="BK81" s="191">
        <f>BK82+BK90</f>
        <v>0</v>
      </c>
    </row>
    <row r="82" s="12" customFormat="1" ht="25.92" customHeight="1">
      <c r="A82" s="12"/>
      <c r="B82" s="192"/>
      <c r="C82" s="193"/>
      <c r="D82" s="194" t="s">
        <v>76</v>
      </c>
      <c r="E82" s="195" t="s">
        <v>1497</v>
      </c>
      <c r="F82" s="195" t="s">
        <v>1498</v>
      </c>
      <c r="G82" s="193"/>
      <c r="H82" s="193"/>
      <c r="I82" s="196"/>
      <c r="J82" s="197">
        <f>BK82</f>
        <v>0</v>
      </c>
      <c r="K82" s="193"/>
      <c r="L82" s="198"/>
      <c r="M82" s="199"/>
      <c r="N82" s="200"/>
      <c r="O82" s="200"/>
      <c r="P82" s="201">
        <f>SUM(P83:P89)</f>
        <v>0</v>
      </c>
      <c r="Q82" s="200"/>
      <c r="R82" s="201">
        <f>SUM(R83:R89)</f>
        <v>0</v>
      </c>
      <c r="S82" s="200"/>
      <c r="T82" s="202">
        <f>SUM(T83:T89)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3" t="s">
        <v>85</v>
      </c>
      <c r="AT82" s="204" t="s">
        <v>76</v>
      </c>
      <c r="AU82" s="204" t="s">
        <v>77</v>
      </c>
      <c r="AY82" s="203" t="s">
        <v>180</v>
      </c>
      <c r="BK82" s="205">
        <f>SUM(BK83:BK89)</f>
        <v>0</v>
      </c>
    </row>
    <row r="83" s="2" customFormat="1" ht="66.75" customHeight="1">
      <c r="A83" s="41"/>
      <c r="B83" s="42"/>
      <c r="C83" s="208" t="s">
        <v>85</v>
      </c>
      <c r="D83" s="208" t="s">
        <v>182</v>
      </c>
      <c r="E83" s="209" t="s">
        <v>1499</v>
      </c>
      <c r="F83" s="210" t="s">
        <v>1500</v>
      </c>
      <c r="G83" s="211" t="s">
        <v>574</v>
      </c>
      <c r="H83" s="212">
        <v>4</v>
      </c>
      <c r="I83" s="213"/>
      <c r="J83" s="214">
        <f>ROUND(I83*H83,2)</f>
        <v>0</v>
      </c>
      <c r="K83" s="210" t="s">
        <v>19</v>
      </c>
      <c r="L83" s="47"/>
      <c r="M83" s="215" t="s">
        <v>19</v>
      </c>
      <c r="N83" s="216" t="s">
        <v>48</v>
      </c>
      <c r="O83" s="87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9" t="s">
        <v>186</v>
      </c>
      <c r="AT83" s="219" t="s">
        <v>182</v>
      </c>
      <c r="AU83" s="219" t="s">
        <v>85</v>
      </c>
      <c r="AY83" s="20" t="s">
        <v>180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0" t="s">
        <v>85</v>
      </c>
      <c r="BK83" s="220">
        <f>ROUND(I83*H83,2)</f>
        <v>0</v>
      </c>
      <c r="BL83" s="20" t="s">
        <v>186</v>
      </c>
      <c r="BM83" s="219" t="s">
        <v>87</v>
      </c>
    </row>
    <row r="84" s="2" customFormat="1">
      <c r="A84" s="41"/>
      <c r="B84" s="42"/>
      <c r="C84" s="43"/>
      <c r="D84" s="228" t="s">
        <v>581</v>
      </c>
      <c r="E84" s="43"/>
      <c r="F84" s="280" t="s">
        <v>1501</v>
      </c>
      <c r="G84" s="43"/>
      <c r="H84" s="43"/>
      <c r="I84" s="223"/>
      <c r="J84" s="43"/>
      <c r="K84" s="43"/>
      <c r="L84" s="47"/>
      <c r="M84" s="224"/>
      <c r="N84" s="225"/>
      <c r="O84" s="87"/>
      <c r="P84" s="87"/>
      <c r="Q84" s="87"/>
      <c r="R84" s="87"/>
      <c r="S84" s="87"/>
      <c r="T84" s="88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581</v>
      </c>
      <c r="AU84" s="20" t="s">
        <v>85</v>
      </c>
    </row>
    <row r="85" s="2" customFormat="1" ht="62.7" customHeight="1">
      <c r="A85" s="41"/>
      <c r="B85" s="42"/>
      <c r="C85" s="208" t="s">
        <v>87</v>
      </c>
      <c r="D85" s="208" t="s">
        <v>182</v>
      </c>
      <c r="E85" s="209" t="s">
        <v>1502</v>
      </c>
      <c r="F85" s="210" t="s">
        <v>1503</v>
      </c>
      <c r="G85" s="211" t="s">
        <v>574</v>
      </c>
      <c r="H85" s="212">
        <v>10</v>
      </c>
      <c r="I85" s="213"/>
      <c r="J85" s="214">
        <f>ROUND(I85*H85,2)</f>
        <v>0</v>
      </c>
      <c r="K85" s="210" t="s">
        <v>19</v>
      </c>
      <c r="L85" s="47"/>
      <c r="M85" s="215" t="s">
        <v>19</v>
      </c>
      <c r="N85" s="216" t="s">
        <v>48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186</v>
      </c>
      <c r="AT85" s="219" t="s">
        <v>182</v>
      </c>
      <c r="AU85" s="219" t="s">
        <v>85</v>
      </c>
      <c r="AY85" s="20" t="s">
        <v>180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85</v>
      </c>
      <c r="BK85" s="220">
        <f>ROUND(I85*H85,2)</f>
        <v>0</v>
      </c>
      <c r="BL85" s="20" t="s">
        <v>186</v>
      </c>
      <c r="BM85" s="219" t="s">
        <v>186</v>
      </c>
    </row>
    <row r="86" s="2" customFormat="1" ht="78" customHeight="1">
      <c r="A86" s="41"/>
      <c r="B86" s="42"/>
      <c r="C86" s="208" t="s">
        <v>200</v>
      </c>
      <c r="D86" s="208" t="s">
        <v>182</v>
      </c>
      <c r="E86" s="209" t="s">
        <v>1504</v>
      </c>
      <c r="F86" s="210" t="s">
        <v>1505</v>
      </c>
      <c r="G86" s="211" t="s">
        <v>574</v>
      </c>
      <c r="H86" s="212">
        <v>8</v>
      </c>
      <c r="I86" s="213"/>
      <c r="J86" s="214">
        <f>ROUND(I86*H86,2)</f>
        <v>0</v>
      </c>
      <c r="K86" s="210" t="s">
        <v>19</v>
      </c>
      <c r="L86" s="47"/>
      <c r="M86" s="215" t="s">
        <v>19</v>
      </c>
      <c r="N86" s="216" t="s">
        <v>48</v>
      </c>
      <c r="O86" s="87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9" t="s">
        <v>186</v>
      </c>
      <c r="AT86" s="219" t="s">
        <v>182</v>
      </c>
      <c r="AU86" s="219" t="s">
        <v>85</v>
      </c>
      <c r="AY86" s="20" t="s">
        <v>180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85</v>
      </c>
      <c r="BK86" s="220">
        <f>ROUND(I86*H86,2)</f>
        <v>0</v>
      </c>
      <c r="BL86" s="20" t="s">
        <v>186</v>
      </c>
      <c r="BM86" s="219" t="s">
        <v>246</v>
      </c>
    </row>
    <row r="87" s="2" customFormat="1" ht="66.75" customHeight="1">
      <c r="A87" s="41"/>
      <c r="B87" s="42"/>
      <c r="C87" s="208" t="s">
        <v>186</v>
      </c>
      <c r="D87" s="208" t="s">
        <v>182</v>
      </c>
      <c r="E87" s="209" t="s">
        <v>1506</v>
      </c>
      <c r="F87" s="210" t="s">
        <v>1507</v>
      </c>
      <c r="G87" s="211" t="s">
        <v>574</v>
      </c>
      <c r="H87" s="212">
        <v>10</v>
      </c>
      <c r="I87" s="213"/>
      <c r="J87" s="214">
        <f>ROUND(I87*H87,2)</f>
        <v>0</v>
      </c>
      <c r="K87" s="210" t="s">
        <v>19</v>
      </c>
      <c r="L87" s="47"/>
      <c r="M87" s="215" t="s">
        <v>19</v>
      </c>
      <c r="N87" s="216" t="s">
        <v>48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186</v>
      </c>
      <c r="AT87" s="219" t="s">
        <v>182</v>
      </c>
      <c r="AU87" s="219" t="s">
        <v>85</v>
      </c>
      <c r="AY87" s="20" t="s">
        <v>180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85</v>
      </c>
      <c r="BK87" s="220">
        <f>ROUND(I87*H87,2)</f>
        <v>0</v>
      </c>
      <c r="BL87" s="20" t="s">
        <v>186</v>
      </c>
      <c r="BM87" s="219" t="s">
        <v>260</v>
      </c>
    </row>
    <row r="88" s="2" customFormat="1" ht="44.25" customHeight="1">
      <c r="A88" s="41"/>
      <c r="B88" s="42"/>
      <c r="C88" s="208" t="s">
        <v>229</v>
      </c>
      <c r="D88" s="208" t="s">
        <v>182</v>
      </c>
      <c r="E88" s="209" t="s">
        <v>1508</v>
      </c>
      <c r="F88" s="210" t="s">
        <v>1509</v>
      </c>
      <c r="G88" s="211" t="s">
        <v>574</v>
      </c>
      <c r="H88" s="212">
        <v>1</v>
      </c>
      <c r="I88" s="213"/>
      <c r="J88" s="214">
        <f>ROUND(I88*H88,2)</f>
        <v>0</v>
      </c>
      <c r="K88" s="210" t="s">
        <v>19</v>
      </c>
      <c r="L88" s="47"/>
      <c r="M88" s="215" t="s">
        <v>19</v>
      </c>
      <c r="N88" s="216" t="s">
        <v>48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186</v>
      </c>
      <c r="AT88" s="219" t="s">
        <v>182</v>
      </c>
      <c r="AU88" s="219" t="s">
        <v>85</v>
      </c>
      <c r="AY88" s="20" t="s">
        <v>180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85</v>
      </c>
      <c r="BK88" s="220">
        <f>ROUND(I88*H88,2)</f>
        <v>0</v>
      </c>
      <c r="BL88" s="20" t="s">
        <v>186</v>
      </c>
      <c r="BM88" s="219" t="s">
        <v>272</v>
      </c>
    </row>
    <row r="89" s="2" customFormat="1" ht="62.7" customHeight="1">
      <c r="A89" s="41"/>
      <c r="B89" s="42"/>
      <c r="C89" s="208" t="s">
        <v>246</v>
      </c>
      <c r="D89" s="208" t="s">
        <v>182</v>
      </c>
      <c r="E89" s="209" t="s">
        <v>1510</v>
      </c>
      <c r="F89" s="210" t="s">
        <v>1511</v>
      </c>
      <c r="G89" s="211" t="s">
        <v>574</v>
      </c>
      <c r="H89" s="212">
        <v>1</v>
      </c>
      <c r="I89" s="213"/>
      <c r="J89" s="214">
        <f>ROUND(I89*H89,2)</f>
        <v>0</v>
      </c>
      <c r="K89" s="210" t="s">
        <v>19</v>
      </c>
      <c r="L89" s="47"/>
      <c r="M89" s="215" t="s">
        <v>19</v>
      </c>
      <c r="N89" s="216" t="s">
        <v>48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186</v>
      </c>
      <c r="AT89" s="219" t="s">
        <v>182</v>
      </c>
      <c r="AU89" s="219" t="s">
        <v>85</v>
      </c>
      <c r="AY89" s="20" t="s">
        <v>180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85</v>
      </c>
      <c r="BK89" s="220">
        <f>ROUND(I89*H89,2)</f>
        <v>0</v>
      </c>
      <c r="BL89" s="20" t="s">
        <v>186</v>
      </c>
      <c r="BM89" s="219" t="s">
        <v>8</v>
      </c>
    </row>
    <row r="90" s="12" customFormat="1" ht="25.92" customHeight="1">
      <c r="A90" s="12"/>
      <c r="B90" s="192"/>
      <c r="C90" s="193"/>
      <c r="D90" s="194" t="s">
        <v>76</v>
      </c>
      <c r="E90" s="195" t="s">
        <v>1512</v>
      </c>
      <c r="F90" s="195" t="s">
        <v>1513</v>
      </c>
      <c r="G90" s="193"/>
      <c r="H90" s="193"/>
      <c r="I90" s="196"/>
      <c r="J90" s="197">
        <f>BK90</f>
        <v>0</v>
      </c>
      <c r="K90" s="193"/>
      <c r="L90" s="198"/>
      <c r="M90" s="199"/>
      <c r="N90" s="200"/>
      <c r="O90" s="200"/>
      <c r="P90" s="201">
        <f>SUM(P91:P96)</f>
        <v>0</v>
      </c>
      <c r="Q90" s="200"/>
      <c r="R90" s="201">
        <f>SUM(R91:R96)</f>
        <v>0</v>
      </c>
      <c r="S90" s="200"/>
      <c r="T90" s="202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85</v>
      </c>
      <c r="AT90" s="204" t="s">
        <v>76</v>
      </c>
      <c r="AU90" s="204" t="s">
        <v>77</v>
      </c>
      <c r="AY90" s="203" t="s">
        <v>180</v>
      </c>
      <c r="BK90" s="205">
        <f>SUM(BK91:BK96)</f>
        <v>0</v>
      </c>
    </row>
    <row r="91" s="2" customFormat="1" ht="62.7" customHeight="1">
      <c r="A91" s="41"/>
      <c r="B91" s="42"/>
      <c r="C91" s="208" t="s">
        <v>253</v>
      </c>
      <c r="D91" s="208" t="s">
        <v>182</v>
      </c>
      <c r="E91" s="209" t="s">
        <v>1514</v>
      </c>
      <c r="F91" s="210" t="s">
        <v>1515</v>
      </c>
      <c r="G91" s="211" t="s">
        <v>574</v>
      </c>
      <c r="H91" s="212">
        <v>1</v>
      </c>
      <c r="I91" s="213"/>
      <c r="J91" s="214">
        <f>ROUND(I91*H91,2)</f>
        <v>0</v>
      </c>
      <c r="K91" s="210" t="s">
        <v>19</v>
      </c>
      <c r="L91" s="47"/>
      <c r="M91" s="215" t="s">
        <v>19</v>
      </c>
      <c r="N91" s="216" t="s">
        <v>48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186</v>
      </c>
      <c r="AT91" s="219" t="s">
        <v>182</v>
      </c>
      <c r="AU91" s="219" t="s">
        <v>85</v>
      </c>
      <c r="AY91" s="20" t="s">
        <v>180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85</v>
      </c>
      <c r="BK91" s="220">
        <f>ROUND(I91*H91,2)</f>
        <v>0</v>
      </c>
      <c r="BL91" s="20" t="s">
        <v>186</v>
      </c>
      <c r="BM91" s="219" t="s">
        <v>352</v>
      </c>
    </row>
    <row r="92" s="2" customFormat="1" ht="55.5" customHeight="1">
      <c r="A92" s="41"/>
      <c r="B92" s="42"/>
      <c r="C92" s="208" t="s">
        <v>260</v>
      </c>
      <c r="D92" s="208" t="s">
        <v>182</v>
      </c>
      <c r="E92" s="209" t="s">
        <v>1516</v>
      </c>
      <c r="F92" s="210" t="s">
        <v>1517</v>
      </c>
      <c r="G92" s="211" t="s">
        <v>574</v>
      </c>
      <c r="H92" s="212">
        <v>1</v>
      </c>
      <c r="I92" s="213"/>
      <c r="J92" s="214">
        <f>ROUND(I92*H92,2)</f>
        <v>0</v>
      </c>
      <c r="K92" s="210" t="s">
        <v>19</v>
      </c>
      <c r="L92" s="47"/>
      <c r="M92" s="215" t="s">
        <v>19</v>
      </c>
      <c r="N92" s="216" t="s">
        <v>48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186</v>
      </c>
      <c r="AT92" s="219" t="s">
        <v>182</v>
      </c>
      <c r="AU92" s="219" t="s">
        <v>85</v>
      </c>
      <c r="AY92" s="20" t="s">
        <v>180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85</v>
      </c>
      <c r="BK92" s="220">
        <f>ROUND(I92*H92,2)</f>
        <v>0</v>
      </c>
      <c r="BL92" s="20" t="s">
        <v>186</v>
      </c>
      <c r="BM92" s="219" t="s">
        <v>363</v>
      </c>
    </row>
    <row r="93" s="2" customFormat="1" ht="62.7" customHeight="1">
      <c r="A93" s="41"/>
      <c r="B93" s="42"/>
      <c r="C93" s="208" t="s">
        <v>266</v>
      </c>
      <c r="D93" s="208" t="s">
        <v>182</v>
      </c>
      <c r="E93" s="209" t="s">
        <v>1518</v>
      </c>
      <c r="F93" s="210" t="s">
        <v>1519</v>
      </c>
      <c r="G93" s="211" t="s">
        <v>574</v>
      </c>
      <c r="H93" s="212">
        <v>1</v>
      </c>
      <c r="I93" s="213"/>
      <c r="J93" s="214">
        <f>ROUND(I93*H93,2)</f>
        <v>0</v>
      </c>
      <c r="K93" s="210" t="s">
        <v>19</v>
      </c>
      <c r="L93" s="47"/>
      <c r="M93" s="215" t="s">
        <v>19</v>
      </c>
      <c r="N93" s="216" t="s">
        <v>48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186</v>
      </c>
      <c r="AT93" s="219" t="s">
        <v>182</v>
      </c>
      <c r="AU93" s="219" t="s">
        <v>85</v>
      </c>
      <c r="AY93" s="20" t="s">
        <v>180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85</v>
      </c>
      <c r="BK93" s="220">
        <f>ROUND(I93*H93,2)</f>
        <v>0</v>
      </c>
      <c r="BL93" s="20" t="s">
        <v>186</v>
      </c>
      <c r="BM93" s="219" t="s">
        <v>375</v>
      </c>
    </row>
    <row r="94" s="2" customFormat="1" ht="66.75" customHeight="1">
      <c r="A94" s="41"/>
      <c r="B94" s="42"/>
      <c r="C94" s="208" t="s">
        <v>272</v>
      </c>
      <c r="D94" s="208" t="s">
        <v>182</v>
      </c>
      <c r="E94" s="209" t="s">
        <v>1520</v>
      </c>
      <c r="F94" s="210" t="s">
        <v>1521</v>
      </c>
      <c r="G94" s="211" t="s">
        <v>574</v>
      </c>
      <c r="H94" s="212">
        <v>1</v>
      </c>
      <c r="I94" s="213"/>
      <c r="J94" s="214">
        <f>ROUND(I94*H94,2)</f>
        <v>0</v>
      </c>
      <c r="K94" s="210" t="s">
        <v>19</v>
      </c>
      <c r="L94" s="47"/>
      <c r="M94" s="215" t="s">
        <v>19</v>
      </c>
      <c r="N94" s="216" t="s">
        <v>48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186</v>
      </c>
      <c r="AT94" s="219" t="s">
        <v>182</v>
      </c>
      <c r="AU94" s="219" t="s">
        <v>85</v>
      </c>
      <c r="AY94" s="20" t="s">
        <v>180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85</v>
      </c>
      <c r="BK94" s="220">
        <f>ROUND(I94*H94,2)</f>
        <v>0</v>
      </c>
      <c r="BL94" s="20" t="s">
        <v>186</v>
      </c>
      <c r="BM94" s="219" t="s">
        <v>398</v>
      </c>
    </row>
    <row r="95" s="2" customFormat="1" ht="66.75" customHeight="1">
      <c r="A95" s="41"/>
      <c r="B95" s="42"/>
      <c r="C95" s="208" t="s">
        <v>277</v>
      </c>
      <c r="D95" s="208" t="s">
        <v>182</v>
      </c>
      <c r="E95" s="209" t="s">
        <v>1522</v>
      </c>
      <c r="F95" s="210" t="s">
        <v>1523</v>
      </c>
      <c r="G95" s="211" t="s">
        <v>574</v>
      </c>
      <c r="H95" s="212">
        <v>1</v>
      </c>
      <c r="I95" s="213"/>
      <c r="J95" s="214">
        <f>ROUND(I95*H95,2)</f>
        <v>0</v>
      </c>
      <c r="K95" s="210" t="s">
        <v>19</v>
      </c>
      <c r="L95" s="47"/>
      <c r="M95" s="215" t="s">
        <v>19</v>
      </c>
      <c r="N95" s="216" t="s">
        <v>48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186</v>
      </c>
      <c r="AT95" s="219" t="s">
        <v>182</v>
      </c>
      <c r="AU95" s="219" t="s">
        <v>85</v>
      </c>
      <c r="AY95" s="20" t="s">
        <v>180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85</v>
      </c>
      <c r="BK95" s="220">
        <f>ROUND(I95*H95,2)</f>
        <v>0</v>
      </c>
      <c r="BL95" s="20" t="s">
        <v>186</v>
      </c>
      <c r="BM95" s="219" t="s">
        <v>409</v>
      </c>
    </row>
    <row r="96" s="2" customFormat="1" ht="66.75" customHeight="1">
      <c r="A96" s="41"/>
      <c r="B96" s="42"/>
      <c r="C96" s="208" t="s">
        <v>8</v>
      </c>
      <c r="D96" s="208" t="s">
        <v>182</v>
      </c>
      <c r="E96" s="209" t="s">
        <v>1524</v>
      </c>
      <c r="F96" s="210" t="s">
        <v>1525</v>
      </c>
      <c r="G96" s="211" t="s">
        <v>574</v>
      </c>
      <c r="H96" s="212">
        <v>1</v>
      </c>
      <c r="I96" s="213"/>
      <c r="J96" s="214">
        <f>ROUND(I96*H96,2)</f>
        <v>0</v>
      </c>
      <c r="K96" s="210" t="s">
        <v>19</v>
      </c>
      <c r="L96" s="47"/>
      <c r="M96" s="286" t="s">
        <v>19</v>
      </c>
      <c r="N96" s="287" t="s">
        <v>48</v>
      </c>
      <c r="O96" s="284"/>
      <c r="P96" s="288">
        <f>O96*H96</f>
        <v>0</v>
      </c>
      <c r="Q96" s="288">
        <v>0</v>
      </c>
      <c r="R96" s="288">
        <f>Q96*H96</f>
        <v>0</v>
      </c>
      <c r="S96" s="288">
        <v>0</v>
      </c>
      <c r="T96" s="28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186</v>
      </c>
      <c r="AT96" s="219" t="s">
        <v>182</v>
      </c>
      <c r="AU96" s="219" t="s">
        <v>85</v>
      </c>
      <c r="AY96" s="20" t="s">
        <v>180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85</v>
      </c>
      <c r="BK96" s="220">
        <f>ROUND(I96*H96,2)</f>
        <v>0</v>
      </c>
      <c r="BL96" s="20" t="s">
        <v>186</v>
      </c>
      <c r="BM96" s="219" t="s">
        <v>428</v>
      </c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47"/>
      <c r="M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</sheetData>
  <sheetProtection sheet="1" autoFilter="0" formatColumns="0" formatRows="0" objects="1" scenarios="1" spinCount="100000" saltValue="ifmBX3vGosiFt8qk9i7R+QvKsobi3URt+3cxDx/doY9ndZO8mR3USaAMOkc/55O770gCeaSJEWgCxPdkUis4RQ==" hashValue="CcuQtnSf9KDEjWR1ERE6D6Tl8GH8YkgOzEOLOfI+8MUhKEg4KGutDvSUj4CjyaitEta57+9467jkeNN/euf/hg==" algorithmName="SHA-512" password="CC3D"/>
  <autoFilter ref="C80:K9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1526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ROUND(J89,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ROUND((SUM(BE89:BE154)),  2)</f>
        <v>0</v>
      </c>
      <c r="G33" s="41"/>
      <c r="H33" s="41"/>
      <c r="I33" s="152">
        <v>0.20999999999999999</v>
      </c>
      <c r="J33" s="151">
        <f>ROUND(((SUM(BE89:BE154))*I33),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ROUND((SUM(BF89:BF154)),  2)</f>
        <v>0</v>
      </c>
      <c r="G34" s="41"/>
      <c r="H34" s="41"/>
      <c r="I34" s="152">
        <v>0.12</v>
      </c>
      <c r="J34" s="151">
        <f>ROUND(((SUM(BF89:BF154))*I34),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ROUND((SUM(BG89:BG154)),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ROUND((SUM(BH89:BH154)),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ROUND((SUM(BI89:BI154)),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D.1.4 - Elektroinstalace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1527</v>
      </c>
      <c r="E60" s="172"/>
      <c r="F60" s="172"/>
      <c r="G60" s="172"/>
      <c r="H60" s="172"/>
      <c r="I60" s="172"/>
      <c r="J60" s="173">
        <f>J90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9"/>
      <c r="C61" s="170"/>
      <c r="D61" s="171" t="s">
        <v>1528</v>
      </c>
      <c r="E61" s="172"/>
      <c r="F61" s="172"/>
      <c r="G61" s="172"/>
      <c r="H61" s="172"/>
      <c r="I61" s="172"/>
      <c r="J61" s="173">
        <f>J92</f>
        <v>0</v>
      </c>
      <c r="K61" s="170"/>
      <c r="L61" s="17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9"/>
      <c r="C62" s="170"/>
      <c r="D62" s="171" t="s">
        <v>1527</v>
      </c>
      <c r="E62" s="172"/>
      <c r="F62" s="172"/>
      <c r="G62" s="172"/>
      <c r="H62" s="172"/>
      <c r="I62" s="172"/>
      <c r="J62" s="173">
        <f>J105</f>
        <v>0</v>
      </c>
      <c r="K62" s="170"/>
      <c r="L62" s="17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9"/>
      <c r="C63" s="170"/>
      <c r="D63" s="171" t="s">
        <v>1529</v>
      </c>
      <c r="E63" s="172"/>
      <c r="F63" s="172"/>
      <c r="G63" s="172"/>
      <c r="H63" s="172"/>
      <c r="I63" s="172"/>
      <c r="J63" s="173">
        <f>J115</f>
        <v>0</v>
      </c>
      <c r="K63" s="170"/>
      <c r="L63" s="17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9"/>
      <c r="C64" s="170"/>
      <c r="D64" s="171" t="s">
        <v>1527</v>
      </c>
      <c r="E64" s="172"/>
      <c r="F64" s="172"/>
      <c r="G64" s="172"/>
      <c r="H64" s="172"/>
      <c r="I64" s="172"/>
      <c r="J64" s="173">
        <f>J125</f>
        <v>0</v>
      </c>
      <c r="K64" s="170"/>
      <c r="L64" s="17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9"/>
      <c r="C65" s="170"/>
      <c r="D65" s="171" t="s">
        <v>1530</v>
      </c>
      <c r="E65" s="172"/>
      <c r="F65" s="172"/>
      <c r="G65" s="172"/>
      <c r="H65" s="172"/>
      <c r="I65" s="172"/>
      <c r="J65" s="173">
        <f>J130</f>
        <v>0</v>
      </c>
      <c r="K65" s="170"/>
      <c r="L65" s="17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9"/>
      <c r="C66" s="170"/>
      <c r="D66" s="171" t="s">
        <v>1531</v>
      </c>
      <c r="E66" s="172"/>
      <c r="F66" s="172"/>
      <c r="G66" s="172"/>
      <c r="H66" s="172"/>
      <c r="I66" s="172"/>
      <c r="J66" s="173">
        <f>J133</f>
        <v>0</v>
      </c>
      <c r="K66" s="170"/>
      <c r="L66" s="17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9"/>
      <c r="C67" s="170"/>
      <c r="D67" s="171" t="s">
        <v>1532</v>
      </c>
      <c r="E67" s="172"/>
      <c r="F67" s="172"/>
      <c r="G67" s="172"/>
      <c r="H67" s="172"/>
      <c r="I67" s="172"/>
      <c r="J67" s="173">
        <f>J137</f>
        <v>0</v>
      </c>
      <c r="K67" s="170"/>
      <c r="L67" s="17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9"/>
      <c r="C68" s="170"/>
      <c r="D68" s="171" t="s">
        <v>1533</v>
      </c>
      <c r="E68" s="172"/>
      <c r="F68" s="172"/>
      <c r="G68" s="172"/>
      <c r="H68" s="172"/>
      <c r="I68" s="172"/>
      <c r="J68" s="173">
        <f>J142</f>
        <v>0</v>
      </c>
      <c r="K68" s="170"/>
      <c r="L68" s="17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9"/>
      <c r="C69" s="170"/>
      <c r="D69" s="171" t="s">
        <v>1534</v>
      </c>
      <c r="E69" s="172"/>
      <c r="F69" s="172"/>
      <c r="G69" s="172"/>
      <c r="H69" s="172"/>
      <c r="I69" s="172"/>
      <c r="J69" s="173">
        <f>J150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165</v>
      </c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4" t="str">
        <f>E7</f>
        <v>Léčivá zahrada</v>
      </c>
      <c r="F79" s="35"/>
      <c r="G79" s="35"/>
      <c r="H79" s="35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123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D.1.4 - Elektroinstalace</v>
      </c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Purkyňova 446, Náchod</v>
      </c>
      <c r="G83" s="43"/>
      <c r="H83" s="43"/>
      <c r="I83" s="35" t="s">
        <v>23</v>
      </c>
      <c r="J83" s="75" t="str">
        <f>IF(J12="","",J12)</f>
        <v>7. 5. 2025</v>
      </c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5" t="s">
        <v>25</v>
      </c>
      <c r="D85" s="43"/>
      <c r="E85" s="43"/>
      <c r="F85" s="30" t="str">
        <f>E15</f>
        <v>Oblastní nemocnice Náchod a.s.</v>
      </c>
      <c r="G85" s="43"/>
      <c r="H85" s="43"/>
      <c r="I85" s="35" t="s">
        <v>33</v>
      </c>
      <c r="J85" s="39" t="str">
        <f>E21</f>
        <v>Ing. Jitka Peroutka Ullwerová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31</v>
      </c>
      <c r="D86" s="43"/>
      <c r="E86" s="43"/>
      <c r="F86" s="30" t="str">
        <f>IF(E18="","",E18)</f>
        <v>Vyplň údaj</v>
      </c>
      <c r="G86" s="43"/>
      <c r="H86" s="43"/>
      <c r="I86" s="35" t="s">
        <v>37</v>
      </c>
      <c r="J86" s="39" t="str">
        <f>E24</f>
        <v>BACing s.r.o.</v>
      </c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1"/>
      <c r="B88" s="182"/>
      <c r="C88" s="183" t="s">
        <v>166</v>
      </c>
      <c r="D88" s="184" t="s">
        <v>62</v>
      </c>
      <c r="E88" s="184" t="s">
        <v>58</v>
      </c>
      <c r="F88" s="184" t="s">
        <v>59</v>
      </c>
      <c r="G88" s="184" t="s">
        <v>167</v>
      </c>
      <c r="H88" s="184" t="s">
        <v>168</v>
      </c>
      <c r="I88" s="184" t="s">
        <v>169</v>
      </c>
      <c r="J88" s="184" t="s">
        <v>149</v>
      </c>
      <c r="K88" s="185" t="s">
        <v>170</v>
      </c>
      <c r="L88" s="186"/>
      <c r="M88" s="95" t="s">
        <v>19</v>
      </c>
      <c r="N88" s="96" t="s">
        <v>47</v>
      </c>
      <c r="O88" s="96" t="s">
        <v>171</v>
      </c>
      <c r="P88" s="96" t="s">
        <v>172</v>
      </c>
      <c r="Q88" s="96" t="s">
        <v>173</v>
      </c>
      <c r="R88" s="96" t="s">
        <v>174</v>
      </c>
      <c r="S88" s="96" t="s">
        <v>175</v>
      </c>
      <c r="T88" s="97" t="s">
        <v>176</v>
      </c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</row>
    <row r="89" s="2" customFormat="1" ht="22.8" customHeight="1">
      <c r="A89" s="41"/>
      <c r="B89" s="42"/>
      <c r="C89" s="102" t="s">
        <v>177</v>
      </c>
      <c r="D89" s="43"/>
      <c r="E89" s="43"/>
      <c r="F89" s="43"/>
      <c r="G89" s="43"/>
      <c r="H89" s="43"/>
      <c r="I89" s="43"/>
      <c r="J89" s="187">
        <f>BK89</f>
        <v>0</v>
      </c>
      <c r="K89" s="43"/>
      <c r="L89" s="47"/>
      <c r="M89" s="98"/>
      <c r="N89" s="188"/>
      <c r="O89" s="99"/>
      <c r="P89" s="189">
        <f>P90+P92+P105+P115+P125+P130+P133+P137+P142+P150</f>
        <v>0</v>
      </c>
      <c r="Q89" s="99"/>
      <c r="R89" s="189">
        <f>R90+R92+R105+R115+R125+R130+R133+R137+R142+R150</f>
        <v>0</v>
      </c>
      <c r="S89" s="99"/>
      <c r="T89" s="190">
        <f>T90+T92+T105+T115+T125+T130+T133+T137+T142+T150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76</v>
      </c>
      <c r="AU89" s="20" t="s">
        <v>150</v>
      </c>
      <c r="BK89" s="191">
        <f>BK90+BK92+BK105+BK115+BK125+BK130+BK133+BK137+BK142+BK150</f>
        <v>0</v>
      </c>
    </row>
    <row r="90" s="12" customFormat="1" ht="25.92" customHeight="1">
      <c r="A90" s="12"/>
      <c r="B90" s="192"/>
      <c r="C90" s="193"/>
      <c r="D90" s="194" t="s">
        <v>76</v>
      </c>
      <c r="E90" s="195" t="s">
        <v>1535</v>
      </c>
      <c r="F90" s="195" t="s">
        <v>1536</v>
      </c>
      <c r="G90" s="193"/>
      <c r="H90" s="193"/>
      <c r="I90" s="196"/>
      <c r="J90" s="197">
        <f>BK90</f>
        <v>0</v>
      </c>
      <c r="K90" s="193"/>
      <c r="L90" s="198"/>
      <c r="M90" s="199"/>
      <c r="N90" s="200"/>
      <c r="O90" s="200"/>
      <c r="P90" s="201">
        <f>P91</f>
        <v>0</v>
      </c>
      <c r="Q90" s="200"/>
      <c r="R90" s="201">
        <f>R91</f>
        <v>0</v>
      </c>
      <c r="S90" s="200"/>
      <c r="T90" s="202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85</v>
      </c>
      <c r="AT90" s="204" t="s">
        <v>76</v>
      </c>
      <c r="AU90" s="204" t="s">
        <v>77</v>
      </c>
      <c r="AY90" s="203" t="s">
        <v>180</v>
      </c>
      <c r="BK90" s="205">
        <f>BK91</f>
        <v>0</v>
      </c>
    </row>
    <row r="91" s="2" customFormat="1" ht="16.5" customHeight="1">
      <c r="A91" s="41"/>
      <c r="B91" s="42"/>
      <c r="C91" s="270" t="s">
        <v>85</v>
      </c>
      <c r="D91" s="270" t="s">
        <v>319</v>
      </c>
      <c r="E91" s="271" t="s">
        <v>1537</v>
      </c>
      <c r="F91" s="272" t="s">
        <v>1538</v>
      </c>
      <c r="G91" s="273" t="s">
        <v>378</v>
      </c>
      <c r="H91" s="274">
        <v>600</v>
      </c>
      <c r="I91" s="275"/>
      <c r="J91" s="276">
        <f>ROUND(I91*H91,2)</f>
        <v>0</v>
      </c>
      <c r="K91" s="272" t="s">
        <v>19</v>
      </c>
      <c r="L91" s="277"/>
      <c r="M91" s="278" t="s">
        <v>19</v>
      </c>
      <c r="N91" s="279" t="s">
        <v>48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260</v>
      </c>
      <c r="AT91" s="219" t="s">
        <v>319</v>
      </c>
      <c r="AU91" s="219" t="s">
        <v>85</v>
      </c>
      <c r="AY91" s="20" t="s">
        <v>180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85</v>
      </c>
      <c r="BK91" s="220">
        <f>ROUND(I91*H91,2)</f>
        <v>0</v>
      </c>
      <c r="BL91" s="20" t="s">
        <v>186</v>
      </c>
      <c r="BM91" s="219" t="s">
        <v>1539</v>
      </c>
    </row>
    <row r="92" s="12" customFormat="1" ht="25.92" customHeight="1">
      <c r="A92" s="12"/>
      <c r="B92" s="192"/>
      <c r="C92" s="193"/>
      <c r="D92" s="194" t="s">
        <v>76</v>
      </c>
      <c r="E92" s="195" t="s">
        <v>1540</v>
      </c>
      <c r="F92" s="195" t="s">
        <v>1541</v>
      </c>
      <c r="G92" s="193"/>
      <c r="H92" s="193"/>
      <c r="I92" s="196"/>
      <c r="J92" s="197">
        <f>BK92</f>
        <v>0</v>
      </c>
      <c r="K92" s="193"/>
      <c r="L92" s="198"/>
      <c r="M92" s="199"/>
      <c r="N92" s="200"/>
      <c r="O92" s="200"/>
      <c r="P92" s="201">
        <f>SUM(P93:P104)</f>
        <v>0</v>
      </c>
      <c r="Q92" s="200"/>
      <c r="R92" s="201">
        <f>SUM(R93:R104)</f>
        <v>0</v>
      </c>
      <c r="S92" s="200"/>
      <c r="T92" s="202">
        <f>SUM(T93:T104)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85</v>
      </c>
      <c r="AT92" s="204" t="s">
        <v>76</v>
      </c>
      <c r="AU92" s="204" t="s">
        <v>77</v>
      </c>
      <c r="AY92" s="203" t="s">
        <v>180</v>
      </c>
      <c r="BK92" s="205">
        <f>SUM(BK93:BK104)</f>
        <v>0</v>
      </c>
    </row>
    <row r="93" s="2" customFormat="1" ht="21.75" customHeight="1">
      <c r="A93" s="41"/>
      <c r="B93" s="42"/>
      <c r="C93" s="208" t="s">
        <v>87</v>
      </c>
      <c r="D93" s="208" t="s">
        <v>182</v>
      </c>
      <c r="E93" s="209" t="s">
        <v>1542</v>
      </c>
      <c r="F93" s="210" t="s">
        <v>1543</v>
      </c>
      <c r="G93" s="211" t="s">
        <v>378</v>
      </c>
      <c r="H93" s="212">
        <v>15</v>
      </c>
      <c r="I93" s="213"/>
      <c r="J93" s="214">
        <f>ROUND(I93*H93,2)</f>
        <v>0</v>
      </c>
      <c r="K93" s="210" t="s">
        <v>19</v>
      </c>
      <c r="L93" s="47"/>
      <c r="M93" s="215" t="s">
        <v>19</v>
      </c>
      <c r="N93" s="216" t="s">
        <v>48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186</v>
      </c>
      <c r="AT93" s="219" t="s">
        <v>182</v>
      </c>
      <c r="AU93" s="219" t="s">
        <v>85</v>
      </c>
      <c r="AY93" s="20" t="s">
        <v>180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85</v>
      </c>
      <c r="BK93" s="220">
        <f>ROUND(I93*H93,2)</f>
        <v>0</v>
      </c>
      <c r="BL93" s="20" t="s">
        <v>186</v>
      </c>
      <c r="BM93" s="219" t="s">
        <v>186</v>
      </c>
    </row>
    <row r="94" s="2" customFormat="1" ht="16.5" customHeight="1">
      <c r="A94" s="41"/>
      <c r="B94" s="42"/>
      <c r="C94" s="208" t="s">
        <v>200</v>
      </c>
      <c r="D94" s="208" t="s">
        <v>182</v>
      </c>
      <c r="E94" s="209" t="s">
        <v>1544</v>
      </c>
      <c r="F94" s="210" t="s">
        <v>1545</v>
      </c>
      <c r="G94" s="211" t="s">
        <v>574</v>
      </c>
      <c r="H94" s="212">
        <v>7</v>
      </c>
      <c r="I94" s="213"/>
      <c r="J94" s="214">
        <f>ROUND(I94*H94,2)</f>
        <v>0</v>
      </c>
      <c r="K94" s="210" t="s">
        <v>19</v>
      </c>
      <c r="L94" s="47"/>
      <c r="M94" s="215" t="s">
        <v>19</v>
      </c>
      <c r="N94" s="216" t="s">
        <v>48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186</v>
      </c>
      <c r="AT94" s="219" t="s">
        <v>182</v>
      </c>
      <c r="AU94" s="219" t="s">
        <v>85</v>
      </c>
      <c r="AY94" s="20" t="s">
        <v>180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85</v>
      </c>
      <c r="BK94" s="220">
        <f>ROUND(I94*H94,2)</f>
        <v>0</v>
      </c>
      <c r="BL94" s="20" t="s">
        <v>186</v>
      </c>
      <c r="BM94" s="219" t="s">
        <v>246</v>
      </c>
    </row>
    <row r="95" s="2" customFormat="1" ht="16.5" customHeight="1">
      <c r="A95" s="41"/>
      <c r="B95" s="42"/>
      <c r="C95" s="208" t="s">
        <v>186</v>
      </c>
      <c r="D95" s="208" t="s">
        <v>182</v>
      </c>
      <c r="E95" s="209" t="s">
        <v>1546</v>
      </c>
      <c r="F95" s="210" t="s">
        <v>1547</v>
      </c>
      <c r="G95" s="211" t="s">
        <v>1548</v>
      </c>
      <c r="H95" s="212">
        <v>1</v>
      </c>
      <c r="I95" s="213"/>
      <c r="J95" s="214">
        <f>ROUND(I95*H95,2)</f>
        <v>0</v>
      </c>
      <c r="K95" s="210" t="s">
        <v>19</v>
      </c>
      <c r="L95" s="47"/>
      <c r="M95" s="215" t="s">
        <v>19</v>
      </c>
      <c r="N95" s="216" t="s">
        <v>48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186</v>
      </c>
      <c r="AT95" s="219" t="s">
        <v>182</v>
      </c>
      <c r="AU95" s="219" t="s">
        <v>85</v>
      </c>
      <c r="AY95" s="20" t="s">
        <v>180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85</v>
      </c>
      <c r="BK95" s="220">
        <f>ROUND(I95*H95,2)</f>
        <v>0</v>
      </c>
      <c r="BL95" s="20" t="s">
        <v>186</v>
      </c>
      <c r="BM95" s="219" t="s">
        <v>260</v>
      </c>
    </row>
    <row r="96" s="2" customFormat="1" ht="16.5" customHeight="1">
      <c r="A96" s="41"/>
      <c r="B96" s="42"/>
      <c r="C96" s="208" t="s">
        <v>229</v>
      </c>
      <c r="D96" s="208" t="s">
        <v>182</v>
      </c>
      <c r="E96" s="209" t="s">
        <v>1549</v>
      </c>
      <c r="F96" s="210" t="s">
        <v>1550</v>
      </c>
      <c r="G96" s="211" t="s">
        <v>574</v>
      </c>
      <c r="H96" s="212">
        <v>40</v>
      </c>
      <c r="I96" s="213"/>
      <c r="J96" s="214">
        <f>ROUND(I96*H96,2)</f>
        <v>0</v>
      </c>
      <c r="K96" s="210" t="s">
        <v>19</v>
      </c>
      <c r="L96" s="47"/>
      <c r="M96" s="215" t="s">
        <v>19</v>
      </c>
      <c r="N96" s="216" t="s">
        <v>48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186</v>
      </c>
      <c r="AT96" s="219" t="s">
        <v>182</v>
      </c>
      <c r="AU96" s="219" t="s">
        <v>85</v>
      </c>
      <c r="AY96" s="20" t="s">
        <v>180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85</v>
      </c>
      <c r="BK96" s="220">
        <f>ROUND(I96*H96,2)</f>
        <v>0</v>
      </c>
      <c r="BL96" s="20" t="s">
        <v>186</v>
      </c>
      <c r="BM96" s="219" t="s">
        <v>272</v>
      </c>
    </row>
    <row r="97" s="2" customFormat="1" ht="16.5" customHeight="1">
      <c r="A97" s="41"/>
      <c r="B97" s="42"/>
      <c r="C97" s="208" t="s">
        <v>246</v>
      </c>
      <c r="D97" s="208" t="s">
        <v>182</v>
      </c>
      <c r="E97" s="209" t="s">
        <v>1551</v>
      </c>
      <c r="F97" s="210" t="s">
        <v>1552</v>
      </c>
      <c r="G97" s="211" t="s">
        <v>378</v>
      </c>
      <c r="H97" s="212">
        <v>650</v>
      </c>
      <c r="I97" s="213"/>
      <c r="J97" s="214">
        <f>ROUND(I97*H97,2)</f>
        <v>0</v>
      </c>
      <c r="K97" s="210" t="s">
        <v>19</v>
      </c>
      <c r="L97" s="47"/>
      <c r="M97" s="215" t="s">
        <v>19</v>
      </c>
      <c r="N97" s="216" t="s">
        <v>48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186</v>
      </c>
      <c r="AT97" s="219" t="s">
        <v>182</v>
      </c>
      <c r="AU97" s="219" t="s">
        <v>85</v>
      </c>
      <c r="AY97" s="20" t="s">
        <v>180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85</v>
      </c>
      <c r="BK97" s="220">
        <f>ROUND(I97*H97,2)</f>
        <v>0</v>
      </c>
      <c r="BL97" s="20" t="s">
        <v>186</v>
      </c>
      <c r="BM97" s="219" t="s">
        <v>8</v>
      </c>
    </row>
    <row r="98" s="2" customFormat="1" ht="16.5" customHeight="1">
      <c r="A98" s="41"/>
      <c r="B98" s="42"/>
      <c r="C98" s="208" t="s">
        <v>253</v>
      </c>
      <c r="D98" s="208" t="s">
        <v>182</v>
      </c>
      <c r="E98" s="209" t="s">
        <v>1553</v>
      </c>
      <c r="F98" s="210" t="s">
        <v>1554</v>
      </c>
      <c r="G98" s="211" t="s">
        <v>378</v>
      </c>
      <c r="H98" s="212">
        <v>600</v>
      </c>
      <c r="I98" s="213"/>
      <c r="J98" s="214">
        <f>ROUND(I98*H98,2)</f>
        <v>0</v>
      </c>
      <c r="K98" s="210" t="s">
        <v>19</v>
      </c>
      <c r="L98" s="47"/>
      <c r="M98" s="215" t="s">
        <v>19</v>
      </c>
      <c r="N98" s="216" t="s">
        <v>48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186</v>
      </c>
      <c r="AT98" s="219" t="s">
        <v>182</v>
      </c>
      <c r="AU98" s="219" t="s">
        <v>85</v>
      </c>
      <c r="AY98" s="20" t="s">
        <v>180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85</v>
      </c>
      <c r="BK98" s="220">
        <f>ROUND(I98*H98,2)</f>
        <v>0</v>
      </c>
      <c r="BL98" s="20" t="s">
        <v>186</v>
      </c>
      <c r="BM98" s="219" t="s">
        <v>318</v>
      </c>
    </row>
    <row r="99" s="2" customFormat="1" ht="16.5" customHeight="1">
      <c r="A99" s="41"/>
      <c r="B99" s="42"/>
      <c r="C99" s="208" t="s">
        <v>260</v>
      </c>
      <c r="D99" s="208" t="s">
        <v>182</v>
      </c>
      <c r="E99" s="209" t="s">
        <v>1555</v>
      </c>
      <c r="F99" s="210" t="s">
        <v>1556</v>
      </c>
      <c r="G99" s="211" t="s">
        <v>574</v>
      </c>
      <c r="H99" s="212">
        <v>7</v>
      </c>
      <c r="I99" s="213"/>
      <c r="J99" s="214">
        <f>ROUND(I99*H99,2)</f>
        <v>0</v>
      </c>
      <c r="K99" s="210" t="s">
        <v>19</v>
      </c>
      <c r="L99" s="47"/>
      <c r="M99" s="215" t="s">
        <v>19</v>
      </c>
      <c r="N99" s="216" t="s">
        <v>48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186</v>
      </c>
      <c r="AT99" s="219" t="s">
        <v>182</v>
      </c>
      <c r="AU99" s="219" t="s">
        <v>85</v>
      </c>
      <c r="AY99" s="20" t="s">
        <v>180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85</v>
      </c>
      <c r="BK99" s="220">
        <f>ROUND(I99*H99,2)</f>
        <v>0</v>
      </c>
      <c r="BL99" s="20" t="s">
        <v>186</v>
      </c>
      <c r="BM99" s="219" t="s">
        <v>339</v>
      </c>
    </row>
    <row r="100" s="2" customFormat="1" ht="16.5" customHeight="1">
      <c r="A100" s="41"/>
      <c r="B100" s="42"/>
      <c r="C100" s="208" t="s">
        <v>266</v>
      </c>
      <c r="D100" s="208" t="s">
        <v>182</v>
      </c>
      <c r="E100" s="209" t="s">
        <v>1557</v>
      </c>
      <c r="F100" s="210" t="s">
        <v>1558</v>
      </c>
      <c r="G100" s="211" t="s">
        <v>574</v>
      </c>
      <c r="H100" s="212">
        <v>2</v>
      </c>
      <c r="I100" s="213"/>
      <c r="J100" s="214">
        <f>ROUND(I100*H100,2)</f>
        <v>0</v>
      </c>
      <c r="K100" s="210" t="s">
        <v>19</v>
      </c>
      <c r="L100" s="47"/>
      <c r="M100" s="215" t="s">
        <v>19</v>
      </c>
      <c r="N100" s="216" t="s">
        <v>48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186</v>
      </c>
      <c r="AT100" s="219" t="s">
        <v>182</v>
      </c>
      <c r="AU100" s="219" t="s">
        <v>85</v>
      </c>
      <c r="AY100" s="20" t="s">
        <v>180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85</v>
      </c>
      <c r="BK100" s="220">
        <f>ROUND(I100*H100,2)</f>
        <v>0</v>
      </c>
      <c r="BL100" s="20" t="s">
        <v>186</v>
      </c>
      <c r="BM100" s="219" t="s">
        <v>352</v>
      </c>
    </row>
    <row r="101" s="2" customFormat="1" ht="16.5" customHeight="1">
      <c r="A101" s="41"/>
      <c r="B101" s="42"/>
      <c r="C101" s="208" t="s">
        <v>272</v>
      </c>
      <c r="D101" s="208" t="s">
        <v>182</v>
      </c>
      <c r="E101" s="209" t="s">
        <v>1559</v>
      </c>
      <c r="F101" s="210" t="s">
        <v>1560</v>
      </c>
      <c r="G101" s="211" t="s">
        <v>1548</v>
      </c>
      <c r="H101" s="212">
        <v>1</v>
      </c>
      <c r="I101" s="213"/>
      <c r="J101" s="214">
        <f>ROUND(I101*H101,2)</f>
        <v>0</v>
      </c>
      <c r="K101" s="210" t="s">
        <v>19</v>
      </c>
      <c r="L101" s="47"/>
      <c r="M101" s="215" t="s">
        <v>19</v>
      </c>
      <c r="N101" s="216" t="s">
        <v>48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186</v>
      </c>
      <c r="AT101" s="219" t="s">
        <v>182</v>
      </c>
      <c r="AU101" s="219" t="s">
        <v>85</v>
      </c>
      <c r="AY101" s="20" t="s">
        <v>180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85</v>
      </c>
      <c r="BK101" s="220">
        <f>ROUND(I101*H101,2)</f>
        <v>0</v>
      </c>
      <c r="BL101" s="20" t="s">
        <v>186</v>
      </c>
      <c r="BM101" s="219" t="s">
        <v>363</v>
      </c>
    </row>
    <row r="102" s="2" customFormat="1" ht="16.5" customHeight="1">
      <c r="A102" s="41"/>
      <c r="B102" s="42"/>
      <c r="C102" s="208" t="s">
        <v>277</v>
      </c>
      <c r="D102" s="208" t="s">
        <v>182</v>
      </c>
      <c r="E102" s="209" t="s">
        <v>1561</v>
      </c>
      <c r="F102" s="210" t="s">
        <v>1562</v>
      </c>
      <c r="G102" s="211" t="s">
        <v>1548</v>
      </c>
      <c r="H102" s="212">
        <v>1</v>
      </c>
      <c r="I102" s="213"/>
      <c r="J102" s="214">
        <f>ROUND(I102*H102,2)</f>
        <v>0</v>
      </c>
      <c r="K102" s="210" t="s">
        <v>19</v>
      </c>
      <c r="L102" s="47"/>
      <c r="M102" s="215" t="s">
        <v>19</v>
      </c>
      <c r="N102" s="216" t="s">
        <v>48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186</v>
      </c>
      <c r="AT102" s="219" t="s">
        <v>182</v>
      </c>
      <c r="AU102" s="219" t="s">
        <v>85</v>
      </c>
      <c r="AY102" s="20" t="s">
        <v>180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85</v>
      </c>
      <c r="BK102" s="220">
        <f>ROUND(I102*H102,2)</f>
        <v>0</v>
      </c>
      <c r="BL102" s="20" t="s">
        <v>186</v>
      </c>
      <c r="BM102" s="219" t="s">
        <v>375</v>
      </c>
    </row>
    <row r="103" s="2" customFormat="1" ht="16.5" customHeight="1">
      <c r="A103" s="41"/>
      <c r="B103" s="42"/>
      <c r="C103" s="208" t="s">
        <v>8</v>
      </c>
      <c r="D103" s="208" t="s">
        <v>182</v>
      </c>
      <c r="E103" s="209" t="s">
        <v>1563</v>
      </c>
      <c r="F103" s="210" t="s">
        <v>1564</v>
      </c>
      <c r="G103" s="211" t="s">
        <v>1548</v>
      </c>
      <c r="H103" s="212">
        <v>1</v>
      </c>
      <c r="I103" s="213"/>
      <c r="J103" s="214">
        <f>ROUND(I103*H103,2)</f>
        <v>0</v>
      </c>
      <c r="K103" s="210" t="s">
        <v>19</v>
      </c>
      <c r="L103" s="47"/>
      <c r="M103" s="215" t="s">
        <v>19</v>
      </c>
      <c r="N103" s="216" t="s">
        <v>48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186</v>
      </c>
      <c r="AT103" s="219" t="s">
        <v>182</v>
      </c>
      <c r="AU103" s="219" t="s">
        <v>85</v>
      </c>
      <c r="AY103" s="20" t="s">
        <v>180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85</v>
      </c>
      <c r="BK103" s="220">
        <f>ROUND(I103*H103,2)</f>
        <v>0</v>
      </c>
      <c r="BL103" s="20" t="s">
        <v>186</v>
      </c>
      <c r="BM103" s="219" t="s">
        <v>398</v>
      </c>
    </row>
    <row r="104" s="2" customFormat="1" ht="16.5" customHeight="1">
      <c r="A104" s="41"/>
      <c r="B104" s="42"/>
      <c r="C104" s="208" t="s">
        <v>309</v>
      </c>
      <c r="D104" s="208" t="s">
        <v>182</v>
      </c>
      <c r="E104" s="209" t="s">
        <v>1565</v>
      </c>
      <c r="F104" s="210" t="s">
        <v>1566</v>
      </c>
      <c r="G104" s="211" t="s">
        <v>1548</v>
      </c>
      <c r="H104" s="212">
        <v>1</v>
      </c>
      <c r="I104" s="213"/>
      <c r="J104" s="214">
        <f>ROUND(I104*H104,2)</f>
        <v>0</v>
      </c>
      <c r="K104" s="210" t="s">
        <v>19</v>
      </c>
      <c r="L104" s="47"/>
      <c r="M104" s="215" t="s">
        <v>19</v>
      </c>
      <c r="N104" s="216" t="s">
        <v>48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186</v>
      </c>
      <c r="AT104" s="219" t="s">
        <v>182</v>
      </c>
      <c r="AU104" s="219" t="s">
        <v>85</v>
      </c>
      <c r="AY104" s="20" t="s">
        <v>180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85</v>
      </c>
      <c r="BK104" s="220">
        <f>ROUND(I104*H104,2)</f>
        <v>0</v>
      </c>
      <c r="BL104" s="20" t="s">
        <v>186</v>
      </c>
      <c r="BM104" s="219" t="s">
        <v>409</v>
      </c>
    </row>
    <row r="105" s="12" customFormat="1" ht="25.92" customHeight="1">
      <c r="A105" s="12"/>
      <c r="B105" s="192"/>
      <c r="C105" s="193"/>
      <c r="D105" s="194" t="s">
        <v>76</v>
      </c>
      <c r="E105" s="195" t="s">
        <v>1535</v>
      </c>
      <c r="F105" s="195" t="s">
        <v>1536</v>
      </c>
      <c r="G105" s="193"/>
      <c r="H105" s="193"/>
      <c r="I105" s="196"/>
      <c r="J105" s="197">
        <f>BK105</f>
        <v>0</v>
      </c>
      <c r="K105" s="193"/>
      <c r="L105" s="198"/>
      <c r="M105" s="199"/>
      <c r="N105" s="200"/>
      <c r="O105" s="200"/>
      <c r="P105" s="201">
        <f>SUM(P106:P114)</f>
        <v>0</v>
      </c>
      <c r="Q105" s="200"/>
      <c r="R105" s="201">
        <f>SUM(R106:R114)</f>
        <v>0</v>
      </c>
      <c r="S105" s="200"/>
      <c r="T105" s="202">
        <f>SUM(T106:T114)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3" t="s">
        <v>85</v>
      </c>
      <c r="AT105" s="204" t="s">
        <v>76</v>
      </c>
      <c r="AU105" s="204" t="s">
        <v>77</v>
      </c>
      <c r="AY105" s="203" t="s">
        <v>180</v>
      </c>
      <c r="BK105" s="205">
        <f>SUM(BK106:BK114)</f>
        <v>0</v>
      </c>
    </row>
    <row r="106" s="2" customFormat="1" ht="24.15" customHeight="1">
      <c r="A106" s="41"/>
      <c r="B106" s="42"/>
      <c r="C106" s="270" t="s">
        <v>318</v>
      </c>
      <c r="D106" s="270" t="s">
        <v>319</v>
      </c>
      <c r="E106" s="271" t="s">
        <v>1567</v>
      </c>
      <c r="F106" s="272" t="s">
        <v>1568</v>
      </c>
      <c r="G106" s="273" t="s">
        <v>378</v>
      </c>
      <c r="H106" s="274">
        <v>600</v>
      </c>
      <c r="I106" s="275"/>
      <c r="J106" s="276">
        <f>ROUND(I106*H106,2)</f>
        <v>0</v>
      </c>
      <c r="K106" s="272" t="s">
        <v>19</v>
      </c>
      <c r="L106" s="277"/>
      <c r="M106" s="278" t="s">
        <v>19</v>
      </c>
      <c r="N106" s="279" t="s">
        <v>48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260</v>
      </c>
      <c r="AT106" s="219" t="s">
        <v>319</v>
      </c>
      <c r="AU106" s="219" t="s">
        <v>85</v>
      </c>
      <c r="AY106" s="20" t="s">
        <v>180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85</v>
      </c>
      <c r="BK106" s="220">
        <f>ROUND(I106*H106,2)</f>
        <v>0</v>
      </c>
      <c r="BL106" s="20" t="s">
        <v>186</v>
      </c>
      <c r="BM106" s="219" t="s">
        <v>1569</v>
      </c>
    </row>
    <row r="107" s="2" customFormat="1" ht="24.15" customHeight="1">
      <c r="A107" s="41"/>
      <c r="B107" s="42"/>
      <c r="C107" s="270" t="s">
        <v>199</v>
      </c>
      <c r="D107" s="270" t="s">
        <v>319</v>
      </c>
      <c r="E107" s="271" t="s">
        <v>1570</v>
      </c>
      <c r="F107" s="272" t="s">
        <v>1571</v>
      </c>
      <c r="G107" s="273" t="s">
        <v>1224</v>
      </c>
      <c r="H107" s="274">
        <v>40</v>
      </c>
      <c r="I107" s="275"/>
      <c r="J107" s="276">
        <f>ROUND(I107*H107,2)</f>
        <v>0</v>
      </c>
      <c r="K107" s="272" t="s">
        <v>19</v>
      </c>
      <c r="L107" s="277"/>
      <c r="M107" s="278" t="s">
        <v>19</v>
      </c>
      <c r="N107" s="279" t="s">
        <v>48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260</v>
      </c>
      <c r="AT107" s="219" t="s">
        <v>319</v>
      </c>
      <c r="AU107" s="219" t="s">
        <v>85</v>
      </c>
      <c r="AY107" s="20" t="s">
        <v>180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85</v>
      </c>
      <c r="BK107" s="220">
        <f>ROUND(I107*H107,2)</f>
        <v>0</v>
      </c>
      <c r="BL107" s="20" t="s">
        <v>186</v>
      </c>
      <c r="BM107" s="219" t="s">
        <v>1572</v>
      </c>
    </row>
    <row r="108" s="2" customFormat="1" ht="24.15" customHeight="1">
      <c r="A108" s="41"/>
      <c r="B108" s="42"/>
      <c r="C108" s="270" t="s">
        <v>339</v>
      </c>
      <c r="D108" s="270" t="s">
        <v>319</v>
      </c>
      <c r="E108" s="271" t="s">
        <v>1573</v>
      </c>
      <c r="F108" s="272" t="s">
        <v>1574</v>
      </c>
      <c r="G108" s="273" t="s">
        <v>378</v>
      </c>
      <c r="H108" s="274">
        <v>50</v>
      </c>
      <c r="I108" s="275"/>
      <c r="J108" s="276">
        <f>ROUND(I108*H108,2)</f>
        <v>0</v>
      </c>
      <c r="K108" s="272" t="s">
        <v>19</v>
      </c>
      <c r="L108" s="277"/>
      <c r="M108" s="278" t="s">
        <v>19</v>
      </c>
      <c r="N108" s="279" t="s">
        <v>48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260</v>
      </c>
      <c r="AT108" s="219" t="s">
        <v>319</v>
      </c>
      <c r="AU108" s="219" t="s">
        <v>85</v>
      </c>
      <c r="AY108" s="20" t="s">
        <v>180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85</v>
      </c>
      <c r="BK108" s="220">
        <f>ROUND(I108*H108,2)</f>
        <v>0</v>
      </c>
      <c r="BL108" s="20" t="s">
        <v>186</v>
      </c>
      <c r="BM108" s="219" t="s">
        <v>1575</v>
      </c>
    </row>
    <row r="109" s="2" customFormat="1" ht="24.15" customHeight="1">
      <c r="A109" s="41"/>
      <c r="B109" s="42"/>
      <c r="C109" s="270" t="s">
        <v>346</v>
      </c>
      <c r="D109" s="270" t="s">
        <v>319</v>
      </c>
      <c r="E109" s="271" t="s">
        <v>1576</v>
      </c>
      <c r="F109" s="272" t="s">
        <v>1577</v>
      </c>
      <c r="G109" s="273" t="s">
        <v>378</v>
      </c>
      <c r="H109" s="274">
        <v>15</v>
      </c>
      <c r="I109" s="275"/>
      <c r="J109" s="276">
        <f>ROUND(I109*H109,2)</f>
        <v>0</v>
      </c>
      <c r="K109" s="272" t="s">
        <v>19</v>
      </c>
      <c r="L109" s="277"/>
      <c r="M109" s="278" t="s">
        <v>19</v>
      </c>
      <c r="N109" s="279" t="s">
        <v>48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260</v>
      </c>
      <c r="AT109" s="219" t="s">
        <v>319</v>
      </c>
      <c r="AU109" s="219" t="s">
        <v>85</v>
      </c>
      <c r="AY109" s="20" t="s">
        <v>180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85</v>
      </c>
      <c r="BK109" s="220">
        <f>ROUND(I109*H109,2)</f>
        <v>0</v>
      </c>
      <c r="BL109" s="20" t="s">
        <v>186</v>
      </c>
      <c r="BM109" s="219" t="s">
        <v>1578</v>
      </c>
    </row>
    <row r="110" s="2" customFormat="1" ht="16.5" customHeight="1">
      <c r="A110" s="41"/>
      <c r="B110" s="42"/>
      <c r="C110" s="270" t="s">
        <v>352</v>
      </c>
      <c r="D110" s="270" t="s">
        <v>319</v>
      </c>
      <c r="E110" s="271" t="s">
        <v>1579</v>
      </c>
      <c r="F110" s="272" t="s">
        <v>1580</v>
      </c>
      <c r="G110" s="273" t="s">
        <v>378</v>
      </c>
      <c r="H110" s="274">
        <v>15</v>
      </c>
      <c r="I110" s="275"/>
      <c r="J110" s="276">
        <f>ROUND(I110*H110,2)</f>
        <v>0</v>
      </c>
      <c r="K110" s="272" t="s">
        <v>19</v>
      </c>
      <c r="L110" s="277"/>
      <c r="M110" s="278" t="s">
        <v>19</v>
      </c>
      <c r="N110" s="279" t="s">
        <v>48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260</v>
      </c>
      <c r="AT110" s="219" t="s">
        <v>319</v>
      </c>
      <c r="AU110" s="219" t="s">
        <v>85</v>
      </c>
      <c r="AY110" s="20" t="s">
        <v>180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85</v>
      </c>
      <c r="BK110" s="220">
        <f>ROUND(I110*H110,2)</f>
        <v>0</v>
      </c>
      <c r="BL110" s="20" t="s">
        <v>186</v>
      </c>
      <c r="BM110" s="219" t="s">
        <v>1581</v>
      </c>
    </row>
    <row r="111" s="2" customFormat="1" ht="16.5" customHeight="1">
      <c r="A111" s="41"/>
      <c r="B111" s="42"/>
      <c r="C111" s="270" t="s">
        <v>358</v>
      </c>
      <c r="D111" s="270" t="s">
        <v>319</v>
      </c>
      <c r="E111" s="271" t="s">
        <v>1582</v>
      </c>
      <c r="F111" s="272" t="s">
        <v>1583</v>
      </c>
      <c r="G111" s="273" t="s">
        <v>1224</v>
      </c>
      <c r="H111" s="274">
        <v>100</v>
      </c>
      <c r="I111" s="275"/>
      <c r="J111" s="276">
        <f>ROUND(I111*H111,2)</f>
        <v>0</v>
      </c>
      <c r="K111" s="272" t="s">
        <v>19</v>
      </c>
      <c r="L111" s="277"/>
      <c r="M111" s="278" t="s">
        <v>19</v>
      </c>
      <c r="N111" s="279" t="s">
        <v>48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260</v>
      </c>
      <c r="AT111" s="219" t="s">
        <v>319</v>
      </c>
      <c r="AU111" s="219" t="s">
        <v>85</v>
      </c>
      <c r="AY111" s="20" t="s">
        <v>180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85</v>
      </c>
      <c r="BK111" s="220">
        <f>ROUND(I111*H111,2)</f>
        <v>0</v>
      </c>
      <c r="BL111" s="20" t="s">
        <v>186</v>
      </c>
      <c r="BM111" s="219" t="s">
        <v>1584</v>
      </c>
    </row>
    <row r="112" s="2" customFormat="1" ht="24.15" customHeight="1">
      <c r="A112" s="41"/>
      <c r="B112" s="42"/>
      <c r="C112" s="270" t="s">
        <v>363</v>
      </c>
      <c r="D112" s="270" t="s">
        <v>319</v>
      </c>
      <c r="E112" s="271" t="s">
        <v>1585</v>
      </c>
      <c r="F112" s="272" t="s">
        <v>1586</v>
      </c>
      <c r="G112" s="273" t="s">
        <v>378</v>
      </c>
      <c r="H112" s="274">
        <v>650</v>
      </c>
      <c r="I112" s="275"/>
      <c r="J112" s="276">
        <f>ROUND(I112*H112,2)</f>
        <v>0</v>
      </c>
      <c r="K112" s="272" t="s">
        <v>19</v>
      </c>
      <c r="L112" s="277"/>
      <c r="M112" s="278" t="s">
        <v>19</v>
      </c>
      <c r="N112" s="279" t="s">
        <v>48</v>
      </c>
      <c r="O112" s="87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260</v>
      </c>
      <c r="AT112" s="219" t="s">
        <v>319</v>
      </c>
      <c r="AU112" s="219" t="s">
        <v>85</v>
      </c>
      <c r="AY112" s="20" t="s">
        <v>180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85</v>
      </c>
      <c r="BK112" s="220">
        <f>ROUND(I112*H112,2)</f>
        <v>0</v>
      </c>
      <c r="BL112" s="20" t="s">
        <v>186</v>
      </c>
      <c r="BM112" s="219" t="s">
        <v>1587</v>
      </c>
    </row>
    <row r="113" s="2" customFormat="1" ht="16.5" customHeight="1">
      <c r="A113" s="41"/>
      <c r="B113" s="42"/>
      <c r="C113" s="270" t="s">
        <v>7</v>
      </c>
      <c r="D113" s="270" t="s">
        <v>319</v>
      </c>
      <c r="E113" s="271" t="s">
        <v>1588</v>
      </c>
      <c r="F113" s="272" t="s">
        <v>1589</v>
      </c>
      <c r="G113" s="273" t="s">
        <v>130</v>
      </c>
      <c r="H113" s="274">
        <v>3</v>
      </c>
      <c r="I113" s="275"/>
      <c r="J113" s="276">
        <f>ROUND(I113*H113,2)</f>
        <v>0</v>
      </c>
      <c r="K113" s="272" t="s">
        <v>19</v>
      </c>
      <c r="L113" s="277"/>
      <c r="M113" s="278" t="s">
        <v>19</v>
      </c>
      <c r="N113" s="279" t="s">
        <v>48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260</v>
      </c>
      <c r="AT113" s="219" t="s">
        <v>319</v>
      </c>
      <c r="AU113" s="219" t="s">
        <v>85</v>
      </c>
      <c r="AY113" s="20" t="s">
        <v>180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85</v>
      </c>
      <c r="BK113" s="220">
        <f>ROUND(I113*H113,2)</f>
        <v>0</v>
      </c>
      <c r="BL113" s="20" t="s">
        <v>186</v>
      </c>
      <c r="BM113" s="219" t="s">
        <v>1590</v>
      </c>
    </row>
    <row r="114" s="2" customFormat="1" ht="24.15" customHeight="1">
      <c r="A114" s="41"/>
      <c r="B114" s="42"/>
      <c r="C114" s="270" t="s">
        <v>375</v>
      </c>
      <c r="D114" s="270" t="s">
        <v>319</v>
      </c>
      <c r="E114" s="271" t="s">
        <v>1591</v>
      </c>
      <c r="F114" s="272" t="s">
        <v>1592</v>
      </c>
      <c r="G114" s="273" t="s">
        <v>1224</v>
      </c>
      <c r="H114" s="274">
        <v>2</v>
      </c>
      <c r="I114" s="275"/>
      <c r="J114" s="276">
        <f>ROUND(I114*H114,2)</f>
        <v>0</v>
      </c>
      <c r="K114" s="272" t="s">
        <v>19</v>
      </c>
      <c r="L114" s="277"/>
      <c r="M114" s="278" t="s">
        <v>19</v>
      </c>
      <c r="N114" s="279" t="s">
        <v>48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260</v>
      </c>
      <c r="AT114" s="219" t="s">
        <v>319</v>
      </c>
      <c r="AU114" s="219" t="s">
        <v>85</v>
      </c>
      <c r="AY114" s="20" t="s">
        <v>180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85</v>
      </c>
      <c r="BK114" s="220">
        <f>ROUND(I114*H114,2)</f>
        <v>0</v>
      </c>
      <c r="BL114" s="20" t="s">
        <v>186</v>
      </c>
      <c r="BM114" s="219" t="s">
        <v>1593</v>
      </c>
    </row>
    <row r="115" s="12" customFormat="1" ht="25.92" customHeight="1">
      <c r="A115" s="12"/>
      <c r="B115" s="192"/>
      <c r="C115" s="193"/>
      <c r="D115" s="194" t="s">
        <v>76</v>
      </c>
      <c r="E115" s="195" t="s">
        <v>1594</v>
      </c>
      <c r="F115" s="195" t="s">
        <v>1595</v>
      </c>
      <c r="G115" s="193"/>
      <c r="H115" s="193"/>
      <c r="I115" s="196"/>
      <c r="J115" s="197">
        <f>BK115</f>
        <v>0</v>
      </c>
      <c r="K115" s="193"/>
      <c r="L115" s="198"/>
      <c r="M115" s="199"/>
      <c r="N115" s="200"/>
      <c r="O115" s="200"/>
      <c r="P115" s="201">
        <f>SUM(P116:P124)</f>
        <v>0</v>
      </c>
      <c r="Q115" s="200"/>
      <c r="R115" s="201">
        <f>SUM(R116:R124)</f>
        <v>0</v>
      </c>
      <c r="S115" s="200"/>
      <c r="T115" s="202">
        <f>SUM(T116:T124)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3" t="s">
        <v>85</v>
      </c>
      <c r="AT115" s="204" t="s">
        <v>76</v>
      </c>
      <c r="AU115" s="204" t="s">
        <v>77</v>
      </c>
      <c r="AY115" s="203" t="s">
        <v>180</v>
      </c>
      <c r="BK115" s="205">
        <f>SUM(BK116:BK124)</f>
        <v>0</v>
      </c>
    </row>
    <row r="116" s="2" customFormat="1" ht="16.5" customHeight="1">
      <c r="A116" s="41"/>
      <c r="B116" s="42"/>
      <c r="C116" s="270" t="s">
        <v>384</v>
      </c>
      <c r="D116" s="270" t="s">
        <v>319</v>
      </c>
      <c r="E116" s="271" t="s">
        <v>1596</v>
      </c>
      <c r="F116" s="272" t="s">
        <v>1597</v>
      </c>
      <c r="G116" s="273" t="s">
        <v>574</v>
      </c>
      <c r="H116" s="274">
        <v>1</v>
      </c>
      <c r="I116" s="275"/>
      <c r="J116" s="276">
        <f>ROUND(I116*H116,2)</f>
        <v>0</v>
      </c>
      <c r="K116" s="272" t="s">
        <v>19</v>
      </c>
      <c r="L116" s="277"/>
      <c r="M116" s="278" t="s">
        <v>19</v>
      </c>
      <c r="N116" s="279" t="s">
        <v>48</v>
      </c>
      <c r="O116" s="87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9" t="s">
        <v>260</v>
      </c>
      <c r="AT116" s="219" t="s">
        <v>319</v>
      </c>
      <c r="AU116" s="219" t="s">
        <v>85</v>
      </c>
      <c r="AY116" s="20" t="s">
        <v>180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85</v>
      </c>
      <c r="BK116" s="220">
        <f>ROUND(I116*H116,2)</f>
        <v>0</v>
      </c>
      <c r="BL116" s="20" t="s">
        <v>186</v>
      </c>
      <c r="BM116" s="219" t="s">
        <v>1598</v>
      </c>
    </row>
    <row r="117" s="2" customFormat="1" ht="24.15" customHeight="1">
      <c r="A117" s="41"/>
      <c r="B117" s="42"/>
      <c r="C117" s="270" t="s">
        <v>398</v>
      </c>
      <c r="D117" s="270" t="s">
        <v>319</v>
      </c>
      <c r="E117" s="271" t="s">
        <v>1599</v>
      </c>
      <c r="F117" s="272" t="s">
        <v>1600</v>
      </c>
      <c r="G117" s="273" t="s">
        <v>574</v>
      </c>
      <c r="H117" s="274">
        <v>2</v>
      </c>
      <c r="I117" s="275"/>
      <c r="J117" s="276">
        <f>ROUND(I117*H117,2)</f>
        <v>0</v>
      </c>
      <c r="K117" s="272" t="s">
        <v>19</v>
      </c>
      <c r="L117" s="277"/>
      <c r="M117" s="278" t="s">
        <v>19</v>
      </c>
      <c r="N117" s="279" t="s">
        <v>48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260</v>
      </c>
      <c r="AT117" s="219" t="s">
        <v>319</v>
      </c>
      <c r="AU117" s="219" t="s">
        <v>85</v>
      </c>
      <c r="AY117" s="20" t="s">
        <v>180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85</v>
      </c>
      <c r="BK117" s="220">
        <f>ROUND(I117*H117,2)</f>
        <v>0</v>
      </c>
      <c r="BL117" s="20" t="s">
        <v>186</v>
      </c>
      <c r="BM117" s="219" t="s">
        <v>1601</v>
      </c>
    </row>
    <row r="118" s="2" customFormat="1" ht="16.5" customHeight="1">
      <c r="A118" s="41"/>
      <c r="B118" s="42"/>
      <c r="C118" s="270" t="s">
        <v>403</v>
      </c>
      <c r="D118" s="270" t="s">
        <v>319</v>
      </c>
      <c r="E118" s="271" t="s">
        <v>1602</v>
      </c>
      <c r="F118" s="272" t="s">
        <v>1603</v>
      </c>
      <c r="G118" s="273" t="s">
        <v>574</v>
      </c>
      <c r="H118" s="274">
        <v>1</v>
      </c>
      <c r="I118" s="275"/>
      <c r="J118" s="276">
        <f>ROUND(I118*H118,2)</f>
        <v>0</v>
      </c>
      <c r="K118" s="272" t="s">
        <v>19</v>
      </c>
      <c r="L118" s="277"/>
      <c r="M118" s="278" t="s">
        <v>19</v>
      </c>
      <c r="N118" s="279" t="s">
        <v>48</v>
      </c>
      <c r="O118" s="87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260</v>
      </c>
      <c r="AT118" s="219" t="s">
        <v>319</v>
      </c>
      <c r="AU118" s="219" t="s">
        <v>85</v>
      </c>
      <c r="AY118" s="20" t="s">
        <v>180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85</v>
      </c>
      <c r="BK118" s="220">
        <f>ROUND(I118*H118,2)</f>
        <v>0</v>
      </c>
      <c r="BL118" s="20" t="s">
        <v>186</v>
      </c>
      <c r="BM118" s="219" t="s">
        <v>1604</v>
      </c>
    </row>
    <row r="119" s="2" customFormat="1" ht="16.5" customHeight="1">
      <c r="A119" s="41"/>
      <c r="B119" s="42"/>
      <c r="C119" s="270" t="s">
        <v>409</v>
      </c>
      <c r="D119" s="270" t="s">
        <v>319</v>
      </c>
      <c r="E119" s="271" t="s">
        <v>1605</v>
      </c>
      <c r="F119" s="272" t="s">
        <v>1606</v>
      </c>
      <c r="G119" s="273" t="s">
        <v>574</v>
      </c>
      <c r="H119" s="274">
        <v>1</v>
      </c>
      <c r="I119" s="275"/>
      <c r="J119" s="276">
        <f>ROUND(I119*H119,2)</f>
        <v>0</v>
      </c>
      <c r="K119" s="272" t="s">
        <v>19</v>
      </c>
      <c r="L119" s="277"/>
      <c r="M119" s="278" t="s">
        <v>19</v>
      </c>
      <c r="N119" s="279" t="s">
        <v>48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260</v>
      </c>
      <c r="AT119" s="219" t="s">
        <v>319</v>
      </c>
      <c r="AU119" s="219" t="s">
        <v>85</v>
      </c>
      <c r="AY119" s="20" t="s">
        <v>180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85</v>
      </c>
      <c r="BK119" s="220">
        <f>ROUND(I119*H119,2)</f>
        <v>0</v>
      </c>
      <c r="BL119" s="20" t="s">
        <v>186</v>
      </c>
      <c r="BM119" s="219" t="s">
        <v>1607</v>
      </c>
    </row>
    <row r="120" s="2" customFormat="1" ht="16.5" customHeight="1">
      <c r="A120" s="41"/>
      <c r="B120" s="42"/>
      <c r="C120" s="270" t="s">
        <v>417</v>
      </c>
      <c r="D120" s="270" t="s">
        <v>319</v>
      </c>
      <c r="E120" s="271" t="s">
        <v>1608</v>
      </c>
      <c r="F120" s="272" t="s">
        <v>1609</v>
      </c>
      <c r="G120" s="273" t="s">
        <v>574</v>
      </c>
      <c r="H120" s="274">
        <v>3</v>
      </c>
      <c r="I120" s="275"/>
      <c r="J120" s="276">
        <f>ROUND(I120*H120,2)</f>
        <v>0</v>
      </c>
      <c r="K120" s="272" t="s">
        <v>19</v>
      </c>
      <c r="L120" s="277"/>
      <c r="M120" s="278" t="s">
        <v>19</v>
      </c>
      <c r="N120" s="279" t="s">
        <v>48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260</v>
      </c>
      <c r="AT120" s="219" t="s">
        <v>319</v>
      </c>
      <c r="AU120" s="219" t="s">
        <v>85</v>
      </c>
      <c r="AY120" s="20" t="s">
        <v>180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85</v>
      </c>
      <c r="BK120" s="220">
        <f>ROUND(I120*H120,2)</f>
        <v>0</v>
      </c>
      <c r="BL120" s="20" t="s">
        <v>186</v>
      </c>
      <c r="BM120" s="219" t="s">
        <v>1610</v>
      </c>
    </row>
    <row r="121" s="2" customFormat="1" ht="16.5" customHeight="1">
      <c r="A121" s="41"/>
      <c r="B121" s="42"/>
      <c r="C121" s="270" t="s">
        <v>428</v>
      </c>
      <c r="D121" s="270" t="s">
        <v>319</v>
      </c>
      <c r="E121" s="271" t="s">
        <v>1611</v>
      </c>
      <c r="F121" s="272" t="s">
        <v>1612</v>
      </c>
      <c r="G121" s="273" t="s">
        <v>574</v>
      </c>
      <c r="H121" s="274">
        <v>1</v>
      </c>
      <c r="I121" s="275"/>
      <c r="J121" s="276">
        <f>ROUND(I121*H121,2)</f>
        <v>0</v>
      </c>
      <c r="K121" s="272" t="s">
        <v>19</v>
      </c>
      <c r="L121" s="277"/>
      <c r="M121" s="278" t="s">
        <v>19</v>
      </c>
      <c r="N121" s="279" t="s">
        <v>48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260</v>
      </c>
      <c r="AT121" s="219" t="s">
        <v>319</v>
      </c>
      <c r="AU121" s="219" t="s">
        <v>85</v>
      </c>
      <c r="AY121" s="20" t="s">
        <v>180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85</v>
      </c>
      <c r="BK121" s="220">
        <f>ROUND(I121*H121,2)</f>
        <v>0</v>
      </c>
      <c r="BL121" s="20" t="s">
        <v>186</v>
      </c>
      <c r="BM121" s="219" t="s">
        <v>1613</v>
      </c>
    </row>
    <row r="122" s="2" customFormat="1" ht="16.5" customHeight="1">
      <c r="A122" s="41"/>
      <c r="B122" s="42"/>
      <c r="C122" s="270" t="s">
        <v>437</v>
      </c>
      <c r="D122" s="270" t="s">
        <v>319</v>
      </c>
      <c r="E122" s="271" t="s">
        <v>1614</v>
      </c>
      <c r="F122" s="272" t="s">
        <v>1615</v>
      </c>
      <c r="G122" s="273" t="s">
        <v>574</v>
      </c>
      <c r="H122" s="274">
        <v>1</v>
      </c>
      <c r="I122" s="275"/>
      <c r="J122" s="276">
        <f>ROUND(I122*H122,2)</f>
        <v>0</v>
      </c>
      <c r="K122" s="272" t="s">
        <v>19</v>
      </c>
      <c r="L122" s="277"/>
      <c r="M122" s="278" t="s">
        <v>19</v>
      </c>
      <c r="N122" s="279" t="s">
        <v>48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260</v>
      </c>
      <c r="AT122" s="219" t="s">
        <v>319</v>
      </c>
      <c r="AU122" s="219" t="s">
        <v>85</v>
      </c>
      <c r="AY122" s="20" t="s">
        <v>180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85</v>
      </c>
      <c r="BK122" s="220">
        <f>ROUND(I122*H122,2)</f>
        <v>0</v>
      </c>
      <c r="BL122" s="20" t="s">
        <v>186</v>
      </c>
      <c r="BM122" s="219" t="s">
        <v>1616</v>
      </c>
    </row>
    <row r="123" s="2" customFormat="1" ht="16.5" customHeight="1">
      <c r="A123" s="41"/>
      <c r="B123" s="42"/>
      <c r="C123" s="270" t="s">
        <v>446</v>
      </c>
      <c r="D123" s="270" t="s">
        <v>319</v>
      </c>
      <c r="E123" s="271" t="s">
        <v>1617</v>
      </c>
      <c r="F123" s="272" t="s">
        <v>1618</v>
      </c>
      <c r="G123" s="273" t="s">
        <v>1548</v>
      </c>
      <c r="H123" s="274">
        <v>1</v>
      </c>
      <c r="I123" s="275"/>
      <c r="J123" s="276">
        <f>ROUND(I123*H123,2)</f>
        <v>0</v>
      </c>
      <c r="K123" s="272" t="s">
        <v>19</v>
      </c>
      <c r="L123" s="277"/>
      <c r="M123" s="278" t="s">
        <v>19</v>
      </c>
      <c r="N123" s="279" t="s">
        <v>48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260</v>
      </c>
      <c r="AT123" s="219" t="s">
        <v>319</v>
      </c>
      <c r="AU123" s="219" t="s">
        <v>85</v>
      </c>
      <c r="AY123" s="20" t="s">
        <v>180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85</v>
      </c>
      <c r="BK123" s="220">
        <f>ROUND(I123*H123,2)</f>
        <v>0</v>
      </c>
      <c r="BL123" s="20" t="s">
        <v>186</v>
      </c>
      <c r="BM123" s="219" t="s">
        <v>1619</v>
      </c>
    </row>
    <row r="124" s="2" customFormat="1" ht="16.5" customHeight="1">
      <c r="A124" s="41"/>
      <c r="B124" s="42"/>
      <c r="C124" s="208" t="s">
        <v>451</v>
      </c>
      <c r="D124" s="208" t="s">
        <v>182</v>
      </c>
      <c r="E124" s="209" t="s">
        <v>1620</v>
      </c>
      <c r="F124" s="210" t="s">
        <v>1621</v>
      </c>
      <c r="G124" s="211" t="s">
        <v>1548</v>
      </c>
      <c r="H124" s="212">
        <v>1</v>
      </c>
      <c r="I124" s="213"/>
      <c r="J124" s="214">
        <f>ROUND(I124*H124,2)</f>
        <v>0</v>
      </c>
      <c r="K124" s="210" t="s">
        <v>19</v>
      </c>
      <c r="L124" s="47"/>
      <c r="M124" s="215" t="s">
        <v>19</v>
      </c>
      <c r="N124" s="216" t="s">
        <v>48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186</v>
      </c>
      <c r="AT124" s="219" t="s">
        <v>182</v>
      </c>
      <c r="AU124" s="219" t="s">
        <v>85</v>
      </c>
      <c r="AY124" s="20" t="s">
        <v>180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85</v>
      </c>
      <c r="BK124" s="220">
        <f>ROUND(I124*H124,2)</f>
        <v>0</v>
      </c>
      <c r="BL124" s="20" t="s">
        <v>186</v>
      </c>
      <c r="BM124" s="219" t="s">
        <v>671</v>
      </c>
    </row>
    <row r="125" s="12" customFormat="1" ht="25.92" customHeight="1">
      <c r="A125" s="12"/>
      <c r="B125" s="192"/>
      <c r="C125" s="193"/>
      <c r="D125" s="194" t="s">
        <v>76</v>
      </c>
      <c r="E125" s="195" t="s">
        <v>1535</v>
      </c>
      <c r="F125" s="195" t="s">
        <v>1536</v>
      </c>
      <c r="G125" s="193"/>
      <c r="H125" s="193"/>
      <c r="I125" s="196"/>
      <c r="J125" s="197">
        <f>BK125</f>
        <v>0</v>
      </c>
      <c r="K125" s="193"/>
      <c r="L125" s="198"/>
      <c r="M125" s="199"/>
      <c r="N125" s="200"/>
      <c r="O125" s="200"/>
      <c r="P125" s="201">
        <f>SUM(P126:P129)</f>
        <v>0</v>
      </c>
      <c r="Q125" s="200"/>
      <c r="R125" s="201">
        <f>SUM(R126:R129)</f>
        <v>0</v>
      </c>
      <c r="S125" s="200"/>
      <c r="T125" s="202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3" t="s">
        <v>85</v>
      </c>
      <c r="AT125" s="204" t="s">
        <v>76</v>
      </c>
      <c r="AU125" s="204" t="s">
        <v>77</v>
      </c>
      <c r="AY125" s="203" t="s">
        <v>180</v>
      </c>
      <c r="BK125" s="205">
        <f>SUM(BK126:BK129)</f>
        <v>0</v>
      </c>
    </row>
    <row r="126" s="2" customFormat="1" ht="24.15" customHeight="1">
      <c r="A126" s="41"/>
      <c r="B126" s="42"/>
      <c r="C126" s="270" t="s">
        <v>460</v>
      </c>
      <c r="D126" s="270" t="s">
        <v>319</v>
      </c>
      <c r="E126" s="271" t="s">
        <v>1622</v>
      </c>
      <c r="F126" s="272" t="s">
        <v>1623</v>
      </c>
      <c r="G126" s="273" t="s">
        <v>1224</v>
      </c>
      <c r="H126" s="274">
        <v>1</v>
      </c>
      <c r="I126" s="275"/>
      <c r="J126" s="276">
        <f>ROUND(I126*H126,2)</f>
        <v>0</v>
      </c>
      <c r="K126" s="272" t="s">
        <v>19</v>
      </c>
      <c r="L126" s="277"/>
      <c r="M126" s="278" t="s">
        <v>19</v>
      </c>
      <c r="N126" s="279" t="s">
        <v>48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260</v>
      </c>
      <c r="AT126" s="219" t="s">
        <v>319</v>
      </c>
      <c r="AU126" s="219" t="s">
        <v>85</v>
      </c>
      <c r="AY126" s="20" t="s">
        <v>180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85</v>
      </c>
      <c r="BK126" s="220">
        <f>ROUND(I126*H126,2)</f>
        <v>0</v>
      </c>
      <c r="BL126" s="20" t="s">
        <v>186</v>
      </c>
      <c r="BM126" s="219" t="s">
        <v>1624</v>
      </c>
    </row>
    <row r="127" s="2" customFormat="1" ht="24.15" customHeight="1">
      <c r="A127" s="41"/>
      <c r="B127" s="42"/>
      <c r="C127" s="270" t="s">
        <v>472</v>
      </c>
      <c r="D127" s="270" t="s">
        <v>319</v>
      </c>
      <c r="E127" s="271" t="s">
        <v>1625</v>
      </c>
      <c r="F127" s="272" t="s">
        <v>1626</v>
      </c>
      <c r="G127" s="273" t="s">
        <v>1224</v>
      </c>
      <c r="H127" s="274">
        <v>1</v>
      </c>
      <c r="I127" s="275"/>
      <c r="J127" s="276">
        <f>ROUND(I127*H127,2)</f>
        <v>0</v>
      </c>
      <c r="K127" s="272" t="s">
        <v>19</v>
      </c>
      <c r="L127" s="277"/>
      <c r="M127" s="278" t="s">
        <v>19</v>
      </c>
      <c r="N127" s="279" t="s">
        <v>48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260</v>
      </c>
      <c r="AT127" s="219" t="s">
        <v>319</v>
      </c>
      <c r="AU127" s="219" t="s">
        <v>85</v>
      </c>
      <c r="AY127" s="20" t="s">
        <v>180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85</v>
      </c>
      <c r="BK127" s="220">
        <f>ROUND(I127*H127,2)</f>
        <v>0</v>
      </c>
      <c r="BL127" s="20" t="s">
        <v>186</v>
      </c>
      <c r="BM127" s="219" t="s">
        <v>1627</v>
      </c>
    </row>
    <row r="128" s="2" customFormat="1" ht="16.5" customHeight="1">
      <c r="A128" s="41"/>
      <c r="B128" s="42"/>
      <c r="C128" s="270" t="s">
        <v>484</v>
      </c>
      <c r="D128" s="270" t="s">
        <v>319</v>
      </c>
      <c r="E128" s="271" t="s">
        <v>1628</v>
      </c>
      <c r="F128" s="272" t="s">
        <v>1629</v>
      </c>
      <c r="G128" s="273" t="s">
        <v>1630</v>
      </c>
      <c r="H128" s="274">
        <v>1</v>
      </c>
      <c r="I128" s="275"/>
      <c r="J128" s="276">
        <f>ROUND(I128*H128,2)</f>
        <v>0</v>
      </c>
      <c r="K128" s="272" t="s">
        <v>19</v>
      </c>
      <c r="L128" s="277"/>
      <c r="M128" s="278" t="s">
        <v>19</v>
      </c>
      <c r="N128" s="279" t="s">
        <v>48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260</v>
      </c>
      <c r="AT128" s="219" t="s">
        <v>319</v>
      </c>
      <c r="AU128" s="219" t="s">
        <v>85</v>
      </c>
      <c r="AY128" s="20" t="s">
        <v>180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85</v>
      </c>
      <c r="BK128" s="220">
        <f>ROUND(I128*H128,2)</f>
        <v>0</v>
      </c>
      <c r="BL128" s="20" t="s">
        <v>186</v>
      </c>
      <c r="BM128" s="219" t="s">
        <v>1631</v>
      </c>
    </row>
    <row r="129" s="2" customFormat="1" ht="16.5" customHeight="1">
      <c r="A129" s="41"/>
      <c r="B129" s="42"/>
      <c r="C129" s="208" t="s">
        <v>495</v>
      </c>
      <c r="D129" s="208" t="s">
        <v>182</v>
      </c>
      <c r="E129" s="209" t="s">
        <v>1632</v>
      </c>
      <c r="F129" s="210" t="s">
        <v>1633</v>
      </c>
      <c r="G129" s="211" t="s">
        <v>1548</v>
      </c>
      <c r="H129" s="212">
        <v>1</v>
      </c>
      <c r="I129" s="213"/>
      <c r="J129" s="214">
        <f>ROUND(I129*H129,2)</f>
        <v>0</v>
      </c>
      <c r="K129" s="210" t="s">
        <v>19</v>
      </c>
      <c r="L129" s="47"/>
      <c r="M129" s="215" t="s">
        <v>19</v>
      </c>
      <c r="N129" s="216" t="s">
        <v>48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186</v>
      </c>
      <c r="AT129" s="219" t="s">
        <v>182</v>
      </c>
      <c r="AU129" s="219" t="s">
        <v>85</v>
      </c>
      <c r="AY129" s="20" t="s">
        <v>180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85</v>
      </c>
      <c r="BK129" s="220">
        <f>ROUND(I129*H129,2)</f>
        <v>0</v>
      </c>
      <c r="BL129" s="20" t="s">
        <v>186</v>
      </c>
      <c r="BM129" s="219" t="s">
        <v>712</v>
      </c>
    </row>
    <row r="130" s="12" customFormat="1" ht="25.92" customHeight="1">
      <c r="A130" s="12"/>
      <c r="B130" s="192"/>
      <c r="C130" s="193"/>
      <c r="D130" s="194" t="s">
        <v>76</v>
      </c>
      <c r="E130" s="195" t="s">
        <v>1634</v>
      </c>
      <c r="F130" s="195" t="s">
        <v>1635</v>
      </c>
      <c r="G130" s="193"/>
      <c r="H130" s="193"/>
      <c r="I130" s="196"/>
      <c r="J130" s="197">
        <f>BK130</f>
        <v>0</v>
      </c>
      <c r="K130" s="193"/>
      <c r="L130" s="198"/>
      <c r="M130" s="199"/>
      <c r="N130" s="200"/>
      <c r="O130" s="200"/>
      <c r="P130" s="201">
        <f>SUM(P131:P132)</f>
        <v>0</v>
      </c>
      <c r="Q130" s="200"/>
      <c r="R130" s="201">
        <f>SUM(R131:R132)</f>
        <v>0</v>
      </c>
      <c r="S130" s="200"/>
      <c r="T130" s="202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3" t="s">
        <v>85</v>
      </c>
      <c r="AT130" s="204" t="s">
        <v>76</v>
      </c>
      <c r="AU130" s="204" t="s">
        <v>77</v>
      </c>
      <c r="AY130" s="203" t="s">
        <v>180</v>
      </c>
      <c r="BK130" s="205">
        <f>SUM(BK131:BK132)</f>
        <v>0</v>
      </c>
    </row>
    <row r="131" s="2" customFormat="1" ht="24.15" customHeight="1">
      <c r="A131" s="41"/>
      <c r="B131" s="42"/>
      <c r="C131" s="208" t="s">
        <v>500</v>
      </c>
      <c r="D131" s="208" t="s">
        <v>182</v>
      </c>
      <c r="E131" s="209" t="s">
        <v>1636</v>
      </c>
      <c r="F131" s="210" t="s">
        <v>1637</v>
      </c>
      <c r="G131" s="211" t="s">
        <v>378</v>
      </c>
      <c r="H131" s="212">
        <v>39</v>
      </c>
      <c r="I131" s="213"/>
      <c r="J131" s="214">
        <f>ROUND(I131*H131,2)</f>
        <v>0</v>
      </c>
      <c r="K131" s="210" t="s">
        <v>19</v>
      </c>
      <c r="L131" s="47"/>
      <c r="M131" s="215" t="s">
        <v>19</v>
      </c>
      <c r="N131" s="216" t="s">
        <v>48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186</v>
      </c>
      <c r="AT131" s="219" t="s">
        <v>182</v>
      </c>
      <c r="AU131" s="219" t="s">
        <v>85</v>
      </c>
      <c r="AY131" s="20" t="s">
        <v>180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85</v>
      </c>
      <c r="BK131" s="220">
        <f>ROUND(I131*H131,2)</f>
        <v>0</v>
      </c>
      <c r="BL131" s="20" t="s">
        <v>186</v>
      </c>
      <c r="BM131" s="219" t="s">
        <v>721</v>
      </c>
    </row>
    <row r="132" s="2" customFormat="1" ht="44.25" customHeight="1">
      <c r="A132" s="41"/>
      <c r="B132" s="42"/>
      <c r="C132" s="208" t="s">
        <v>116</v>
      </c>
      <c r="D132" s="208" t="s">
        <v>182</v>
      </c>
      <c r="E132" s="209" t="s">
        <v>1638</v>
      </c>
      <c r="F132" s="210" t="s">
        <v>1639</v>
      </c>
      <c r="G132" s="211" t="s">
        <v>378</v>
      </c>
      <c r="H132" s="212">
        <v>250</v>
      </c>
      <c r="I132" s="213"/>
      <c r="J132" s="214">
        <f>ROUND(I132*H132,2)</f>
        <v>0</v>
      </c>
      <c r="K132" s="210" t="s">
        <v>19</v>
      </c>
      <c r="L132" s="47"/>
      <c r="M132" s="215" t="s">
        <v>19</v>
      </c>
      <c r="N132" s="216" t="s">
        <v>48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186</v>
      </c>
      <c r="AT132" s="219" t="s">
        <v>182</v>
      </c>
      <c r="AU132" s="219" t="s">
        <v>85</v>
      </c>
      <c r="AY132" s="20" t="s">
        <v>180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85</v>
      </c>
      <c r="BK132" s="220">
        <f>ROUND(I132*H132,2)</f>
        <v>0</v>
      </c>
      <c r="BL132" s="20" t="s">
        <v>186</v>
      </c>
      <c r="BM132" s="219" t="s">
        <v>730</v>
      </c>
    </row>
    <row r="133" s="12" customFormat="1" ht="25.92" customHeight="1">
      <c r="A133" s="12"/>
      <c r="B133" s="192"/>
      <c r="C133" s="193"/>
      <c r="D133" s="194" t="s">
        <v>76</v>
      </c>
      <c r="E133" s="195" t="s">
        <v>1640</v>
      </c>
      <c r="F133" s="195" t="s">
        <v>1641</v>
      </c>
      <c r="G133" s="193"/>
      <c r="H133" s="193"/>
      <c r="I133" s="196"/>
      <c r="J133" s="197">
        <f>BK133</f>
        <v>0</v>
      </c>
      <c r="K133" s="193"/>
      <c r="L133" s="198"/>
      <c r="M133" s="199"/>
      <c r="N133" s="200"/>
      <c r="O133" s="200"/>
      <c r="P133" s="201">
        <f>SUM(P134:P136)</f>
        <v>0</v>
      </c>
      <c r="Q133" s="200"/>
      <c r="R133" s="201">
        <f>SUM(R134:R136)</f>
        <v>0</v>
      </c>
      <c r="S133" s="200"/>
      <c r="T133" s="202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3" t="s">
        <v>85</v>
      </c>
      <c r="AT133" s="204" t="s">
        <v>76</v>
      </c>
      <c r="AU133" s="204" t="s">
        <v>77</v>
      </c>
      <c r="AY133" s="203" t="s">
        <v>180</v>
      </c>
      <c r="BK133" s="205">
        <f>SUM(BK134:BK136)</f>
        <v>0</v>
      </c>
    </row>
    <row r="134" s="2" customFormat="1" ht="44.25" customHeight="1">
      <c r="A134" s="41"/>
      <c r="B134" s="42"/>
      <c r="C134" s="270" t="s">
        <v>530</v>
      </c>
      <c r="D134" s="270" t="s">
        <v>319</v>
      </c>
      <c r="E134" s="271" t="s">
        <v>1642</v>
      </c>
      <c r="F134" s="272" t="s">
        <v>1643</v>
      </c>
      <c r="G134" s="273" t="s">
        <v>574</v>
      </c>
      <c r="H134" s="274">
        <v>26</v>
      </c>
      <c r="I134" s="275"/>
      <c r="J134" s="276">
        <f>ROUND(I134*H134,2)</f>
        <v>0</v>
      </c>
      <c r="K134" s="272" t="s">
        <v>19</v>
      </c>
      <c r="L134" s="277"/>
      <c r="M134" s="278" t="s">
        <v>19</v>
      </c>
      <c r="N134" s="279" t="s">
        <v>48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260</v>
      </c>
      <c r="AT134" s="219" t="s">
        <v>319</v>
      </c>
      <c r="AU134" s="219" t="s">
        <v>85</v>
      </c>
      <c r="AY134" s="20" t="s">
        <v>180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85</v>
      </c>
      <c r="BK134" s="220">
        <f>ROUND(I134*H134,2)</f>
        <v>0</v>
      </c>
      <c r="BL134" s="20" t="s">
        <v>186</v>
      </c>
      <c r="BM134" s="219" t="s">
        <v>1644</v>
      </c>
    </row>
    <row r="135" s="2" customFormat="1" ht="49.05" customHeight="1">
      <c r="A135" s="41"/>
      <c r="B135" s="42"/>
      <c r="C135" s="270" t="s">
        <v>538</v>
      </c>
      <c r="D135" s="270" t="s">
        <v>319</v>
      </c>
      <c r="E135" s="271" t="s">
        <v>1645</v>
      </c>
      <c r="F135" s="272" t="s">
        <v>1646</v>
      </c>
      <c r="G135" s="273" t="s">
        <v>574</v>
      </c>
      <c r="H135" s="274">
        <v>13</v>
      </c>
      <c r="I135" s="275"/>
      <c r="J135" s="276">
        <f>ROUND(I135*H135,2)</f>
        <v>0</v>
      </c>
      <c r="K135" s="272" t="s">
        <v>19</v>
      </c>
      <c r="L135" s="277"/>
      <c r="M135" s="278" t="s">
        <v>19</v>
      </c>
      <c r="N135" s="279" t="s">
        <v>48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260</v>
      </c>
      <c r="AT135" s="219" t="s">
        <v>319</v>
      </c>
      <c r="AU135" s="219" t="s">
        <v>85</v>
      </c>
      <c r="AY135" s="20" t="s">
        <v>180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85</v>
      </c>
      <c r="BK135" s="220">
        <f>ROUND(I135*H135,2)</f>
        <v>0</v>
      </c>
      <c r="BL135" s="20" t="s">
        <v>186</v>
      </c>
      <c r="BM135" s="219" t="s">
        <v>1647</v>
      </c>
    </row>
    <row r="136" s="2" customFormat="1" ht="16.5" customHeight="1">
      <c r="A136" s="41"/>
      <c r="B136" s="42"/>
      <c r="C136" s="270" t="s">
        <v>546</v>
      </c>
      <c r="D136" s="270" t="s">
        <v>319</v>
      </c>
      <c r="E136" s="271" t="s">
        <v>1648</v>
      </c>
      <c r="F136" s="272" t="s">
        <v>1649</v>
      </c>
      <c r="G136" s="273" t="s">
        <v>574</v>
      </c>
      <c r="H136" s="274">
        <v>39</v>
      </c>
      <c r="I136" s="275"/>
      <c r="J136" s="276">
        <f>ROUND(I136*H136,2)</f>
        <v>0</v>
      </c>
      <c r="K136" s="272" t="s">
        <v>19</v>
      </c>
      <c r="L136" s="277"/>
      <c r="M136" s="278" t="s">
        <v>19</v>
      </c>
      <c r="N136" s="279" t="s">
        <v>48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260</v>
      </c>
      <c r="AT136" s="219" t="s">
        <v>319</v>
      </c>
      <c r="AU136" s="219" t="s">
        <v>85</v>
      </c>
      <c r="AY136" s="20" t="s">
        <v>180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85</v>
      </c>
      <c r="BK136" s="220">
        <f>ROUND(I136*H136,2)</f>
        <v>0</v>
      </c>
      <c r="BL136" s="20" t="s">
        <v>186</v>
      </c>
      <c r="BM136" s="219" t="s">
        <v>1650</v>
      </c>
    </row>
    <row r="137" s="12" customFormat="1" ht="25.92" customHeight="1">
      <c r="A137" s="12"/>
      <c r="B137" s="192"/>
      <c r="C137" s="193"/>
      <c r="D137" s="194" t="s">
        <v>76</v>
      </c>
      <c r="E137" s="195" t="s">
        <v>1651</v>
      </c>
      <c r="F137" s="195" t="s">
        <v>1652</v>
      </c>
      <c r="G137" s="193"/>
      <c r="H137" s="193"/>
      <c r="I137" s="196"/>
      <c r="J137" s="197">
        <f>BK137</f>
        <v>0</v>
      </c>
      <c r="K137" s="193"/>
      <c r="L137" s="198"/>
      <c r="M137" s="199"/>
      <c r="N137" s="200"/>
      <c r="O137" s="200"/>
      <c r="P137" s="201">
        <f>SUM(P138:P141)</f>
        <v>0</v>
      </c>
      <c r="Q137" s="200"/>
      <c r="R137" s="201">
        <f>SUM(R138:R141)</f>
        <v>0</v>
      </c>
      <c r="S137" s="200"/>
      <c r="T137" s="202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3" t="s">
        <v>85</v>
      </c>
      <c r="AT137" s="204" t="s">
        <v>76</v>
      </c>
      <c r="AU137" s="204" t="s">
        <v>77</v>
      </c>
      <c r="AY137" s="203" t="s">
        <v>180</v>
      </c>
      <c r="BK137" s="205">
        <f>SUM(BK138:BK141)</f>
        <v>0</v>
      </c>
    </row>
    <row r="138" s="2" customFormat="1" ht="16.5" customHeight="1">
      <c r="A138" s="41"/>
      <c r="B138" s="42"/>
      <c r="C138" s="208" t="s">
        <v>554</v>
      </c>
      <c r="D138" s="208" t="s">
        <v>182</v>
      </c>
      <c r="E138" s="209" t="s">
        <v>1653</v>
      </c>
      <c r="F138" s="210" t="s">
        <v>1654</v>
      </c>
      <c r="G138" s="211" t="s">
        <v>574</v>
      </c>
      <c r="H138" s="212">
        <v>26</v>
      </c>
      <c r="I138" s="213"/>
      <c r="J138" s="214">
        <f>ROUND(I138*H138,2)</f>
        <v>0</v>
      </c>
      <c r="K138" s="210" t="s">
        <v>19</v>
      </c>
      <c r="L138" s="47"/>
      <c r="M138" s="215" t="s">
        <v>19</v>
      </c>
      <c r="N138" s="216" t="s">
        <v>48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186</v>
      </c>
      <c r="AT138" s="219" t="s">
        <v>182</v>
      </c>
      <c r="AU138" s="219" t="s">
        <v>85</v>
      </c>
      <c r="AY138" s="20" t="s">
        <v>180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85</v>
      </c>
      <c r="BK138" s="220">
        <f>ROUND(I138*H138,2)</f>
        <v>0</v>
      </c>
      <c r="BL138" s="20" t="s">
        <v>186</v>
      </c>
      <c r="BM138" s="219" t="s">
        <v>765</v>
      </c>
    </row>
    <row r="139" s="2" customFormat="1" ht="16.5" customHeight="1">
      <c r="A139" s="41"/>
      <c r="B139" s="42"/>
      <c r="C139" s="208" t="s">
        <v>559</v>
      </c>
      <c r="D139" s="208" t="s">
        <v>182</v>
      </c>
      <c r="E139" s="209" t="s">
        <v>1655</v>
      </c>
      <c r="F139" s="210" t="s">
        <v>1656</v>
      </c>
      <c r="G139" s="211" t="s">
        <v>574</v>
      </c>
      <c r="H139" s="212">
        <v>13</v>
      </c>
      <c r="I139" s="213"/>
      <c r="J139" s="214">
        <f>ROUND(I139*H139,2)</f>
        <v>0</v>
      </c>
      <c r="K139" s="210" t="s">
        <v>19</v>
      </c>
      <c r="L139" s="47"/>
      <c r="M139" s="215" t="s">
        <v>19</v>
      </c>
      <c r="N139" s="216" t="s">
        <v>48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186</v>
      </c>
      <c r="AT139" s="219" t="s">
        <v>182</v>
      </c>
      <c r="AU139" s="219" t="s">
        <v>85</v>
      </c>
      <c r="AY139" s="20" t="s">
        <v>180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85</v>
      </c>
      <c r="BK139" s="220">
        <f>ROUND(I139*H139,2)</f>
        <v>0</v>
      </c>
      <c r="BL139" s="20" t="s">
        <v>186</v>
      </c>
      <c r="BM139" s="219" t="s">
        <v>775</v>
      </c>
    </row>
    <row r="140" s="2" customFormat="1" ht="16.5" customHeight="1">
      <c r="A140" s="41"/>
      <c r="B140" s="42"/>
      <c r="C140" s="208" t="s">
        <v>564</v>
      </c>
      <c r="D140" s="208" t="s">
        <v>182</v>
      </c>
      <c r="E140" s="209" t="s">
        <v>1657</v>
      </c>
      <c r="F140" s="210" t="s">
        <v>1658</v>
      </c>
      <c r="G140" s="211" t="s">
        <v>574</v>
      </c>
      <c r="H140" s="212">
        <v>13</v>
      </c>
      <c r="I140" s="213"/>
      <c r="J140" s="214">
        <f>ROUND(I140*H140,2)</f>
        <v>0</v>
      </c>
      <c r="K140" s="210" t="s">
        <v>19</v>
      </c>
      <c r="L140" s="47"/>
      <c r="M140" s="215" t="s">
        <v>19</v>
      </c>
      <c r="N140" s="216" t="s">
        <v>48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186</v>
      </c>
      <c r="AT140" s="219" t="s">
        <v>182</v>
      </c>
      <c r="AU140" s="219" t="s">
        <v>85</v>
      </c>
      <c r="AY140" s="20" t="s">
        <v>180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85</v>
      </c>
      <c r="BK140" s="220">
        <f>ROUND(I140*H140,2)</f>
        <v>0</v>
      </c>
      <c r="BL140" s="20" t="s">
        <v>186</v>
      </c>
      <c r="BM140" s="219" t="s">
        <v>791</v>
      </c>
    </row>
    <row r="141" s="2" customFormat="1" ht="16.5" customHeight="1">
      <c r="A141" s="41"/>
      <c r="B141" s="42"/>
      <c r="C141" s="208" t="s">
        <v>571</v>
      </c>
      <c r="D141" s="208" t="s">
        <v>182</v>
      </c>
      <c r="E141" s="209" t="s">
        <v>1659</v>
      </c>
      <c r="F141" s="210" t="s">
        <v>1660</v>
      </c>
      <c r="G141" s="211" t="s">
        <v>574</v>
      </c>
      <c r="H141" s="212">
        <v>39</v>
      </c>
      <c r="I141" s="213"/>
      <c r="J141" s="214">
        <f>ROUND(I141*H141,2)</f>
        <v>0</v>
      </c>
      <c r="K141" s="210" t="s">
        <v>19</v>
      </c>
      <c r="L141" s="47"/>
      <c r="M141" s="215" t="s">
        <v>19</v>
      </c>
      <c r="N141" s="216" t="s">
        <v>48</v>
      </c>
      <c r="O141" s="87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186</v>
      </c>
      <c r="AT141" s="219" t="s">
        <v>182</v>
      </c>
      <c r="AU141" s="219" t="s">
        <v>85</v>
      </c>
      <c r="AY141" s="20" t="s">
        <v>180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85</v>
      </c>
      <c r="BK141" s="220">
        <f>ROUND(I141*H141,2)</f>
        <v>0</v>
      </c>
      <c r="BL141" s="20" t="s">
        <v>186</v>
      </c>
      <c r="BM141" s="219" t="s">
        <v>802</v>
      </c>
    </row>
    <row r="142" s="12" customFormat="1" ht="25.92" customHeight="1">
      <c r="A142" s="12"/>
      <c r="B142" s="192"/>
      <c r="C142" s="193"/>
      <c r="D142" s="194" t="s">
        <v>76</v>
      </c>
      <c r="E142" s="195" t="s">
        <v>1661</v>
      </c>
      <c r="F142" s="195" t="s">
        <v>1662</v>
      </c>
      <c r="G142" s="193"/>
      <c r="H142" s="193"/>
      <c r="I142" s="196"/>
      <c r="J142" s="197">
        <f>BK142</f>
        <v>0</v>
      </c>
      <c r="K142" s="193"/>
      <c r="L142" s="198"/>
      <c r="M142" s="199"/>
      <c r="N142" s="200"/>
      <c r="O142" s="200"/>
      <c r="P142" s="201">
        <f>SUM(P143:P149)</f>
        <v>0</v>
      </c>
      <c r="Q142" s="200"/>
      <c r="R142" s="201">
        <f>SUM(R143:R149)</f>
        <v>0</v>
      </c>
      <c r="S142" s="200"/>
      <c r="T142" s="202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3" t="s">
        <v>85</v>
      </c>
      <c r="AT142" s="204" t="s">
        <v>76</v>
      </c>
      <c r="AU142" s="204" t="s">
        <v>77</v>
      </c>
      <c r="AY142" s="203" t="s">
        <v>180</v>
      </c>
      <c r="BK142" s="205">
        <f>SUM(BK143:BK149)</f>
        <v>0</v>
      </c>
    </row>
    <row r="143" s="2" customFormat="1" ht="16.5" customHeight="1">
      <c r="A143" s="41"/>
      <c r="B143" s="42"/>
      <c r="C143" s="270" t="s">
        <v>576</v>
      </c>
      <c r="D143" s="270" t="s">
        <v>319</v>
      </c>
      <c r="E143" s="271" t="s">
        <v>1663</v>
      </c>
      <c r="F143" s="272" t="s">
        <v>1664</v>
      </c>
      <c r="G143" s="273" t="s">
        <v>378</v>
      </c>
      <c r="H143" s="274">
        <v>4</v>
      </c>
      <c r="I143" s="275"/>
      <c r="J143" s="276">
        <f>ROUND(I143*H143,2)</f>
        <v>0</v>
      </c>
      <c r="K143" s="272" t="s">
        <v>19</v>
      </c>
      <c r="L143" s="277"/>
      <c r="M143" s="278" t="s">
        <v>19</v>
      </c>
      <c r="N143" s="279" t="s">
        <v>48</v>
      </c>
      <c r="O143" s="87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9" t="s">
        <v>260</v>
      </c>
      <c r="AT143" s="219" t="s">
        <v>319</v>
      </c>
      <c r="AU143" s="219" t="s">
        <v>85</v>
      </c>
      <c r="AY143" s="20" t="s">
        <v>180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85</v>
      </c>
      <c r="BK143" s="220">
        <f>ROUND(I143*H143,2)</f>
        <v>0</v>
      </c>
      <c r="BL143" s="20" t="s">
        <v>186</v>
      </c>
      <c r="BM143" s="219" t="s">
        <v>1665</v>
      </c>
    </row>
    <row r="144" s="2" customFormat="1" ht="16.5" customHeight="1">
      <c r="A144" s="41"/>
      <c r="B144" s="42"/>
      <c r="C144" s="270" t="s">
        <v>583</v>
      </c>
      <c r="D144" s="270" t="s">
        <v>319</v>
      </c>
      <c r="E144" s="271" t="s">
        <v>1666</v>
      </c>
      <c r="F144" s="272" t="s">
        <v>1667</v>
      </c>
      <c r="G144" s="273" t="s">
        <v>378</v>
      </c>
      <c r="H144" s="274">
        <v>20</v>
      </c>
      <c r="I144" s="275"/>
      <c r="J144" s="276">
        <f>ROUND(I144*H144,2)</f>
        <v>0</v>
      </c>
      <c r="K144" s="272" t="s">
        <v>19</v>
      </c>
      <c r="L144" s="277"/>
      <c r="M144" s="278" t="s">
        <v>19</v>
      </c>
      <c r="N144" s="279" t="s">
        <v>48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260</v>
      </c>
      <c r="AT144" s="219" t="s">
        <v>319</v>
      </c>
      <c r="AU144" s="219" t="s">
        <v>85</v>
      </c>
      <c r="AY144" s="20" t="s">
        <v>180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85</v>
      </c>
      <c r="BK144" s="220">
        <f>ROUND(I144*H144,2)</f>
        <v>0</v>
      </c>
      <c r="BL144" s="20" t="s">
        <v>186</v>
      </c>
      <c r="BM144" s="219" t="s">
        <v>1668</v>
      </c>
    </row>
    <row r="145" s="2" customFormat="1" ht="16.5" customHeight="1">
      <c r="A145" s="41"/>
      <c r="B145" s="42"/>
      <c r="C145" s="270" t="s">
        <v>587</v>
      </c>
      <c r="D145" s="270" t="s">
        <v>319</v>
      </c>
      <c r="E145" s="271" t="s">
        <v>1669</v>
      </c>
      <c r="F145" s="272" t="s">
        <v>1670</v>
      </c>
      <c r="G145" s="273" t="s">
        <v>378</v>
      </c>
      <c r="H145" s="274">
        <v>100</v>
      </c>
      <c r="I145" s="275"/>
      <c r="J145" s="276">
        <f>ROUND(I145*H145,2)</f>
        <v>0</v>
      </c>
      <c r="K145" s="272" t="s">
        <v>19</v>
      </c>
      <c r="L145" s="277"/>
      <c r="M145" s="278" t="s">
        <v>19</v>
      </c>
      <c r="N145" s="279" t="s">
        <v>48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260</v>
      </c>
      <c r="AT145" s="219" t="s">
        <v>319</v>
      </c>
      <c r="AU145" s="219" t="s">
        <v>85</v>
      </c>
      <c r="AY145" s="20" t="s">
        <v>180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85</v>
      </c>
      <c r="BK145" s="220">
        <f>ROUND(I145*H145,2)</f>
        <v>0</v>
      </c>
      <c r="BL145" s="20" t="s">
        <v>186</v>
      </c>
      <c r="BM145" s="219" t="s">
        <v>1671</v>
      </c>
    </row>
    <row r="146" s="2" customFormat="1" ht="16.5" customHeight="1">
      <c r="A146" s="41"/>
      <c r="B146" s="42"/>
      <c r="C146" s="270" t="s">
        <v>591</v>
      </c>
      <c r="D146" s="270" t="s">
        <v>319</v>
      </c>
      <c r="E146" s="271" t="s">
        <v>1672</v>
      </c>
      <c r="F146" s="272" t="s">
        <v>1673</v>
      </c>
      <c r="G146" s="273" t="s">
        <v>574</v>
      </c>
      <c r="H146" s="274">
        <v>10</v>
      </c>
      <c r="I146" s="275"/>
      <c r="J146" s="276">
        <f>ROUND(I146*H146,2)</f>
        <v>0</v>
      </c>
      <c r="K146" s="272" t="s">
        <v>19</v>
      </c>
      <c r="L146" s="277"/>
      <c r="M146" s="278" t="s">
        <v>19</v>
      </c>
      <c r="N146" s="279" t="s">
        <v>48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260</v>
      </c>
      <c r="AT146" s="219" t="s">
        <v>319</v>
      </c>
      <c r="AU146" s="219" t="s">
        <v>85</v>
      </c>
      <c r="AY146" s="20" t="s">
        <v>180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85</v>
      </c>
      <c r="BK146" s="220">
        <f>ROUND(I146*H146,2)</f>
        <v>0</v>
      </c>
      <c r="BL146" s="20" t="s">
        <v>186</v>
      </c>
      <c r="BM146" s="219" t="s">
        <v>1674</v>
      </c>
    </row>
    <row r="147" s="2" customFormat="1" ht="16.5" customHeight="1">
      <c r="A147" s="41"/>
      <c r="B147" s="42"/>
      <c r="C147" s="270" t="s">
        <v>595</v>
      </c>
      <c r="D147" s="270" t="s">
        <v>319</v>
      </c>
      <c r="E147" s="271" t="s">
        <v>1675</v>
      </c>
      <c r="F147" s="272" t="s">
        <v>1676</v>
      </c>
      <c r="G147" s="273" t="s">
        <v>574</v>
      </c>
      <c r="H147" s="274">
        <v>10</v>
      </c>
      <c r="I147" s="275"/>
      <c r="J147" s="276">
        <f>ROUND(I147*H147,2)</f>
        <v>0</v>
      </c>
      <c r="K147" s="272" t="s">
        <v>19</v>
      </c>
      <c r="L147" s="277"/>
      <c r="M147" s="278" t="s">
        <v>19</v>
      </c>
      <c r="N147" s="279" t="s">
        <v>48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260</v>
      </c>
      <c r="AT147" s="219" t="s">
        <v>319</v>
      </c>
      <c r="AU147" s="219" t="s">
        <v>85</v>
      </c>
      <c r="AY147" s="20" t="s">
        <v>180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85</v>
      </c>
      <c r="BK147" s="220">
        <f>ROUND(I147*H147,2)</f>
        <v>0</v>
      </c>
      <c r="BL147" s="20" t="s">
        <v>186</v>
      </c>
      <c r="BM147" s="219" t="s">
        <v>1677</v>
      </c>
    </row>
    <row r="148" s="2" customFormat="1" ht="16.5" customHeight="1">
      <c r="A148" s="41"/>
      <c r="B148" s="42"/>
      <c r="C148" s="270" t="s">
        <v>601</v>
      </c>
      <c r="D148" s="270" t="s">
        <v>319</v>
      </c>
      <c r="E148" s="271" t="s">
        <v>1678</v>
      </c>
      <c r="F148" s="272" t="s">
        <v>1679</v>
      </c>
      <c r="G148" s="273" t="s">
        <v>574</v>
      </c>
      <c r="H148" s="274">
        <v>26</v>
      </c>
      <c r="I148" s="275"/>
      <c r="J148" s="276">
        <f>ROUND(I148*H148,2)</f>
        <v>0</v>
      </c>
      <c r="K148" s="272" t="s">
        <v>19</v>
      </c>
      <c r="L148" s="277"/>
      <c r="M148" s="278" t="s">
        <v>19</v>
      </c>
      <c r="N148" s="279" t="s">
        <v>48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260</v>
      </c>
      <c r="AT148" s="219" t="s">
        <v>319</v>
      </c>
      <c r="AU148" s="219" t="s">
        <v>85</v>
      </c>
      <c r="AY148" s="20" t="s">
        <v>180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85</v>
      </c>
      <c r="BK148" s="220">
        <f>ROUND(I148*H148,2)</f>
        <v>0</v>
      </c>
      <c r="BL148" s="20" t="s">
        <v>186</v>
      </c>
      <c r="BM148" s="219" t="s">
        <v>1680</v>
      </c>
    </row>
    <row r="149" s="2" customFormat="1" ht="16.5" customHeight="1">
      <c r="A149" s="41"/>
      <c r="B149" s="42"/>
      <c r="C149" s="270" t="s">
        <v>609</v>
      </c>
      <c r="D149" s="270" t="s">
        <v>319</v>
      </c>
      <c r="E149" s="271" t="s">
        <v>1681</v>
      </c>
      <c r="F149" s="272" t="s">
        <v>1682</v>
      </c>
      <c r="G149" s="273" t="s">
        <v>574</v>
      </c>
      <c r="H149" s="274">
        <v>104</v>
      </c>
      <c r="I149" s="275"/>
      <c r="J149" s="276">
        <f>ROUND(I149*H149,2)</f>
        <v>0</v>
      </c>
      <c r="K149" s="272" t="s">
        <v>19</v>
      </c>
      <c r="L149" s="277"/>
      <c r="M149" s="278" t="s">
        <v>19</v>
      </c>
      <c r="N149" s="279" t="s">
        <v>48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260</v>
      </c>
      <c r="AT149" s="219" t="s">
        <v>319</v>
      </c>
      <c r="AU149" s="219" t="s">
        <v>85</v>
      </c>
      <c r="AY149" s="20" t="s">
        <v>180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85</v>
      </c>
      <c r="BK149" s="220">
        <f>ROUND(I149*H149,2)</f>
        <v>0</v>
      </c>
      <c r="BL149" s="20" t="s">
        <v>186</v>
      </c>
      <c r="BM149" s="219" t="s">
        <v>1683</v>
      </c>
    </row>
    <row r="150" s="12" customFormat="1" ht="25.92" customHeight="1">
      <c r="A150" s="12"/>
      <c r="B150" s="192"/>
      <c r="C150" s="193"/>
      <c r="D150" s="194" t="s">
        <v>76</v>
      </c>
      <c r="E150" s="195" t="s">
        <v>1684</v>
      </c>
      <c r="F150" s="195" t="s">
        <v>1685</v>
      </c>
      <c r="G150" s="193"/>
      <c r="H150" s="193"/>
      <c r="I150" s="196"/>
      <c r="J150" s="197">
        <f>BK150</f>
        <v>0</v>
      </c>
      <c r="K150" s="193"/>
      <c r="L150" s="198"/>
      <c r="M150" s="199"/>
      <c r="N150" s="200"/>
      <c r="O150" s="200"/>
      <c r="P150" s="201">
        <f>SUM(P151:P154)</f>
        <v>0</v>
      </c>
      <c r="Q150" s="200"/>
      <c r="R150" s="201">
        <f>SUM(R151:R154)</f>
        <v>0</v>
      </c>
      <c r="S150" s="200"/>
      <c r="T150" s="202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3" t="s">
        <v>85</v>
      </c>
      <c r="AT150" s="204" t="s">
        <v>76</v>
      </c>
      <c r="AU150" s="204" t="s">
        <v>77</v>
      </c>
      <c r="AY150" s="203" t="s">
        <v>180</v>
      </c>
      <c r="BK150" s="205">
        <f>SUM(BK151:BK154)</f>
        <v>0</v>
      </c>
    </row>
    <row r="151" s="2" customFormat="1" ht="16.5" customHeight="1">
      <c r="A151" s="41"/>
      <c r="B151" s="42"/>
      <c r="C151" s="208" t="s">
        <v>615</v>
      </c>
      <c r="D151" s="208" t="s">
        <v>182</v>
      </c>
      <c r="E151" s="209" t="s">
        <v>1686</v>
      </c>
      <c r="F151" s="210" t="s">
        <v>1687</v>
      </c>
      <c r="G151" s="211" t="s">
        <v>378</v>
      </c>
      <c r="H151" s="212">
        <v>4</v>
      </c>
      <c r="I151" s="213"/>
      <c r="J151" s="214">
        <f>ROUND(I151*H151,2)</f>
        <v>0</v>
      </c>
      <c r="K151" s="210" t="s">
        <v>19</v>
      </c>
      <c r="L151" s="47"/>
      <c r="M151" s="215" t="s">
        <v>19</v>
      </c>
      <c r="N151" s="216" t="s">
        <v>48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186</v>
      </c>
      <c r="AT151" s="219" t="s">
        <v>182</v>
      </c>
      <c r="AU151" s="219" t="s">
        <v>85</v>
      </c>
      <c r="AY151" s="20" t="s">
        <v>180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85</v>
      </c>
      <c r="BK151" s="220">
        <f>ROUND(I151*H151,2)</f>
        <v>0</v>
      </c>
      <c r="BL151" s="20" t="s">
        <v>186</v>
      </c>
      <c r="BM151" s="219" t="s">
        <v>877</v>
      </c>
    </row>
    <row r="152" s="2" customFormat="1" ht="16.5" customHeight="1">
      <c r="A152" s="41"/>
      <c r="B152" s="42"/>
      <c r="C152" s="208" t="s">
        <v>622</v>
      </c>
      <c r="D152" s="208" t="s">
        <v>182</v>
      </c>
      <c r="E152" s="209" t="s">
        <v>1688</v>
      </c>
      <c r="F152" s="210" t="s">
        <v>1689</v>
      </c>
      <c r="G152" s="211" t="s">
        <v>574</v>
      </c>
      <c r="H152" s="212">
        <v>12</v>
      </c>
      <c r="I152" s="213"/>
      <c r="J152" s="214">
        <f>ROUND(I152*H152,2)</f>
        <v>0</v>
      </c>
      <c r="K152" s="210" t="s">
        <v>19</v>
      </c>
      <c r="L152" s="47"/>
      <c r="M152" s="215" t="s">
        <v>19</v>
      </c>
      <c r="N152" s="216" t="s">
        <v>48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186</v>
      </c>
      <c r="AT152" s="219" t="s">
        <v>182</v>
      </c>
      <c r="AU152" s="219" t="s">
        <v>85</v>
      </c>
      <c r="AY152" s="20" t="s">
        <v>180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85</v>
      </c>
      <c r="BK152" s="220">
        <f>ROUND(I152*H152,2)</f>
        <v>0</v>
      </c>
      <c r="BL152" s="20" t="s">
        <v>186</v>
      </c>
      <c r="BM152" s="219" t="s">
        <v>889</v>
      </c>
    </row>
    <row r="153" s="2" customFormat="1" ht="16.5" customHeight="1">
      <c r="A153" s="41"/>
      <c r="B153" s="42"/>
      <c r="C153" s="208" t="s">
        <v>627</v>
      </c>
      <c r="D153" s="208" t="s">
        <v>182</v>
      </c>
      <c r="E153" s="209" t="s">
        <v>1690</v>
      </c>
      <c r="F153" s="210" t="s">
        <v>1691</v>
      </c>
      <c r="G153" s="211" t="s">
        <v>378</v>
      </c>
      <c r="H153" s="212">
        <v>100</v>
      </c>
      <c r="I153" s="213"/>
      <c r="J153" s="214">
        <f>ROUND(I153*H153,2)</f>
        <v>0</v>
      </c>
      <c r="K153" s="210" t="s">
        <v>19</v>
      </c>
      <c r="L153" s="47"/>
      <c r="M153" s="215" t="s">
        <v>19</v>
      </c>
      <c r="N153" s="216" t="s">
        <v>48</v>
      </c>
      <c r="O153" s="87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9" t="s">
        <v>186</v>
      </c>
      <c r="AT153" s="219" t="s">
        <v>182</v>
      </c>
      <c r="AU153" s="219" t="s">
        <v>85</v>
      </c>
      <c r="AY153" s="20" t="s">
        <v>180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85</v>
      </c>
      <c r="BK153" s="220">
        <f>ROUND(I153*H153,2)</f>
        <v>0</v>
      </c>
      <c r="BL153" s="20" t="s">
        <v>186</v>
      </c>
      <c r="BM153" s="219" t="s">
        <v>899</v>
      </c>
    </row>
    <row r="154" s="2" customFormat="1" ht="16.5" customHeight="1">
      <c r="A154" s="41"/>
      <c r="B154" s="42"/>
      <c r="C154" s="208" t="s">
        <v>634</v>
      </c>
      <c r="D154" s="208" t="s">
        <v>182</v>
      </c>
      <c r="E154" s="209" t="s">
        <v>1692</v>
      </c>
      <c r="F154" s="210" t="s">
        <v>1693</v>
      </c>
      <c r="G154" s="211" t="s">
        <v>574</v>
      </c>
      <c r="H154" s="212">
        <v>46</v>
      </c>
      <c r="I154" s="213"/>
      <c r="J154" s="214">
        <f>ROUND(I154*H154,2)</f>
        <v>0</v>
      </c>
      <c r="K154" s="210" t="s">
        <v>19</v>
      </c>
      <c r="L154" s="47"/>
      <c r="M154" s="286" t="s">
        <v>19</v>
      </c>
      <c r="N154" s="287" t="s">
        <v>48</v>
      </c>
      <c r="O154" s="284"/>
      <c r="P154" s="288">
        <f>O154*H154</f>
        <v>0</v>
      </c>
      <c r="Q154" s="288">
        <v>0</v>
      </c>
      <c r="R154" s="288">
        <f>Q154*H154</f>
        <v>0</v>
      </c>
      <c r="S154" s="288">
        <v>0</v>
      </c>
      <c r="T154" s="28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186</v>
      </c>
      <c r="AT154" s="219" t="s">
        <v>182</v>
      </c>
      <c r="AU154" s="219" t="s">
        <v>85</v>
      </c>
      <c r="AY154" s="20" t="s">
        <v>180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85</v>
      </c>
      <c r="BK154" s="220">
        <f>ROUND(I154*H154,2)</f>
        <v>0</v>
      </c>
      <c r="BL154" s="20" t="s">
        <v>186</v>
      </c>
      <c r="BM154" s="219" t="s">
        <v>908</v>
      </c>
    </row>
    <row r="155" s="2" customFormat="1" ht="6.96" customHeight="1">
      <c r="A155" s="41"/>
      <c r="B155" s="62"/>
      <c r="C155" s="63"/>
      <c r="D155" s="63"/>
      <c r="E155" s="63"/>
      <c r="F155" s="63"/>
      <c r="G155" s="63"/>
      <c r="H155" s="63"/>
      <c r="I155" s="63"/>
      <c r="J155" s="63"/>
      <c r="K155" s="63"/>
      <c r="L155" s="47"/>
      <c r="M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</sheetData>
  <sheetProtection sheet="1" autoFilter="0" formatColumns="0" formatRows="0" objects="1" scenarios="1" spinCount="100000" saltValue="n4NelnRSNNWnxs9GxUNMLymaDfurONtavMGPugd69mi79n5v8VE41KGQ1gOtGf/tPZT8ZFRpDgRR9ofS00lkVw==" hashValue="8GBTzOMSuslSQ/uYqkBWskVDmX43o7zYvkcRzC9Cu9cbBqOqgywc4I+T+vuuN4YeQKgbhhePO7LULfA1gqekoA==" algorithmName="SHA-512" password="CC3D"/>
  <autoFilter ref="C88:K154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1694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ROUND(J88,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ROUND((SUM(BE88:BE383)),  2)</f>
        <v>0</v>
      </c>
      <c r="G33" s="41"/>
      <c r="H33" s="41"/>
      <c r="I33" s="152">
        <v>0.20999999999999999</v>
      </c>
      <c r="J33" s="151">
        <f>ROUND(((SUM(BE88:BE383))*I33),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ROUND((SUM(BF88:BF383)),  2)</f>
        <v>0</v>
      </c>
      <c r="G34" s="41"/>
      <c r="H34" s="41"/>
      <c r="I34" s="152">
        <v>0.12</v>
      </c>
      <c r="J34" s="151">
        <f>ROUND(((SUM(BF88:BF383))*I34),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ROUND((SUM(BG88:BG383)),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ROUND((SUM(BH88:BH383)),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ROUND((SUM(BI88:BI383)),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D.1.5 - Zahradnické práce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151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1695</v>
      </c>
      <c r="E61" s="178"/>
      <c r="F61" s="178"/>
      <c r="G61" s="178"/>
      <c r="H61" s="178"/>
      <c r="I61" s="178"/>
      <c r="J61" s="179">
        <f>J90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1696</v>
      </c>
      <c r="E62" s="178"/>
      <c r="F62" s="178"/>
      <c r="G62" s="178"/>
      <c r="H62" s="178"/>
      <c r="I62" s="178"/>
      <c r="J62" s="179">
        <f>J94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1697</v>
      </c>
      <c r="E63" s="178"/>
      <c r="F63" s="178"/>
      <c r="G63" s="178"/>
      <c r="H63" s="178"/>
      <c r="I63" s="178"/>
      <c r="J63" s="179">
        <f>J101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1698</v>
      </c>
      <c r="E64" s="178"/>
      <c r="F64" s="178"/>
      <c r="G64" s="178"/>
      <c r="H64" s="178"/>
      <c r="I64" s="178"/>
      <c r="J64" s="179">
        <f>J104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1699</v>
      </c>
      <c r="E65" s="178"/>
      <c r="F65" s="178"/>
      <c r="G65" s="178"/>
      <c r="H65" s="178"/>
      <c r="I65" s="178"/>
      <c r="J65" s="179">
        <f>J123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1700</v>
      </c>
      <c r="E66" s="178"/>
      <c r="F66" s="178"/>
      <c r="G66" s="178"/>
      <c r="H66" s="178"/>
      <c r="I66" s="178"/>
      <c r="J66" s="179">
        <f>J167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1701</v>
      </c>
      <c r="E67" s="178"/>
      <c r="F67" s="178"/>
      <c r="G67" s="178"/>
      <c r="H67" s="178"/>
      <c r="I67" s="178"/>
      <c r="J67" s="179">
        <f>J216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1702</v>
      </c>
      <c r="E68" s="178"/>
      <c r="F68" s="178"/>
      <c r="G68" s="178"/>
      <c r="H68" s="178"/>
      <c r="I68" s="178"/>
      <c r="J68" s="179">
        <f>J336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165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4" t="str">
        <f>E7</f>
        <v>Léčivá zahrada</v>
      </c>
      <c r="F78" s="35"/>
      <c r="G78" s="35"/>
      <c r="H78" s="35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123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D.1.5 - Zahradnické práce</v>
      </c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Purkyňova 446, Náchod</v>
      </c>
      <c r="G82" s="43"/>
      <c r="H82" s="43"/>
      <c r="I82" s="35" t="s">
        <v>23</v>
      </c>
      <c r="J82" s="75" t="str">
        <f>IF(J12="","",J12)</f>
        <v>7. 5. 2025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E15</f>
        <v>Oblastní nemocnice Náchod a.s.</v>
      </c>
      <c r="G84" s="43"/>
      <c r="H84" s="43"/>
      <c r="I84" s="35" t="s">
        <v>33</v>
      </c>
      <c r="J84" s="39" t="str">
        <f>E21</f>
        <v>Ing. Jitka Peroutka Ullwerová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IF(E18="","",E18)</f>
        <v>Vyplň údaj</v>
      </c>
      <c r="G85" s="43"/>
      <c r="H85" s="43"/>
      <c r="I85" s="35" t="s">
        <v>37</v>
      </c>
      <c r="J85" s="39" t="str">
        <f>E24</f>
        <v>BACing s.r.o.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1"/>
      <c r="B87" s="182"/>
      <c r="C87" s="183" t="s">
        <v>166</v>
      </c>
      <c r="D87" s="184" t="s">
        <v>62</v>
      </c>
      <c r="E87" s="184" t="s">
        <v>58</v>
      </c>
      <c r="F87" s="184" t="s">
        <v>59</v>
      </c>
      <c r="G87" s="184" t="s">
        <v>167</v>
      </c>
      <c r="H87" s="184" t="s">
        <v>168</v>
      </c>
      <c r="I87" s="184" t="s">
        <v>169</v>
      </c>
      <c r="J87" s="184" t="s">
        <v>149</v>
      </c>
      <c r="K87" s="185" t="s">
        <v>170</v>
      </c>
      <c r="L87" s="186"/>
      <c r="M87" s="95" t="s">
        <v>19</v>
      </c>
      <c r="N87" s="96" t="s">
        <v>47</v>
      </c>
      <c r="O87" s="96" t="s">
        <v>171</v>
      </c>
      <c r="P87" s="96" t="s">
        <v>172</v>
      </c>
      <c r="Q87" s="96" t="s">
        <v>173</v>
      </c>
      <c r="R87" s="96" t="s">
        <v>174</v>
      </c>
      <c r="S87" s="96" t="s">
        <v>175</v>
      </c>
      <c r="T87" s="97" t="s">
        <v>176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41"/>
      <c r="B88" s="42"/>
      <c r="C88" s="102" t="s">
        <v>177</v>
      </c>
      <c r="D88" s="43"/>
      <c r="E88" s="43"/>
      <c r="F88" s="43"/>
      <c r="G88" s="43"/>
      <c r="H88" s="43"/>
      <c r="I88" s="43"/>
      <c r="J88" s="187">
        <f>BK88</f>
        <v>0</v>
      </c>
      <c r="K88" s="43"/>
      <c r="L88" s="47"/>
      <c r="M88" s="98"/>
      <c r="N88" s="188"/>
      <c r="O88" s="99"/>
      <c r="P88" s="189">
        <f>P89</f>
        <v>0</v>
      </c>
      <c r="Q88" s="99"/>
      <c r="R88" s="189">
        <f>R89</f>
        <v>0.0020800000000000003</v>
      </c>
      <c r="S88" s="99"/>
      <c r="T88" s="190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76</v>
      </c>
      <c r="AU88" s="20" t="s">
        <v>150</v>
      </c>
      <c r="BK88" s="191">
        <f>BK89</f>
        <v>0</v>
      </c>
    </row>
    <row r="89" s="12" customFormat="1" ht="25.92" customHeight="1">
      <c r="A89" s="12"/>
      <c r="B89" s="192"/>
      <c r="C89" s="193"/>
      <c r="D89" s="194" t="s">
        <v>76</v>
      </c>
      <c r="E89" s="195" t="s">
        <v>178</v>
      </c>
      <c r="F89" s="195" t="s">
        <v>179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P90+P94+P101+P104+P123+P167+P216+P336</f>
        <v>0</v>
      </c>
      <c r="Q89" s="200"/>
      <c r="R89" s="201">
        <f>R90+R94+R101+R104+R123+R167+R216+R336</f>
        <v>0.0020800000000000003</v>
      </c>
      <c r="S89" s="200"/>
      <c r="T89" s="202">
        <f>T90+T94+T101+T104+T123+T167+T216+T336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85</v>
      </c>
      <c r="AT89" s="204" t="s">
        <v>76</v>
      </c>
      <c r="AU89" s="204" t="s">
        <v>77</v>
      </c>
      <c r="AY89" s="203" t="s">
        <v>180</v>
      </c>
      <c r="BK89" s="205">
        <f>BK90+BK94+BK101+BK104+BK123+BK167+BK216+BK336</f>
        <v>0</v>
      </c>
    </row>
    <row r="90" s="12" customFormat="1" ht="22.8" customHeight="1">
      <c r="A90" s="12"/>
      <c r="B90" s="192"/>
      <c r="C90" s="193"/>
      <c r="D90" s="194" t="s">
        <v>76</v>
      </c>
      <c r="E90" s="206" t="s">
        <v>1703</v>
      </c>
      <c r="F90" s="206" t="s">
        <v>1704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SUM(P91:P93)</f>
        <v>0</v>
      </c>
      <c r="Q90" s="200"/>
      <c r="R90" s="201">
        <f>SUM(R91:R93)</f>
        <v>0</v>
      </c>
      <c r="S90" s="200"/>
      <c r="T90" s="202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85</v>
      </c>
      <c r="AT90" s="204" t="s">
        <v>76</v>
      </c>
      <c r="AU90" s="204" t="s">
        <v>85</v>
      </c>
      <c r="AY90" s="203" t="s">
        <v>180</v>
      </c>
      <c r="BK90" s="205">
        <f>SUM(BK91:BK93)</f>
        <v>0</v>
      </c>
    </row>
    <row r="91" s="2" customFormat="1" ht="33" customHeight="1">
      <c r="A91" s="41"/>
      <c r="B91" s="42"/>
      <c r="C91" s="208" t="s">
        <v>85</v>
      </c>
      <c r="D91" s="208" t="s">
        <v>182</v>
      </c>
      <c r="E91" s="209" t="s">
        <v>1705</v>
      </c>
      <c r="F91" s="210" t="s">
        <v>1706</v>
      </c>
      <c r="G91" s="211" t="s">
        <v>1224</v>
      </c>
      <c r="H91" s="212">
        <v>3</v>
      </c>
      <c r="I91" s="213"/>
      <c r="J91" s="214">
        <f>ROUND(I91*H91,2)</f>
        <v>0</v>
      </c>
      <c r="K91" s="210" t="s">
        <v>185</v>
      </c>
      <c r="L91" s="47"/>
      <c r="M91" s="215" t="s">
        <v>19</v>
      </c>
      <c r="N91" s="216" t="s">
        <v>48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186</v>
      </c>
      <c r="AT91" s="219" t="s">
        <v>182</v>
      </c>
      <c r="AU91" s="219" t="s">
        <v>87</v>
      </c>
      <c r="AY91" s="20" t="s">
        <v>180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85</v>
      </c>
      <c r="BK91" s="220">
        <f>ROUND(I91*H91,2)</f>
        <v>0</v>
      </c>
      <c r="BL91" s="20" t="s">
        <v>186</v>
      </c>
      <c r="BM91" s="219" t="s">
        <v>87</v>
      </c>
    </row>
    <row r="92" s="2" customFormat="1">
      <c r="A92" s="41"/>
      <c r="B92" s="42"/>
      <c r="C92" s="43"/>
      <c r="D92" s="221" t="s">
        <v>188</v>
      </c>
      <c r="E92" s="43"/>
      <c r="F92" s="222" t="s">
        <v>1707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188</v>
      </c>
      <c r="AU92" s="20" t="s">
        <v>87</v>
      </c>
    </row>
    <row r="93" s="2" customFormat="1">
      <c r="A93" s="41"/>
      <c r="B93" s="42"/>
      <c r="C93" s="43"/>
      <c r="D93" s="228" t="s">
        <v>581</v>
      </c>
      <c r="E93" s="43"/>
      <c r="F93" s="280" t="s">
        <v>1708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581</v>
      </c>
      <c r="AU93" s="20" t="s">
        <v>87</v>
      </c>
    </row>
    <row r="94" s="12" customFormat="1" ht="22.8" customHeight="1">
      <c r="A94" s="12"/>
      <c r="B94" s="192"/>
      <c r="C94" s="193"/>
      <c r="D94" s="194" t="s">
        <v>76</v>
      </c>
      <c r="E94" s="206" t="s">
        <v>1709</v>
      </c>
      <c r="F94" s="206" t="s">
        <v>1710</v>
      </c>
      <c r="G94" s="193"/>
      <c r="H94" s="193"/>
      <c r="I94" s="196"/>
      <c r="J94" s="207">
        <f>BK94</f>
        <v>0</v>
      </c>
      <c r="K94" s="193"/>
      <c r="L94" s="198"/>
      <c r="M94" s="199"/>
      <c r="N94" s="200"/>
      <c r="O94" s="200"/>
      <c r="P94" s="201">
        <f>SUM(P95:P100)</f>
        <v>0</v>
      </c>
      <c r="Q94" s="200"/>
      <c r="R94" s="201">
        <f>SUM(R95:R100)</f>
        <v>0</v>
      </c>
      <c r="S94" s="200"/>
      <c r="T94" s="202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3" t="s">
        <v>85</v>
      </c>
      <c r="AT94" s="204" t="s">
        <v>76</v>
      </c>
      <c r="AU94" s="204" t="s">
        <v>85</v>
      </c>
      <c r="AY94" s="203" t="s">
        <v>180</v>
      </c>
      <c r="BK94" s="205">
        <f>SUM(BK95:BK100)</f>
        <v>0</v>
      </c>
    </row>
    <row r="95" s="2" customFormat="1" ht="44.25" customHeight="1">
      <c r="A95" s="41"/>
      <c r="B95" s="42"/>
      <c r="C95" s="208" t="s">
        <v>87</v>
      </c>
      <c r="D95" s="208" t="s">
        <v>182</v>
      </c>
      <c r="E95" s="209" t="s">
        <v>1711</v>
      </c>
      <c r="F95" s="210" t="s">
        <v>1712</v>
      </c>
      <c r="G95" s="211" t="s">
        <v>105</v>
      </c>
      <c r="H95" s="212">
        <v>391</v>
      </c>
      <c r="I95" s="213"/>
      <c r="J95" s="214">
        <f>ROUND(I95*H95,2)</f>
        <v>0</v>
      </c>
      <c r="K95" s="210" t="s">
        <v>185</v>
      </c>
      <c r="L95" s="47"/>
      <c r="M95" s="215" t="s">
        <v>19</v>
      </c>
      <c r="N95" s="216" t="s">
        <v>48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186</v>
      </c>
      <c r="AT95" s="219" t="s">
        <v>182</v>
      </c>
      <c r="AU95" s="219" t="s">
        <v>87</v>
      </c>
      <c r="AY95" s="20" t="s">
        <v>180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85</v>
      </c>
      <c r="BK95" s="220">
        <f>ROUND(I95*H95,2)</f>
        <v>0</v>
      </c>
      <c r="BL95" s="20" t="s">
        <v>186</v>
      </c>
      <c r="BM95" s="219" t="s">
        <v>186</v>
      </c>
    </row>
    <row r="96" s="2" customFormat="1">
      <c r="A96" s="41"/>
      <c r="B96" s="42"/>
      <c r="C96" s="43"/>
      <c r="D96" s="221" t="s">
        <v>188</v>
      </c>
      <c r="E96" s="43"/>
      <c r="F96" s="222" t="s">
        <v>1713</v>
      </c>
      <c r="G96" s="43"/>
      <c r="H96" s="43"/>
      <c r="I96" s="223"/>
      <c r="J96" s="43"/>
      <c r="K96" s="43"/>
      <c r="L96" s="47"/>
      <c r="M96" s="224"/>
      <c r="N96" s="225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188</v>
      </c>
      <c r="AU96" s="20" t="s">
        <v>87</v>
      </c>
    </row>
    <row r="97" s="2" customFormat="1">
      <c r="A97" s="41"/>
      <c r="B97" s="42"/>
      <c r="C97" s="43"/>
      <c r="D97" s="228" t="s">
        <v>581</v>
      </c>
      <c r="E97" s="43"/>
      <c r="F97" s="280" t="s">
        <v>1714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581</v>
      </c>
      <c r="AU97" s="20" t="s">
        <v>87</v>
      </c>
    </row>
    <row r="98" s="2" customFormat="1" ht="44.25" customHeight="1">
      <c r="A98" s="41"/>
      <c r="B98" s="42"/>
      <c r="C98" s="208" t="s">
        <v>200</v>
      </c>
      <c r="D98" s="208" t="s">
        <v>182</v>
      </c>
      <c r="E98" s="209" t="s">
        <v>1715</v>
      </c>
      <c r="F98" s="210" t="s">
        <v>1716</v>
      </c>
      <c r="G98" s="211" t="s">
        <v>105</v>
      </c>
      <c r="H98" s="212">
        <v>86</v>
      </c>
      <c r="I98" s="213"/>
      <c r="J98" s="214">
        <f>ROUND(I98*H98,2)</f>
        <v>0</v>
      </c>
      <c r="K98" s="210" t="s">
        <v>185</v>
      </c>
      <c r="L98" s="47"/>
      <c r="M98" s="215" t="s">
        <v>19</v>
      </c>
      <c r="N98" s="216" t="s">
        <v>48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186</v>
      </c>
      <c r="AT98" s="219" t="s">
        <v>182</v>
      </c>
      <c r="AU98" s="219" t="s">
        <v>87</v>
      </c>
      <c r="AY98" s="20" t="s">
        <v>180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85</v>
      </c>
      <c r="BK98" s="220">
        <f>ROUND(I98*H98,2)</f>
        <v>0</v>
      </c>
      <c r="BL98" s="20" t="s">
        <v>186</v>
      </c>
      <c r="BM98" s="219" t="s">
        <v>246</v>
      </c>
    </row>
    <row r="99" s="2" customFormat="1">
      <c r="A99" s="41"/>
      <c r="B99" s="42"/>
      <c r="C99" s="43"/>
      <c r="D99" s="221" t="s">
        <v>188</v>
      </c>
      <c r="E99" s="43"/>
      <c r="F99" s="222" t="s">
        <v>1717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188</v>
      </c>
      <c r="AU99" s="20" t="s">
        <v>87</v>
      </c>
    </row>
    <row r="100" s="2" customFormat="1">
      <c r="A100" s="41"/>
      <c r="B100" s="42"/>
      <c r="C100" s="43"/>
      <c r="D100" s="228" t="s">
        <v>581</v>
      </c>
      <c r="E100" s="43"/>
      <c r="F100" s="280" t="s">
        <v>1714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581</v>
      </c>
      <c r="AU100" s="20" t="s">
        <v>87</v>
      </c>
    </row>
    <row r="101" s="12" customFormat="1" ht="22.8" customHeight="1">
      <c r="A101" s="12"/>
      <c r="B101" s="192"/>
      <c r="C101" s="193"/>
      <c r="D101" s="194" t="s">
        <v>76</v>
      </c>
      <c r="E101" s="206" t="s">
        <v>1718</v>
      </c>
      <c r="F101" s="206" t="s">
        <v>1719</v>
      </c>
      <c r="G101" s="193"/>
      <c r="H101" s="193"/>
      <c r="I101" s="196"/>
      <c r="J101" s="207">
        <f>BK101</f>
        <v>0</v>
      </c>
      <c r="K101" s="193"/>
      <c r="L101" s="198"/>
      <c r="M101" s="199"/>
      <c r="N101" s="200"/>
      <c r="O101" s="200"/>
      <c r="P101" s="201">
        <f>SUM(P102:P103)</f>
        <v>0</v>
      </c>
      <c r="Q101" s="200"/>
      <c r="R101" s="201">
        <f>SUM(R102:R103)</f>
        <v>0</v>
      </c>
      <c r="S101" s="200"/>
      <c r="T101" s="202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3" t="s">
        <v>85</v>
      </c>
      <c r="AT101" s="204" t="s">
        <v>76</v>
      </c>
      <c r="AU101" s="204" t="s">
        <v>85</v>
      </c>
      <c r="AY101" s="203" t="s">
        <v>180</v>
      </c>
      <c r="BK101" s="205">
        <f>SUM(BK102:BK103)</f>
        <v>0</v>
      </c>
    </row>
    <row r="102" s="2" customFormat="1" ht="24.15" customHeight="1">
      <c r="A102" s="41"/>
      <c r="B102" s="42"/>
      <c r="C102" s="208" t="s">
        <v>186</v>
      </c>
      <c r="D102" s="208" t="s">
        <v>182</v>
      </c>
      <c r="E102" s="209" t="s">
        <v>132</v>
      </c>
      <c r="F102" s="210" t="s">
        <v>1720</v>
      </c>
      <c r="G102" s="211" t="s">
        <v>280</v>
      </c>
      <c r="H102" s="212">
        <v>333.89999999999998</v>
      </c>
      <c r="I102" s="213"/>
      <c r="J102" s="214">
        <f>ROUND(I102*H102,2)</f>
        <v>0</v>
      </c>
      <c r="K102" s="210" t="s">
        <v>19</v>
      </c>
      <c r="L102" s="47"/>
      <c r="M102" s="215" t="s">
        <v>19</v>
      </c>
      <c r="N102" s="216" t="s">
        <v>48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186</v>
      </c>
      <c r="AT102" s="219" t="s">
        <v>182</v>
      </c>
      <c r="AU102" s="219" t="s">
        <v>87</v>
      </c>
      <c r="AY102" s="20" t="s">
        <v>180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85</v>
      </c>
      <c r="BK102" s="220">
        <f>ROUND(I102*H102,2)</f>
        <v>0</v>
      </c>
      <c r="BL102" s="20" t="s">
        <v>186</v>
      </c>
      <c r="BM102" s="219" t="s">
        <v>260</v>
      </c>
    </row>
    <row r="103" s="2" customFormat="1">
      <c r="A103" s="41"/>
      <c r="B103" s="42"/>
      <c r="C103" s="43"/>
      <c r="D103" s="228" t="s">
        <v>581</v>
      </c>
      <c r="E103" s="43"/>
      <c r="F103" s="280" t="s">
        <v>1721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581</v>
      </c>
      <c r="AU103" s="20" t="s">
        <v>87</v>
      </c>
    </row>
    <row r="104" s="12" customFormat="1" ht="22.8" customHeight="1">
      <c r="A104" s="12"/>
      <c r="B104" s="192"/>
      <c r="C104" s="193"/>
      <c r="D104" s="194" t="s">
        <v>76</v>
      </c>
      <c r="E104" s="206" t="s">
        <v>1722</v>
      </c>
      <c r="F104" s="206" t="s">
        <v>181</v>
      </c>
      <c r="G104" s="193"/>
      <c r="H104" s="193"/>
      <c r="I104" s="196"/>
      <c r="J104" s="207">
        <f>BK104</f>
        <v>0</v>
      </c>
      <c r="K104" s="193"/>
      <c r="L104" s="198"/>
      <c r="M104" s="199"/>
      <c r="N104" s="200"/>
      <c r="O104" s="200"/>
      <c r="P104" s="201">
        <f>SUM(P105:P122)</f>
        <v>0</v>
      </c>
      <c r="Q104" s="200"/>
      <c r="R104" s="201">
        <f>SUM(R105:R122)</f>
        <v>0</v>
      </c>
      <c r="S104" s="200"/>
      <c r="T104" s="202">
        <f>SUM(T105:T122)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3" t="s">
        <v>85</v>
      </c>
      <c r="AT104" s="204" t="s">
        <v>76</v>
      </c>
      <c r="AU104" s="204" t="s">
        <v>85</v>
      </c>
      <c r="AY104" s="203" t="s">
        <v>180</v>
      </c>
      <c r="BK104" s="205">
        <f>SUM(BK105:BK122)</f>
        <v>0</v>
      </c>
    </row>
    <row r="105" s="2" customFormat="1" ht="24.15" customHeight="1">
      <c r="A105" s="41"/>
      <c r="B105" s="42"/>
      <c r="C105" s="208" t="s">
        <v>229</v>
      </c>
      <c r="D105" s="208" t="s">
        <v>182</v>
      </c>
      <c r="E105" s="209" t="s">
        <v>1723</v>
      </c>
      <c r="F105" s="210" t="s">
        <v>1724</v>
      </c>
      <c r="G105" s="211" t="s">
        <v>105</v>
      </c>
      <c r="H105" s="212">
        <v>1693</v>
      </c>
      <c r="I105" s="213"/>
      <c r="J105" s="214">
        <f>ROUND(I105*H105,2)</f>
        <v>0</v>
      </c>
      <c r="K105" s="210" t="s">
        <v>185</v>
      </c>
      <c r="L105" s="47"/>
      <c r="M105" s="215" t="s">
        <v>19</v>
      </c>
      <c r="N105" s="216" t="s">
        <v>48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186</v>
      </c>
      <c r="AT105" s="219" t="s">
        <v>182</v>
      </c>
      <c r="AU105" s="219" t="s">
        <v>87</v>
      </c>
      <c r="AY105" s="20" t="s">
        <v>180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85</v>
      </c>
      <c r="BK105" s="220">
        <f>ROUND(I105*H105,2)</f>
        <v>0</v>
      </c>
      <c r="BL105" s="20" t="s">
        <v>186</v>
      </c>
      <c r="BM105" s="219" t="s">
        <v>318</v>
      </c>
    </row>
    <row r="106" s="2" customFormat="1">
      <c r="A106" s="41"/>
      <c r="B106" s="42"/>
      <c r="C106" s="43"/>
      <c r="D106" s="221" t="s">
        <v>188</v>
      </c>
      <c r="E106" s="43"/>
      <c r="F106" s="222" t="s">
        <v>1725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188</v>
      </c>
      <c r="AU106" s="20" t="s">
        <v>87</v>
      </c>
    </row>
    <row r="107" s="2" customFormat="1">
      <c r="A107" s="41"/>
      <c r="B107" s="42"/>
      <c r="C107" s="43"/>
      <c r="D107" s="228" t="s">
        <v>581</v>
      </c>
      <c r="E107" s="43"/>
      <c r="F107" s="280" t="s">
        <v>1726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581</v>
      </c>
      <c r="AU107" s="20" t="s">
        <v>87</v>
      </c>
    </row>
    <row r="108" s="2" customFormat="1" ht="33" customHeight="1">
      <c r="A108" s="41"/>
      <c r="B108" s="42"/>
      <c r="C108" s="208" t="s">
        <v>246</v>
      </c>
      <c r="D108" s="208" t="s">
        <v>182</v>
      </c>
      <c r="E108" s="209" t="s">
        <v>1727</v>
      </c>
      <c r="F108" s="210" t="s">
        <v>1728</v>
      </c>
      <c r="G108" s="211" t="s">
        <v>130</v>
      </c>
      <c r="H108" s="212">
        <v>388</v>
      </c>
      <c r="I108" s="213"/>
      <c r="J108" s="214">
        <f>ROUND(I108*H108,2)</f>
        <v>0</v>
      </c>
      <c r="K108" s="210" t="s">
        <v>185</v>
      </c>
      <c r="L108" s="47"/>
      <c r="M108" s="215" t="s">
        <v>19</v>
      </c>
      <c r="N108" s="216" t="s">
        <v>48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186</v>
      </c>
      <c r="AT108" s="219" t="s">
        <v>182</v>
      </c>
      <c r="AU108" s="219" t="s">
        <v>87</v>
      </c>
      <c r="AY108" s="20" t="s">
        <v>180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85</v>
      </c>
      <c r="BK108" s="220">
        <f>ROUND(I108*H108,2)</f>
        <v>0</v>
      </c>
      <c r="BL108" s="20" t="s">
        <v>186</v>
      </c>
      <c r="BM108" s="219" t="s">
        <v>339</v>
      </c>
    </row>
    <row r="109" s="2" customFormat="1">
      <c r="A109" s="41"/>
      <c r="B109" s="42"/>
      <c r="C109" s="43"/>
      <c r="D109" s="221" t="s">
        <v>188</v>
      </c>
      <c r="E109" s="43"/>
      <c r="F109" s="222" t="s">
        <v>1729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188</v>
      </c>
      <c r="AU109" s="20" t="s">
        <v>87</v>
      </c>
    </row>
    <row r="110" s="2" customFormat="1">
      <c r="A110" s="41"/>
      <c r="B110" s="42"/>
      <c r="C110" s="43"/>
      <c r="D110" s="228" t="s">
        <v>581</v>
      </c>
      <c r="E110" s="43"/>
      <c r="F110" s="280" t="s">
        <v>1730</v>
      </c>
      <c r="G110" s="43"/>
      <c r="H110" s="43"/>
      <c r="I110" s="223"/>
      <c r="J110" s="43"/>
      <c r="K110" s="43"/>
      <c r="L110" s="47"/>
      <c r="M110" s="224"/>
      <c r="N110" s="225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581</v>
      </c>
      <c r="AU110" s="20" t="s">
        <v>87</v>
      </c>
    </row>
    <row r="111" s="2" customFormat="1" ht="44.25" customHeight="1">
      <c r="A111" s="41"/>
      <c r="B111" s="42"/>
      <c r="C111" s="208" t="s">
        <v>253</v>
      </c>
      <c r="D111" s="208" t="s">
        <v>182</v>
      </c>
      <c r="E111" s="209" t="s">
        <v>1731</v>
      </c>
      <c r="F111" s="210" t="s">
        <v>1732</v>
      </c>
      <c r="G111" s="211" t="s">
        <v>130</v>
      </c>
      <c r="H111" s="212">
        <v>850</v>
      </c>
      <c r="I111" s="213"/>
      <c r="J111" s="214">
        <f>ROUND(I111*H111,2)</f>
        <v>0</v>
      </c>
      <c r="K111" s="210" t="s">
        <v>185</v>
      </c>
      <c r="L111" s="47"/>
      <c r="M111" s="215" t="s">
        <v>19</v>
      </c>
      <c r="N111" s="216" t="s">
        <v>48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186</v>
      </c>
      <c r="AT111" s="219" t="s">
        <v>182</v>
      </c>
      <c r="AU111" s="219" t="s">
        <v>87</v>
      </c>
      <c r="AY111" s="20" t="s">
        <v>180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85</v>
      </c>
      <c r="BK111" s="220">
        <f>ROUND(I111*H111,2)</f>
        <v>0</v>
      </c>
      <c r="BL111" s="20" t="s">
        <v>186</v>
      </c>
      <c r="BM111" s="219" t="s">
        <v>352</v>
      </c>
    </row>
    <row r="112" s="2" customFormat="1">
      <c r="A112" s="41"/>
      <c r="B112" s="42"/>
      <c r="C112" s="43"/>
      <c r="D112" s="221" t="s">
        <v>188</v>
      </c>
      <c r="E112" s="43"/>
      <c r="F112" s="222" t="s">
        <v>1733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188</v>
      </c>
      <c r="AU112" s="20" t="s">
        <v>87</v>
      </c>
    </row>
    <row r="113" s="2" customFormat="1">
      <c r="A113" s="41"/>
      <c r="B113" s="42"/>
      <c r="C113" s="43"/>
      <c r="D113" s="228" t="s">
        <v>581</v>
      </c>
      <c r="E113" s="43"/>
      <c r="F113" s="280" t="s">
        <v>1734</v>
      </c>
      <c r="G113" s="43"/>
      <c r="H113" s="43"/>
      <c r="I113" s="223"/>
      <c r="J113" s="43"/>
      <c r="K113" s="43"/>
      <c r="L113" s="47"/>
      <c r="M113" s="224"/>
      <c r="N113" s="22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581</v>
      </c>
      <c r="AU113" s="20" t="s">
        <v>87</v>
      </c>
    </row>
    <row r="114" s="2" customFormat="1" ht="33" customHeight="1">
      <c r="A114" s="41"/>
      <c r="B114" s="42"/>
      <c r="C114" s="208" t="s">
        <v>260</v>
      </c>
      <c r="D114" s="208" t="s">
        <v>182</v>
      </c>
      <c r="E114" s="209" t="s">
        <v>1735</v>
      </c>
      <c r="F114" s="210" t="s">
        <v>1736</v>
      </c>
      <c r="G114" s="211" t="s">
        <v>105</v>
      </c>
      <c r="H114" s="212">
        <v>792</v>
      </c>
      <c r="I114" s="213"/>
      <c r="J114" s="214">
        <f>ROUND(I114*H114,2)</f>
        <v>0</v>
      </c>
      <c r="K114" s="210" t="s">
        <v>185</v>
      </c>
      <c r="L114" s="47"/>
      <c r="M114" s="215" t="s">
        <v>19</v>
      </c>
      <c r="N114" s="216" t="s">
        <v>48</v>
      </c>
      <c r="O114" s="87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186</v>
      </c>
      <c r="AT114" s="219" t="s">
        <v>182</v>
      </c>
      <c r="AU114" s="219" t="s">
        <v>87</v>
      </c>
      <c r="AY114" s="20" t="s">
        <v>180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85</v>
      </c>
      <c r="BK114" s="220">
        <f>ROUND(I114*H114,2)</f>
        <v>0</v>
      </c>
      <c r="BL114" s="20" t="s">
        <v>186</v>
      </c>
      <c r="BM114" s="219" t="s">
        <v>363</v>
      </c>
    </row>
    <row r="115" s="2" customFormat="1">
      <c r="A115" s="41"/>
      <c r="B115" s="42"/>
      <c r="C115" s="43"/>
      <c r="D115" s="221" t="s">
        <v>188</v>
      </c>
      <c r="E115" s="43"/>
      <c r="F115" s="222" t="s">
        <v>1737</v>
      </c>
      <c r="G115" s="43"/>
      <c r="H115" s="43"/>
      <c r="I115" s="223"/>
      <c r="J115" s="43"/>
      <c r="K115" s="43"/>
      <c r="L115" s="47"/>
      <c r="M115" s="224"/>
      <c r="N115" s="22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188</v>
      </c>
      <c r="AU115" s="20" t="s">
        <v>87</v>
      </c>
    </row>
    <row r="116" s="2" customFormat="1">
      <c r="A116" s="41"/>
      <c r="B116" s="42"/>
      <c r="C116" s="43"/>
      <c r="D116" s="228" t="s">
        <v>581</v>
      </c>
      <c r="E116" s="43"/>
      <c r="F116" s="280" t="s">
        <v>1738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581</v>
      </c>
      <c r="AU116" s="20" t="s">
        <v>87</v>
      </c>
    </row>
    <row r="117" s="2" customFormat="1" ht="37.8" customHeight="1">
      <c r="A117" s="41"/>
      <c r="B117" s="42"/>
      <c r="C117" s="208" t="s">
        <v>266</v>
      </c>
      <c r="D117" s="208" t="s">
        <v>182</v>
      </c>
      <c r="E117" s="209" t="s">
        <v>1739</v>
      </c>
      <c r="F117" s="210" t="s">
        <v>1740</v>
      </c>
      <c r="G117" s="211" t="s">
        <v>105</v>
      </c>
      <c r="H117" s="212">
        <v>909</v>
      </c>
      <c r="I117" s="213"/>
      <c r="J117" s="214">
        <f>ROUND(I117*H117,2)</f>
        <v>0</v>
      </c>
      <c r="K117" s="210" t="s">
        <v>185</v>
      </c>
      <c r="L117" s="47"/>
      <c r="M117" s="215" t="s">
        <v>19</v>
      </c>
      <c r="N117" s="216" t="s">
        <v>48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186</v>
      </c>
      <c r="AT117" s="219" t="s">
        <v>182</v>
      </c>
      <c r="AU117" s="219" t="s">
        <v>87</v>
      </c>
      <c r="AY117" s="20" t="s">
        <v>180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85</v>
      </c>
      <c r="BK117" s="220">
        <f>ROUND(I117*H117,2)</f>
        <v>0</v>
      </c>
      <c r="BL117" s="20" t="s">
        <v>186</v>
      </c>
      <c r="BM117" s="219" t="s">
        <v>375</v>
      </c>
    </row>
    <row r="118" s="2" customFormat="1">
      <c r="A118" s="41"/>
      <c r="B118" s="42"/>
      <c r="C118" s="43"/>
      <c r="D118" s="221" t="s">
        <v>188</v>
      </c>
      <c r="E118" s="43"/>
      <c r="F118" s="222" t="s">
        <v>1741</v>
      </c>
      <c r="G118" s="43"/>
      <c r="H118" s="43"/>
      <c r="I118" s="223"/>
      <c r="J118" s="43"/>
      <c r="K118" s="43"/>
      <c r="L118" s="47"/>
      <c r="M118" s="224"/>
      <c r="N118" s="22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188</v>
      </c>
      <c r="AU118" s="20" t="s">
        <v>87</v>
      </c>
    </row>
    <row r="119" s="2" customFormat="1">
      <c r="A119" s="41"/>
      <c r="B119" s="42"/>
      <c r="C119" s="43"/>
      <c r="D119" s="228" t="s">
        <v>581</v>
      </c>
      <c r="E119" s="43"/>
      <c r="F119" s="280" t="s">
        <v>1742</v>
      </c>
      <c r="G119" s="43"/>
      <c r="H119" s="43"/>
      <c r="I119" s="223"/>
      <c r="J119" s="43"/>
      <c r="K119" s="43"/>
      <c r="L119" s="47"/>
      <c r="M119" s="224"/>
      <c r="N119" s="225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581</v>
      </c>
      <c r="AU119" s="20" t="s">
        <v>87</v>
      </c>
    </row>
    <row r="120" s="2" customFormat="1" ht="37.8" customHeight="1">
      <c r="A120" s="41"/>
      <c r="B120" s="42"/>
      <c r="C120" s="208" t="s">
        <v>1144</v>
      </c>
      <c r="D120" s="208" t="s">
        <v>182</v>
      </c>
      <c r="E120" s="209" t="s">
        <v>1743</v>
      </c>
      <c r="F120" s="210" t="s">
        <v>1744</v>
      </c>
      <c r="G120" s="211" t="s">
        <v>105</v>
      </c>
      <c r="H120" s="212">
        <v>909</v>
      </c>
      <c r="I120" s="213"/>
      <c r="J120" s="214">
        <f>ROUND(I120*H120,2)</f>
        <v>0</v>
      </c>
      <c r="K120" s="210" t="s">
        <v>185</v>
      </c>
      <c r="L120" s="47"/>
      <c r="M120" s="215" t="s">
        <v>19</v>
      </c>
      <c r="N120" s="216" t="s">
        <v>48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186</v>
      </c>
      <c r="AT120" s="219" t="s">
        <v>182</v>
      </c>
      <c r="AU120" s="219" t="s">
        <v>87</v>
      </c>
      <c r="AY120" s="20" t="s">
        <v>180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85</v>
      </c>
      <c r="BK120" s="220">
        <f>ROUND(I120*H120,2)</f>
        <v>0</v>
      </c>
      <c r="BL120" s="20" t="s">
        <v>186</v>
      </c>
      <c r="BM120" s="219" t="s">
        <v>1745</v>
      </c>
    </row>
    <row r="121" s="2" customFormat="1">
      <c r="A121" s="41"/>
      <c r="B121" s="42"/>
      <c r="C121" s="43"/>
      <c r="D121" s="221" t="s">
        <v>188</v>
      </c>
      <c r="E121" s="43"/>
      <c r="F121" s="222" t="s">
        <v>1746</v>
      </c>
      <c r="G121" s="43"/>
      <c r="H121" s="43"/>
      <c r="I121" s="223"/>
      <c r="J121" s="43"/>
      <c r="K121" s="43"/>
      <c r="L121" s="47"/>
      <c r="M121" s="224"/>
      <c r="N121" s="22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188</v>
      </c>
      <c r="AU121" s="20" t="s">
        <v>87</v>
      </c>
    </row>
    <row r="122" s="2" customFormat="1">
      <c r="A122" s="41"/>
      <c r="B122" s="42"/>
      <c r="C122" s="43"/>
      <c r="D122" s="228" t="s">
        <v>581</v>
      </c>
      <c r="E122" s="43"/>
      <c r="F122" s="280" t="s">
        <v>1747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581</v>
      </c>
      <c r="AU122" s="20" t="s">
        <v>87</v>
      </c>
    </row>
    <row r="123" s="12" customFormat="1" ht="22.8" customHeight="1">
      <c r="A123" s="12"/>
      <c r="B123" s="192"/>
      <c r="C123" s="193"/>
      <c r="D123" s="194" t="s">
        <v>76</v>
      </c>
      <c r="E123" s="206" t="s">
        <v>1748</v>
      </c>
      <c r="F123" s="206" t="s">
        <v>1749</v>
      </c>
      <c r="G123" s="193"/>
      <c r="H123" s="193"/>
      <c r="I123" s="196"/>
      <c r="J123" s="207">
        <f>BK123</f>
        <v>0</v>
      </c>
      <c r="K123" s="193"/>
      <c r="L123" s="198"/>
      <c r="M123" s="199"/>
      <c r="N123" s="200"/>
      <c r="O123" s="200"/>
      <c r="P123" s="201">
        <f>SUM(P124:P166)</f>
        <v>0</v>
      </c>
      <c r="Q123" s="200"/>
      <c r="R123" s="201">
        <f>SUM(R124:R166)</f>
        <v>0</v>
      </c>
      <c r="S123" s="200"/>
      <c r="T123" s="202">
        <f>SUM(T124:T166)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85</v>
      </c>
      <c r="AT123" s="204" t="s">
        <v>76</v>
      </c>
      <c r="AU123" s="204" t="s">
        <v>85</v>
      </c>
      <c r="AY123" s="203" t="s">
        <v>180</v>
      </c>
      <c r="BK123" s="205">
        <f>SUM(BK124:BK166)</f>
        <v>0</v>
      </c>
    </row>
    <row r="124" s="2" customFormat="1" ht="49.05" customHeight="1">
      <c r="A124" s="41"/>
      <c r="B124" s="42"/>
      <c r="C124" s="208" t="s">
        <v>277</v>
      </c>
      <c r="D124" s="208" t="s">
        <v>182</v>
      </c>
      <c r="E124" s="209" t="s">
        <v>1750</v>
      </c>
      <c r="F124" s="210" t="s">
        <v>1751</v>
      </c>
      <c r="G124" s="211" t="s">
        <v>105</v>
      </c>
      <c r="H124" s="212">
        <v>1628</v>
      </c>
      <c r="I124" s="213"/>
      <c r="J124" s="214">
        <f>ROUND(I124*H124,2)</f>
        <v>0</v>
      </c>
      <c r="K124" s="210" t="s">
        <v>185</v>
      </c>
      <c r="L124" s="47"/>
      <c r="M124" s="215" t="s">
        <v>19</v>
      </c>
      <c r="N124" s="216" t="s">
        <v>48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186</v>
      </c>
      <c r="AT124" s="219" t="s">
        <v>182</v>
      </c>
      <c r="AU124" s="219" t="s">
        <v>87</v>
      </c>
      <c r="AY124" s="20" t="s">
        <v>180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85</v>
      </c>
      <c r="BK124" s="220">
        <f>ROUND(I124*H124,2)</f>
        <v>0</v>
      </c>
      <c r="BL124" s="20" t="s">
        <v>186</v>
      </c>
      <c r="BM124" s="219" t="s">
        <v>409</v>
      </c>
    </row>
    <row r="125" s="2" customFormat="1">
      <c r="A125" s="41"/>
      <c r="B125" s="42"/>
      <c r="C125" s="43"/>
      <c r="D125" s="221" t="s">
        <v>188</v>
      </c>
      <c r="E125" s="43"/>
      <c r="F125" s="222" t="s">
        <v>1752</v>
      </c>
      <c r="G125" s="43"/>
      <c r="H125" s="43"/>
      <c r="I125" s="223"/>
      <c r="J125" s="43"/>
      <c r="K125" s="43"/>
      <c r="L125" s="47"/>
      <c r="M125" s="224"/>
      <c r="N125" s="225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188</v>
      </c>
      <c r="AU125" s="20" t="s">
        <v>87</v>
      </c>
    </row>
    <row r="126" s="2" customFormat="1">
      <c r="A126" s="41"/>
      <c r="B126" s="42"/>
      <c r="C126" s="43"/>
      <c r="D126" s="228" t="s">
        <v>581</v>
      </c>
      <c r="E126" s="43"/>
      <c r="F126" s="280" t="s">
        <v>1753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581</v>
      </c>
      <c r="AU126" s="20" t="s">
        <v>87</v>
      </c>
    </row>
    <row r="127" s="2" customFormat="1" ht="44.25" customHeight="1">
      <c r="A127" s="41"/>
      <c r="B127" s="42"/>
      <c r="C127" s="208" t="s">
        <v>8</v>
      </c>
      <c r="D127" s="208" t="s">
        <v>182</v>
      </c>
      <c r="E127" s="209" t="s">
        <v>1754</v>
      </c>
      <c r="F127" s="210" t="s">
        <v>1755</v>
      </c>
      <c r="G127" s="211" t="s">
        <v>105</v>
      </c>
      <c r="H127" s="212">
        <v>909</v>
      </c>
      <c r="I127" s="213"/>
      <c r="J127" s="214">
        <f>ROUND(I127*H127,2)</f>
        <v>0</v>
      </c>
      <c r="K127" s="210" t="s">
        <v>185</v>
      </c>
      <c r="L127" s="47"/>
      <c r="M127" s="215" t="s">
        <v>19</v>
      </c>
      <c r="N127" s="216" t="s">
        <v>48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186</v>
      </c>
      <c r="AT127" s="219" t="s">
        <v>182</v>
      </c>
      <c r="AU127" s="219" t="s">
        <v>87</v>
      </c>
      <c r="AY127" s="20" t="s">
        <v>180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85</v>
      </c>
      <c r="BK127" s="220">
        <f>ROUND(I127*H127,2)</f>
        <v>0</v>
      </c>
      <c r="BL127" s="20" t="s">
        <v>186</v>
      </c>
      <c r="BM127" s="219" t="s">
        <v>428</v>
      </c>
    </row>
    <row r="128" s="2" customFormat="1">
      <c r="A128" s="41"/>
      <c r="B128" s="42"/>
      <c r="C128" s="43"/>
      <c r="D128" s="221" t="s">
        <v>188</v>
      </c>
      <c r="E128" s="43"/>
      <c r="F128" s="222" t="s">
        <v>1756</v>
      </c>
      <c r="G128" s="43"/>
      <c r="H128" s="43"/>
      <c r="I128" s="223"/>
      <c r="J128" s="43"/>
      <c r="K128" s="43"/>
      <c r="L128" s="47"/>
      <c r="M128" s="224"/>
      <c r="N128" s="22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188</v>
      </c>
      <c r="AU128" s="20" t="s">
        <v>87</v>
      </c>
    </row>
    <row r="129" s="2" customFormat="1">
      <c r="A129" s="41"/>
      <c r="B129" s="42"/>
      <c r="C129" s="43"/>
      <c r="D129" s="228" t="s">
        <v>581</v>
      </c>
      <c r="E129" s="43"/>
      <c r="F129" s="280" t="s">
        <v>1757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581</v>
      </c>
      <c r="AU129" s="20" t="s">
        <v>87</v>
      </c>
    </row>
    <row r="130" s="2" customFormat="1" ht="37.8" customHeight="1">
      <c r="A130" s="41"/>
      <c r="B130" s="42"/>
      <c r="C130" s="208" t="s">
        <v>309</v>
      </c>
      <c r="D130" s="208" t="s">
        <v>182</v>
      </c>
      <c r="E130" s="209" t="s">
        <v>1758</v>
      </c>
      <c r="F130" s="210" t="s">
        <v>1759</v>
      </c>
      <c r="G130" s="211" t="s">
        <v>105</v>
      </c>
      <c r="H130" s="212">
        <v>1628</v>
      </c>
      <c r="I130" s="213"/>
      <c r="J130" s="214">
        <f>ROUND(I130*H130,2)</f>
        <v>0</v>
      </c>
      <c r="K130" s="210" t="s">
        <v>185</v>
      </c>
      <c r="L130" s="47"/>
      <c r="M130" s="215" t="s">
        <v>19</v>
      </c>
      <c r="N130" s="216" t="s">
        <v>48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186</v>
      </c>
      <c r="AT130" s="219" t="s">
        <v>182</v>
      </c>
      <c r="AU130" s="219" t="s">
        <v>87</v>
      </c>
      <c r="AY130" s="20" t="s">
        <v>180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85</v>
      </c>
      <c r="BK130" s="220">
        <f>ROUND(I130*H130,2)</f>
        <v>0</v>
      </c>
      <c r="BL130" s="20" t="s">
        <v>186</v>
      </c>
      <c r="BM130" s="219" t="s">
        <v>446</v>
      </c>
    </row>
    <row r="131" s="2" customFormat="1">
      <c r="A131" s="41"/>
      <c r="B131" s="42"/>
      <c r="C131" s="43"/>
      <c r="D131" s="221" t="s">
        <v>188</v>
      </c>
      <c r="E131" s="43"/>
      <c r="F131" s="222" t="s">
        <v>1760</v>
      </c>
      <c r="G131" s="43"/>
      <c r="H131" s="43"/>
      <c r="I131" s="223"/>
      <c r="J131" s="43"/>
      <c r="K131" s="43"/>
      <c r="L131" s="47"/>
      <c r="M131" s="224"/>
      <c r="N131" s="22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188</v>
      </c>
      <c r="AU131" s="20" t="s">
        <v>87</v>
      </c>
    </row>
    <row r="132" s="2" customFormat="1">
      <c r="A132" s="41"/>
      <c r="B132" s="42"/>
      <c r="C132" s="43"/>
      <c r="D132" s="228" t="s">
        <v>581</v>
      </c>
      <c r="E132" s="43"/>
      <c r="F132" s="280" t="s">
        <v>1761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581</v>
      </c>
      <c r="AU132" s="20" t="s">
        <v>87</v>
      </c>
    </row>
    <row r="133" s="2" customFormat="1" ht="33" customHeight="1">
      <c r="A133" s="41"/>
      <c r="B133" s="42"/>
      <c r="C133" s="208" t="s">
        <v>318</v>
      </c>
      <c r="D133" s="208" t="s">
        <v>182</v>
      </c>
      <c r="E133" s="209" t="s">
        <v>1762</v>
      </c>
      <c r="F133" s="210" t="s">
        <v>1763</v>
      </c>
      <c r="G133" s="211" t="s">
        <v>105</v>
      </c>
      <c r="H133" s="212">
        <v>909</v>
      </c>
      <c r="I133" s="213"/>
      <c r="J133" s="214">
        <f>ROUND(I133*H133,2)</f>
        <v>0</v>
      </c>
      <c r="K133" s="210" t="s">
        <v>185</v>
      </c>
      <c r="L133" s="47"/>
      <c r="M133" s="215" t="s">
        <v>19</v>
      </c>
      <c r="N133" s="216" t="s">
        <v>48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186</v>
      </c>
      <c r="AT133" s="219" t="s">
        <v>182</v>
      </c>
      <c r="AU133" s="219" t="s">
        <v>87</v>
      </c>
      <c r="AY133" s="20" t="s">
        <v>180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85</v>
      </c>
      <c r="BK133" s="220">
        <f>ROUND(I133*H133,2)</f>
        <v>0</v>
      </c>
      <c r="BL133" s="20" t="s">
        <v>186</v>
      </c>
      <c r="BM133" s="219" t="s">
        <v>460</v>
      </c>
    </row>
    <row r="134" s="2" customFormat="1">
      <c r="A134" s="41"/>
      <c r="B134" s="42"/>
      <c r="C134" s="43"/>
      <c r="D134" s="221" t="s">
        <v>188</v>
      </c>
      <c r="E134" s="43"/>
      <c r="F134" s="222" t="s">
        <v>1764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188</v>
      </c>
      <c r="AU134" s="20" t="s">
        <v>87</v>
      </c>
    </row>
    <row r="135" s="2" customFormat="1">
      <c r="A135" s="41"/>
      <c r="B135" s="42"/>
      <c r="C135" s="43"/>
      <c r="D135" s="228" t="s">
        <v>581</v>
      </c>
      <c r="E135" s="43"/>
      <c r="F135" s="280" t="s">
        <v>1765</v>
      </c>
      <c r="G135" s="43"/>
      <c r="H135" s="43"/>
      <c r="I135" s="223"/>
      <c r="J135" s="43"/>
      <c r="K135" s="43"/>
      <c r="L135" s="47"/>
      <c r="M135" s="224"/>
      <c r="N135" s="22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581</v>
      </c>
      <c r="AU135" s="20" t="s">
        <v>87</v>
      </c>
    </row>
    <row r="136" s="2" customFormat="1" ht="33" customHeight="1">
      <c r="A136" s="41"/>
      <c r="B136" s="42"/>
      <c r="C136" s="208" t="s">
        <v>199</v>
      </c>
      <c r="D136" s="208" t="s">
        <v>182</v>
      </c>
      <c r="E136" s="209" t="s">
        <v>1766</v>
      </c>
      <c r="F136" s="210" t="s">
        <v>1767</v>
      </c>
      <c r="G136" s="211" t="s">
        <v>280</v>
      </c>
      <c r="H136" s="212">
        <v>83.028000000000006</v>
      </c>
      <c r="I136" s="213"/>
      <c r="J136" s="214">
        <f>ROUND(I136*H136,2)</f>
        <v>0</v>
      </c>
      <c r="K136" s="210" t="s">
        <v>185</v>
      </c>
      <c r="L136" s="47"/>
      <c r="M136" s="215" t="s">
        <v>19</v>
      </c>
      <c r="N136" s="216" t="s">
        <v>48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186</v>
      </c>
      <c r="AT136" s="219" t="s">
        <v>182</v>
      </c>
      <c r="AU136" s="219" t="s">
        <v>87</v>
      </c>
      <c r="AY136" s="20" t="s">
        <v>180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85</v>
      </c>
      <c r="BK136" s="220">
        <f>ROUND(I136*H136,2)</f>
        <v>0</v>
      </c>
      <c r="BL136" s="20" t="s">
        <v>186</v>
      </c>
      <c r="BM136" s="219" t="s">
        <v>484</v>
      </c>
    </row>
    <row r="137" s="2" customFormat="1">
      <c r="A137" s="41"/>
      <c r="B137" s="42"/>
      <c r="C137" s="43"/>
      <c r="D137" s="221" t="s">
        <v>188</v>
      </c>
      <c r="E137" s="43"/>
      <c r="F137" s="222" t="s">
        <v>1768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188</v>
      </c>
      <c r="AU137" s="20" t="s">
        <v>87</v>
      </c>
    </row>
    <row r="138" s="2" customFormat="1">
      <c r="A138" s="41"/>
      <c r="B138" s="42"/>
      <c r="C138" s="43"/>
      <c r="D138" s="228" t="s">
        <v>581</v>
      </c>
      <c r="E138" s="43"/>
      <c r="F138" s="280" t="s">
        <v>1769</v>
      </c>
      <c r="G138" s="43"/>
      <c r="H138" s="43"/>
      <c r="I138" s="223"/>
      <c r="J138" s="43"/>
      <c r="K138" s="43"/>
      <c r="L138" s="47"/>
      <c r="M138" s="224"/>
      <c r="N138" s="225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581</v>
      </c>
      <c r="AU138" s="20" t="s">
        <v>87</v>
      </c>
    </row>
    <row r="139" s="2" customFormat="1" ht="33" customHeight="1">
      <c r="A139" s="41"/>
      <c r="B139" s="42"/>
      <c r="C139" s="208" t="s">
        <v>339</v>
      </c>
      <c r="D139" s="208" t="s">
        <v>182</v>
      </c>
      <c r="E139" s="209" t="s">
        <v>1770</v>
      </c>
      <c r="F139" s="210" t="s">
        <v>1771</v>
      </c>
      <c r="G139" s="211" t="s">
        <v>280</v>
      </c>
      <c r="H139" s="212">
        <v>46.359000000000002</v>
      </c>
      <c r="I139" s="213"/>
      <c r="J139" s="214">
        <f>ROUND(I139*H139,2)</f>
        <v>0</v>
      </c>
      <c r="K139" s="210" t="s">
        <v>185</v>
      </c>
      <c r="L139" s="47"/>
      <c r="M139" s="215" t="s">
        <v>19</v>
      </c>
      <c r="N139" s="216" t="s">
        <v>48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186</v>
      </c>
      <c r="AT139" s="219" t="s">
        <v>182</v>
      </c>
      <c r="AU139" s="219" t="s">
        <v>87</v>
      </c>
      <c r="AY139" s="20" t="s">
        <v>180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85</v>
      </c>
      <c r="BK139" s="220">
        <f>ROUND(I139*H139,2)</f>
        <v>0</v>
      </c>
      <c r="BL139" s="20" t="s">
        <v>186</v>
      </c>
      <c r="BM139" s="219" t="s">
        <v>500</v>
      </c>
    </row>
    <row r="140" s="2" customFormat="1">
      <c r="A140" s="41"/>
      <c r="B140" s="42"/>
      <c r="C140" s="43"/>
      <c r="D140" s="221" t="s">
        <v>188</v>
      </c>
      <c r="E140" s="43"/>
      <c r="F140" s="222" t="s">
        <v>1772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188</v>
      </c>
      <c r="AU140" s="20" t="s">
        <v>87</v>
      </c>
    </row>
    <row r="141" s="2" customFormat="1">
      <c r="A141" s="41"/>
      <c r="B141" s="42"/>
      <c r="C141" s="43"/>
      <c r="D141" s="228" t="s">
        <v>581</v>
      </c>
      <c r="E141" s="43"/>
      <c r="F141" s="280" t="s">
        <v>1773</v>
      </c>
      <c r="G141" s="43"/>
      <c r="H141" s="43"/>
      <c r="I141" s="223"/>
      <c r="J141" s="43"/>
      <c r="K141" s="43"/>
      <c r="L141" s="47"/>
      <c r="M141" s="224"/>
      <c r="N141" s="225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581</v>
      </c>
      <c r="AU141" s="20" t="s">
        <v>87</v>
      </c>
    </row>
    <row r="142" s="2" customFormat="1" ht="24.15" customHeight="1">
      <c r="A142" s="41"/>
      <c r="B142" s="42"/>
      <c r="C142" s="208" t="s">
        <v>346</v>
      </c>
      <c r="D142" s="208" t="s">
        <v>182</v>
      </c>
      <c r="E142" s="209" t="s">
        <v>1774</v>
      </c>
      <c r="F142" s="210" t="s">
        <v>1775</v>
      </c>
      <c r="G142" s="211" t="s">
        <v>280</v>
      </c>
      <c r="H142" s="212">
        <v>2.0830000000000002</v>
      </c>
      <c r="I142" s="213"/>
      <c r="J142" s="214">
        <f>ROUND(I142*H142,2)</f>
        <v>0</v>
      </c>
      <c r="K142" s="210" t="s">
        <v>185</v>
      </c>
      <c r="L142" s="47"/>
      <c r="M142" s="215" t="s">
        <v>19</v>
      </c>
      <c r="N142" s="216" t="s">
        <v>48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186</v>
      </c>
      <c r="AT142" s="219" t="s">
        <v>182</v>
      </c>
      <c r="AU142" s="219" t="s">
        <v>87</v>
      </c>
      <c r="AY142" s="20" t="s">
        <v>180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85</v>
      </c>
      <c r="BK142" s="220">
        <f>ROUND(I142*H142,2)</f>
        <v>0</v>
      </c>
      <c r="BL142" s="20" t="s">
        <v>186</v>
      </c>
      <c r="BM142" s="219" t="s">
        <v>530</v>
      </c>
    </row>
    <row r="143" s="2" customFormat="1">
      <c r="A143" s="41"/>
      <c r="B143" s="42"/>
      <c r="C143" s="43"/>
      <c r="D143" s="221" t="s">
        <v>188</v>
      </c>
      <c r="E143" s="43"/>
      <c r="F143" s="222" t="s">
        <v>1776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188</v>
      </c>
      <c r="AU143" s="20" t="s">
        <v>87</v>
      </c>
    </row>
    <row r="144" s="2" customFormat="1">
      <c r="A144" s="41"/>
      <c r="B144" s="42"/>
      <c r="C144" s="43"/>
      <c r="D144" s="228" t="s">
        <v>581</v>
      </c>
      <c r="E144" s="43"/>
      <c r="F144" s="280" t="s">
        <v>1777</v>
      </c>
      <c r="G144" s="43"/>
      <c r="H144" s="43"/>
      <c r="I144" s="223"/>
      <c r="J144" s="43"/>
      <c r="K144" s="43"/>
      <c r="L144" s="47"/>
      <c r="M144" s="224"/>
      <c r="N144" s="22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581</v>
      </c>
      <c r="AU144" s="20" t="s">
        <v>87</v>
      </c>
    </row>
    <row r="145" s="2" customFormat="1" ht="24.15" customHeight="1">
      <c r="A145" s="41"/>
      <c r="B145" s="42"/>
      <c r="C145" s="208" t="s">
        <v>352</v>
      </c>
      <c r="D145" s="208" t="s">
        <v>182</v>
      </c>
      <c r="E145" s="209" t="s">
        <v>1778</v>
      </c>
      <c r="F145" s="210" t="s">
        <v>1779</v>
      </c>
      <c r="G145" s="211" t="s">
        <v>105</v>
      </c>
      <c r="H145" s="212">
        <v>1628</v>
      </c>
      <c r="I145" s="213"/>
      <c r="J145" s="214">
        <f>ROUND(I145*H145,2)</f>
        <v>0</v>
      </c>
      <c r="K145" s="210" t="s">
        <v>185</v>
      </c>
      <c r="L145" s="47"/>
      <c r="M145" s="215" t="s">
        <v>19</v>
      </c>
      <c r="N145" s="216" t="s">
        <v>48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186</v>
      </c>
      <c r="AT145" s="219" t="s">
        <v>182</v>
      </c>
      <c r="AU145" s="219" t="s">
        <v>87</v>
      </c>
      <c r="AY145" s="20" t="s">
        <v>180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85</v>
      </c>
      <c r="BK145" s="220">
        <f>ROUND(I145*H145,2)</f>
        <v>0</v>
      </c>
      <c r="BL145" s="20" t="s">
        <v>186</v>
      </c>
      <c r="BM145" s="219" t="s">
        <v>546</v>
      </c>
    </row>
    <row r="146" s="2" customFormat="1">
      <c r="A146" s="41"/>
      <c r="B146" s="42"/>
      <c r="C146" s="43"/>
      <c r="D146" s="221" t="s">
        <v>188</v>
      </c>
      <c r="E146" s="43"/>
      <c r="F146" s="222" t="s">
        <v>1780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188</v>
      </c>
      <c r="AU146" s="20" t="s">
        <v>87</v>
      </c>
    </row>
    <row r="147" s="2" customFormat="1">
      <c r="A147" s="41"/>
      <c r="B147" s="42"/>
      <c r="C147" s="43"/>
      <c r="D147" s="228" t="s">
        <v>581</v>
      </c>
      <c r="E147" s="43"/>
      <c r="F147" s="280" t="s">
        <v>1761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581</v>
      </c>
      <c r="AU147" s="20" t="s">
        <v>87</v>
      </c>
    </row>
    <row r="148" s="2" customFormat="1" ht="24.15" customHeight="1">
      <c r="A148" s="41"/>
      <c r="B148" s="42"/>
      <c r="C148" s="208" t="s">
        <v>358</v>
      </c>
      <c r="D148" s="208" t="s">
        <v>182</v>
      </c>
      <c r="E148" s="209" t="s">
        <v>1781</v>
      </c>
      <c r="F148" s="210" t="s">
        <v>1782</v>
      </c>
      <c r="G148" s="211" t="s">
        <v>105</v>
      </c>
      <c r="H148" s="212">
        <v>909</v>
      </c>
      <c r="I148" s="213"/>
      <c r="J148" s="214">
        <f>ROUND(I148*H148,2)</f>
        <v>0</v>
      </c>
      <c r="K148" s="210" t="s">
        <v>185</v>
      </c>
      <c r="L148" s="47"/>
      <c r="M148" s="215" t="s">
        <v>19</v>
      </c>
      <c r="N148" s="216" t="s">
        <v>48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186</v>
      </c>
      <c r="AT148" s="219" t="s">
        <v>182</v>
      </c>
      <c r="AU148" s="219" t="s">
        <v>87</v>
      </c>
      <c r="AY148" s="20" t="s">
        <v>180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85</v>
      </c>
      <c r="BK148" s="220">
        <f>ROUND(I148*H148,2)</f>
        <v>0</v>
      </c>
      <c r="BL148" s="20" t="s">
        <v>186</v>
      </c>
      <c r="BM148" s="219" t="s">
        <v>559</v>
      </c>
    </row>
    <row r="149" s="2" customFormat="1">
      <c r="A149" s="41"/>
      <c r="B149" s="42"/>
      <c r="C149" s="43"/>
      <c r="D149" s="221" t="s">
        <v>188</v>
      </c>
      <c r="E149" s="43"/>
      <c r="F149" s="222" t="s">
        <v>1783</v>
      </c>
      <c r="G149" s="43"/>
      <c r="H149" s="43"/>
      <c r="I149" s="223"/>
      <c r="J149" s="43"/>
      <c r="K149" s="43"/>
      <c r="L149" s="47"/>
      <c r="M149" s="224"/>
      <c r="N149" s="22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188</v>
      </c>
      <c r="AU149" s="20" t="s">
        <v>87</v>
      </c>
    </row>
    <row r="150" s="2" customFormat="1">
      <c r="A150" s="41"/>
      <c r="B150" s="42"/>
      <c r="C150" s="43"/>
      <c r="D150" s="228" t="s">
        <v>581</v>
      </c>
      <c r="E150" s="43"/>
      <c r="F150" s="280" t="s">
        <v>1765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581</v>
      </c>
      <c r="AU150" s="20" t="s">
        <v>87</v>
      </c>
    </row>
    <row r="151" s="2" customFormat="1" ht="21.75" customHeight="1">
      <c r="A151" s="41"/>
      <c r="B151" s="42"/>
      <c r="C151" s="208" t="s">
        <v>363</v>
      </c>
      <c r="D151" s="208" t="s">
        <v>182</v>
      </c>
      <c r="E151" s="209" t="s">
        <v>1784</v>
      </c>
      <c r="F151" s="210" t="s">
        <v>1785</v>
      </c>
      <c r="G151" s="211" t="s">
        <v>105</v>
      </c>
      <c r="H151" s="212">
        <v>1628</v>
      </c>
      <c r="I151" s="213"/>
      <c r="J151" s="214">
        <f>ROUND(I151*H151,2)</f>
        <v>0</v>
      </c>
      <c r="K151" s="210" t="s">
        <v>185</v>
      </c>
      <c r="L151" s="47"/>
      <c r="M151" s="215" t="s">
        <v>19</v>
      </c>
      <c r="N151" s="216" t="s">
        <v>48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186</v>
      </c>
      <c r="AT151" s="219" t="s">
        <v>182</v>
      </c>
      <c r="AU151" s="219" t="s">
        <v>87</v>
      </c>
      <c r="AY151" s="20" t="s">
        <v>180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85</v>
      </c>
      <c r="BK151" s="220">
        <f>ROUND(I151*H151,2)</f>
        <v>0</v>
      </c>
      <c r="BL151" s="20" t="s">
        <v>186</v>
      </c>
      <c r="BM151" s="219" t="s">
        <v>571</v>
      </c>
    </row>
    <row r="152" s="2" customFormat="1">
      <c r="A152" s="41"/>
      <c r="B152" s="42"/>
      <c r="C152" s="43"/>
      <c r="D152" s="221" t="s">
        <v>188</v>
      </c>
      <c r="E152" s="43"/>
      <c r="F152" s="222" t="s">
        <v>1786</v>
      </c>
      <c r="G152" s="43"/>
      <c r="H152" s="43"/>
      <c r="I152" s="223"/>
      <c r="J152" s="43"/>
      <c r="K152" s="43"/>
      <c r="L152" s="47"/>
      <c r="M152" s="224"/>
      <c r="N152" s="225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188</v>
      </c>
      <c r="AU152" s="20" t="s">
        <v>87</v>
      </c>
    </row>
    <row r="153" s="2" customFormat="1">
      <c r="A153" s="41"/>
      <c r="B153" s="42"/>
      <c r="C153" s="43"/>
      <c r="D153" s="228" t="s">
        <v>581</v>
      </c>
      <c r="E153" s="43"/>
      <c r="F153" s="280" t="s">
        <v>1761</v>
      </c>
      <c r="G153" s="43"/>
      <c r="H153" s="43"/>
      <c r="I153" s="223"/>
      <c r="J153" s="43"/>
      <c r="K153" s="43"/>
      <c r="L153" s="47"/>
      <c r="M153" s="224"/>
      <c r="N153" s="22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581</v>
      </c>
      <c r="AU153" s="20" t="s">
        <v>87</v>
      </c>
    </row>
    <row r="154" s="2" customFormat="1" ht="21.75" customHeight="1">
      <c r="A154" s="41"/>
      <c r="B154" s="42"/>
      <c r="C154" s="208" t="s">
        <v>7</v>
      </c>
      <c r="D154" s="208" t="s">
        <v>182</v>
      </c>
      <c r="E154" s="209" t="s">
        <v>1787</v>
      </c>
      <c r="F154" s="210" t="s">
        <v>1788</v>
      </c>
      <c r="G154" s="211" t="s">
        <v>105</v>
      </c>
      <c r="H154" s="212">
        <v>909</v>
      </c>
      <c r="I154" s="213"/>
      <c r="J154" s="214">
        <f>ROUND(I154*H154,2)</f>
        <v>0</v>
      </c>
      <c r="K154" s="210" t="s">
        <v>185</v>
      </c>
      <c r="L154" s="47"/>
      <c r="M154" s="215" t="s">
        <v>19</v>
      </c>
      <c r="N154" s="216" t="s">
        <v>48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186</v>
      </c>
      <c r="AT154" s="219" t="s">
        <v>182</v>
      </c>
      <c r="AU154" s="219" t="s">
        <v>87</v>
      </c>
      <c r="AY154" s="20" t="s">
        <v>180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85</v>
      </c>
      <c r="BK154" s="220">
        <f>ROUND(I154*H154,2)</f>
        <v>0</v>
      </c>
      <c r="BL154" s="20" t="s">
        <v>186</v>
      </c>
      <c r="BM154" s="219" t="s">
        <v>583</v>
      </c>
    </row>
    <row r="155" s="2" customFormat="1">
      <c r="A155" s="41"/>
      <c r="B155" s="42"/>
      <c r="C155" s="43"/>
      <c r="D155" s="221" t="s">
        <v>188</v>
      </c>
      <c r="E155" s="43"/>
      <c r="F155" s="222" t="s">
        <v>1789</v>
      </c>
      <c r="G155" s="43"/>
      <c r="H155" s="43"/>
      <c r="I155" s="223"/>
      <c r="J155" s="43"/>
      <c r="K155" s="43"/>
      <c r="L155" s="47"/>
      <c r="M155" s="224"/>
      <c r="N155" s="225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188</v>
      </c>
      <c r="AU155" s="20" t="s">
        <v>87</v>
      </c>
    </row>
    <row r="156" s="2" customFormat="1">
      <c r="A156" s="41"/>
      <c r="B156" s="42"/>
      <c r="C156" s="43"/>
      <c r="D156" s="228" t="s">
        <v>581</v>
      </c>
      <c r="E156" s="43"/>
      <c r="F156" s="280" t="s">
        <v>1765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581</v>
      </c>
      <c r="AU156" s="20" t="s">
        <v>87</v>
      </c>
    </row>
    <row r="157" s="2" customFormat="1" ht="44.25" customHeight="1">
      <c r="A157" s="41"/>
      <c r="B157" s="42"/>
      <c r="C157" s="208" t="s">
        <v>375</v>
      </c>
      <c r="D157" s="208" t="s">
        <v>182</v>
      </c>
      <c r="E157" s="209" t="s">
        <v>1790</v>
      </c>
      <c r="F157" s="210" t="s">
        <v>1791</v>
      </c>
      <c r="G157" s="211" t="s">
        <v>378</v>
      </c>
      <c r="H157" s="212">
        <v>241</v>
      </c>
      <c r="I157" s="213"/>
      <c r="J157" s="214">
        <f>ROUND(I157*H157,2)</f>
        <v>0</v>
      </c>
      <c r="K157" s="210" t="s">
        <v>19</v>
      </c>
      <c r="L157" s="47"/>
      <c r="M157" s="215" t="s">
        <v>19</v>
      </c>
      <c r="N157" s="216" t="s">
        <v>48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186</v>
      </c>
      <c r="AT157" s="219" t="s">
        <v>182</v>
      </c>
      <c r="AU157" s="219" t="s">
        <v>87</v>
      </c>
      <c r="AY157" s="20" t="s">
        <v>180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85</v>
      </c>
      <c r="BK157" s="220">
        <f>ROUND(I157*H157,2)</f>
        <v>0</v>
      </c>
      <c r="BL157" s="20" t="s">
        <v>186</v>
      </c>
      <c r="BM157" s="219" t="s">
        <v>591</v>
      </c>
    </row>
    <row r="158" s="2" customFormat="1">
      <c r="A158" s="41"/>
      <c r="B158" s="42"/>
      <c r="C158" s="43"/>
      <c r="D158" s="228" t="s">
        <v>581</v>
      </c>
      <c r="E158" s="43"/>
      <c r="F158" s="280" t="s">
        <v>1792</v>
      </c>
      <c r="G158" s="43"/>
      <c r="H158" s="43"/>
      <c r="I158" s="223"/>
      <c r="J158" s="43"/>
      <c r="K158" s="43"/>
      <c r="L158" s="47"/>
      <c r="M158" s="224"/>
      <c r="N158" s="225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581</v>
      </c>
      <c r="AU158" s="20" t="s">
        <v>87</v>
      </c>
    </row>
    <row r="159" s="2" customFormat="1" ht="24.15" customHeight="1">
      <c r="A159" s="41"/>
      <c r="B159" s="42"/>
      <c r="C159" s="208" t="s">
        <v>384</v>
      </c>
      <c r="D159" s="208" t="s">
        <v>182</v>
      </c>
      <c r="E159" s="209" t="s">
        <v>1793</v>
      </c>
      <c r="F159" s="210" t="s">
        <v>1794</v>
      </c>
      <c r="G159" s="211" t="s">
        <v>105</v>
      </c>
      <c r="H159" s="212">
        <v>909</v>
      </c>
      <c r="I159" s="213"/>
      <c r="J159" s="214">
        <f>ROUND(I159*H159,2)</f>
        <v>0</v>
      </c>
      <c r="K159" s="210" t="s">
        <v>185</v>
      </c>
      <c r="L159" s="47"/>
      <c r="M159" s="215" t="s">
        <v>19</v>
      </c>
      <c r="N159" s="216" t="s">
        <v>48</v>
      </c>
      <c r="O159" s="87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9" t="s">
        <v>186</v>
      </c>
      <c r="AT159" s="219" t="s">
        <v>182</v>
      </c>
      <c r="AU159" s="219" t="s">
        <v>87</v>
      </c>
      <c r="AY159" s="20" t="s">
        <v>180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85</v>
      </c>
      <c r="BK159" s="220">
        <f>ROUND(I159*H159,2)</f>
        <v>0</v>
      </c>
      <c r="BL159" s="20" t="s">
        <v>186</v>
      </c>
      <c r="BM159" s="219" t="s">
        <v>601</v>
      </c>
    </row>
    <row r="160" s="2" customFormat="1">
      <c r="A160" s="41"/>
      <c r="B160" s="42"/>
      <c r="C160" s="43"/>
      <c r="D160" s="221" t="s">
        <v>188</v>
      </c>
      <c r="E160" s="43"/>
      <c r="F160" s="222" t="s">
        <v>1795</v>
      </c>
      <c r="G160" s="43"/>
      <c r="H160" s="43"/>
      <c r="I160" s="223"/>
      <c r="J160" s="43"/>
      <c r="K160" s="43"/>
      <c r="L160" s="47"/>
      <c r="M160" s="224"/>
      <c r="N160" s="225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188</v>
      </c>
      <c r="AU160" s="20" t="s">
        <v>87</v>
      </c>
    </row>
    <row r="161" s="2" customFormat="1">
      <c r="A161" s="41"/>
      <c r="B161" s="42"/>
      <c r="C161" s="43"/>
      <c r="D161" s="228" t="s">
        <v>581</v>
      </c>
      <c r="E161" s="43"/>
      <c r="F161" s="280" t="s">
        <v>1796</v>
      </c>
      <c r="G161" s="43"/>
      <c r="H161" s="43"/>
      <c r="I161" s="223"/>
      <c r="J161" s="43"/>
      <c r="K161" s="43"/>
      <c r="L161" s="47"/>
      <c r="M161" s="224"/>
      <c r="N161" s="225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581</v>
      </c>
      <c r="AU161" s="20" t="s">
        <v>87</v>
      </c>
    </row>
    <row r="162" s="2" customFormat="1" ht="21.75" customHeight="1">
      <c r="A162" s="41"/>
      <c r="B162" s="42"/>
      <c r="C162" s="208" t="s">
        <v>398</v>
      </c>
      <c r="D162" s="208" t="s">
        <v>182</v>
      </c>
      <c r="E162" s="209" t="s">
        <v>1797</v>
      </c>
      <c r="F162" s="210" t="s">
        <v>1798</v>
      </c>
      <c r="G162" s="211" t="s">
        <v>105</v>
      </c>
      <c r="H162" s="212">
        <v>909</v>
      </c>
      <c r="I162" s="213"/>
      <c r="J162" s="214">
        <f>ROUND(I162*H162,2)</f>
        <v>0</v>
      </c>
      <c r="K162" s="210" t="s">
        <v>19</v>
      </c>
      <c r="L162" s="47"/>
      <c r="M162" s="215" t="s">
        <v>19</v>
      </c>
      <c r="N162" s="216" t="s">
        <v>48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186</v>
      </c>
      <c r="AT162" s="219" t="s">
        <v>182</v>
      </c>
      <c r="AU162" s="219" t="s">
        <v>87</v>
      </c>
      <c r="AY162" s="20" t="s">
        <v>180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85</v>
      </c>
      <c r="BK162" s="220">
        <f>ROUND(I162*H162,2)</f>
        <v>0</v>
      </c>
      <c r="BL162" s="20" t="s">
        <v>186</v>
      </c>
      <c r="BM162" s="219" t="s">
        <v>615</v>
      </c>
    </row>
    <row r="163" s="2" customFormat="1">
      <c r="A163" s="41"/>
      <c r="B163" s="42"/>
      <c r="C163" s="43"/>
      <c r="D163" s="228" t="s">
        <v>581</v>
      </c>
      <c r="E163" s="43"/>
      <c r="F163" s="280" t="s">
        <v>1799</v>
      </c>
      <c r="G163" s="43"/>
      <c r="H163" s="43"/>
      <c r="I163" s="223"/>
      <c r="J163" s="43"/>
      <c r="K163" s="43"/>
      <c r="L163" s="47"/>
      <c r="M163" s="224"/>
      <c r="N163" s="225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581</v>
      </c>
      <c r="AU163" s="20" t="s">
        <v>87</v>
      </c>
    </row>
    <row r="164" s="2" customFormat="1" ht="44.25" customHeight="1">
      <c r="A164" s="41"/>
      <c r="B164" s="42"/>
      <c r="C164" s="208" t="s">
        <v>403</v>
      </c>
      <c r="D164" s="208" t="s">
        <v>182</v>
      </c>
      <c r="E164" s="209" t="s">
        <v>1800</v>
      </c>
      <c r="F164" s="210" t="s">
        <v>1801</v>
      </c>
      <c r="G164" s="211" t="s">
        <v>105</v>
      </c>
      <c r="H164" s="212">
        <v>1073</v>
      </c>
      <c r="I164" s="213"/>
      <c r="J164" s="214">
        <f>ROUND(I164*H164,2)</f>
        <v>0</v>
      </c>
      <c r="K164" s="210" t="s">
        <v>185</v>
      </c>
      <c r="L164" s="47"/>
      <c r="M164" s="215" t="s">
        <v>19</v>
      </c>
      <c r="N164" s="216" t="s">
        <v>48</v>
      </c>
      <c r="O164" s="87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186</v>
      </c>
      <c r="AT164" s="219" t="s">
        <v>182</v>
      </c>
      <c r="AU164" s="219" t="s">
        <v>87</v>
      </c>
      <c r="AY164" s="20" t="s">
        <v>180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0" t="s">
        <v>85</v>
      </c>
      <c r="BK164" s="220">
        <f>ROUND(I164*H164,2)</f>
        <v>0</v>
      </c>
      <c r="BL164" s="20" t="s">
        <v>186</v>
      </c>
      <c r="BM164" s="219" t="s">
        <v>627</v>
      </c>
    </row>
    <row r="165" s="2" customFormat="1">
      <c r="A165" s="41"/>
      <c r="B165" s="42"/>
      <c r="C165" s="43"/>
      <c r="D165" s="221" t="s">
        <v>188</v>
      </c>
      <c r="E165" s="43"/>
      <c r="F165" s="222" t="s">
        <v>1802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188</v>
      </c>
      <c r="AU165" s="20" t="s">
        <v>87</v>
      </c>
    </row>
    <row r="166" s="2" customFormat="1">
      <c r="A166" s="41"/>
      <c r="B166" s="42"/>
      <c r="C166" s="43"/>
      <c r="D166" s="228" t="s">
        <v>581</v>
      </c>
      <c r="E166" s="43"/>
      <c r="F166" s="280" t="s">
        <v>1803</v>
      </c>
      <c r="G166" s="43"/>
      <c r="H166" s="43"/>
      <c r="I166" s="223"/>
      <c r="J166" s="43"/>
      <c r="K166" s="43"/>
      <c r="L166" s="47"/>
      <c r="M166" s="224"/>
      <c r="N166" s="225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581</v>
      </c>
      <c r="AU166" s="20" t="s">
        <v>87</v>
      </c>
    </row>
    <row r="167" s="12" customFormat="1" ht="22.8" customHeight="1">
      <c r="A167" s="12"/>
      <c r="B167" s="192"/>
      <c r="C167" s="193"/>
      <c r="D167" s="194" t="s">
        <v>76</v>
      </c>
      <c r="E167" s="206" t="s">
        <v>1804</v>
      </c>
      <c r="F167" s="206" t="s">
        <v>1805</v>
      </c>
      <c r="G167" s="193"/>
      <c r="H167" s="193"/>
      <c r="I167" s="196"/>
      <c r="J167" s="207">
        <f>BK167</f>
        <v>0</v>
      </c>
      <c r="K167" s="193"/>
      <c r="L167" s="198"/>
      <c r="M167" s="199"/>
      <c r="N167" s="200"/>
      <c r="O167" s="200"/>
      <c r="P167" s="201">
        <f>SUM(P168:P215)</f>
        <v>0</v>
      </c>
      <c r="Q167" s="200"/>
      <c r="R167" s="201">
        <f>SUM(R168:R215)</f>
        <v>0.0020800000000000003</v>
      </c>
      <c r="S167" s="200"/>
      <c r="T167" s="202">
        <f>SUM(T168:T215)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3" t="s">
        <v>85</v>
      </c>
      <c r="AT167" s="204" t="s">
        <v>76</v>
      </c>
      <c r="AU167" s="204" t="s">
        <v>85</v>
      </c>
      <c r="AY167" s="203" t="s">
        <v>180</v>
      </c>
      <c r="BK167" s="205">
        <f>SUM(BK168:BK215)</f>
        <v>0</v>
      </c>
    </row>
    <row r="168" s="2" customFormat="1" ht="44.25" customHeight="1">
      <c r="A168" s="41"/>
      <c r="B168" s="42"/>
      <c r="C168" s="208" t="s">
        <v>409</v>
      </c>
      <c r="D168" s="208" t="s">
        <v>182</v>
      </c>
      <c r="E168" s="209" t="s">
        <v>1806</v>
      </c>
      <c r="F168" s="210" t="s">
        <v>1807</v>
      </c>
      <c r="G168" s="211" t="s">
        <v>1224</v>
      </c>
      <c r="H168" s="212">
        <v>32</v>
      </c>
      <c r="I168" s="213"/>
      <c r="J168" s="214">
        <f>ROUND(I168*H168,2)</f>
        <v>0</v>
      </c>
      <c r="K168" s="210" t="s">
        <v>185</v>
      </c>
      <c r="L168" s="47"/>
      <c r="M168" s="215" t="s">
        <v>19</v>
      </c>
      <c r="N168" s="216" t="s">
        <v>48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186</v>
      </c>
      <c r="AT168" s="219" t="s">
        <v>182</v>
      </c>
      <c r="AU168" s="219" t="s">
        <v>87</v>
      </c>
      <c r="AY168" s="20" t="s">
        <v>180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85</v>
      </c>
      <c r="BK168" s="220">
        <f>ROUND(I168*H168,2)</f>
        <v>0</v>
      </c>
      <c r="BL168" s="20" t="s">
        <v>186</v>
      </c>
      <c r="BM168" s="219" t="s">
        <v>641</v>
      </c>
    </row>
    <row r="169" s="2" customFormat="1">
      <c r="A169" s="41"/>
      <c r="B169" s="42"/>
      <c r="C169" s="43"/>
      <c r="D169" s="221" t="s">
        <v>188</v>
      </c>
      <c r="E169" s="43"/>
      <c r="F169" s="222" t="s">
        <v>1808</v>
      </c>
      <c r="G169" s="43"/>
      <c r="H169" s="43"/>
      <c r="I169" s="223"/>
      <c r="J169" s="43"/>
      <c r="K169" s="43"/>
      <c r="L169" s="47"/>
      <c r="M169" s="224"/>
      <c r="N169" s="22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188</v>
      </c>
      <c r="AU169" s="20" t="s">
        <v>87</v>
      </c>
    </row>
    <row r="170" s="2" customFormat="1">
      <c r="A170" s="41"/>
      <c r="B170" s="42"/>
      <c r="C170" s="43"/>
      <c r="D170" s="228" t="s">
        <v>581</v>
      </c>
      <c r="E170" s="43"/>
      <c r="F170" s="280" t="s">
        <v>1809</v>
      </c>
      <c r="G170" s="43"/>
      <c r="H170" s="43"/>
      <c r="I170" s="223"/>
      <c r="J170" s="43"/>
      <c r="K170" s="43"/>
      <c r="L170" s="47"/>
      <c r="M170" s="224"/>
      <c r="N170" s="225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581</v>
      </c>
      <c r="AU170" s="20" t="s">
        <v>87</v>
      </c>
    </row>
    <row r="171" s="2" customFormat="1" ht="16.5" customHeight="1">
      <c r="A171" s="41"/>
      <c r="B171" s="42"/>
      <c r="C171" s="270" t="s">
        <v>417</v>
      </c>
      <c r="D171" s="270" t="s">
        <v>319</v>
      </c>
      <c r="E171" s="271" t="s">
        <v>132</v>
      </c>
      <c r="F171" s="272" t="s">
        <v>1810</v>
      </c>
      <c r="G171" s="273" t="s">
        <v>130</v>
      </c>
      <c r="H171" s="274">
        <v>7.8399999999999999</v>
      </c>
      <c r="I171" s="275"/>
      <c r="J171" s="276">
        <f>ROUND(I171*H171,2)</f>
        <v>0</v>
      </c>
      <c r="K171" s="272" t="s">
        <v>19</v>
      </c>
      <c r="L171" s="277"/>
      <c r="M171" s="278" t="s">
        <v>19</v>
      </c>
      <c r="N171" s="279" t="s">
        <v>48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260</v>
      </c>
      <c r="AT171" s="219" t="s">
        <v>319</v>
      </c>
      <c r="AU171" s="219" t="s">
        <v>87</v>
      </c>
      <c r="AY171" s="20" t="s">
        <v>180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85</v>
      </c>
      <c r="BK171" s="220">
        <f>ROUND(I171*H171,2)</f>
        <v>0</v>
      </c>
      <c r="BL171" s="20" t="s">
        <v>186</v>
      </c>
      <c r="BM171" s="219" t="s">
        <v>655</v>
      </c>
    </row>
    <row r="172" s="2" customFormat="1">
      <c r="A172" s="41"/>
      <c r="B172" s="42"/>
      <c r="C172" s="43"/>
      <c r="D172" s="228" t="s">
        <v>581</v>
      </c>
      <c r="E172" s="43"/>
      <c r="F172" s="280" t="s">
        <v>1811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581</v>
      </c>
      <c r="AU172" s="20" t="s">
        <v>87</v>
      </c>
    </row>
    <row r="173" s="2" customFormat="1" ht="16.5" customHeight="1">
      <c r="A173" s="41"/>
      <c r="B173" s="42"/>
      <c r="C173" s="208" t="s">
        <v>428</v>
      </c>
      <c r="D173" s="208" t="s">
        <v>182</v>
      </c>
      <c r="E173" s="209" t="s">
        <v>1812</v>
      </c>
      <c r="F173" s="210" t="s">
        <v>1813</v>
      </c>
      <c r="G173" s="211" t="s">
        <v>280</v>
      </c>
      <c r="H173" s="212">
        <v>13.327999999999999</v>
      </c>
      <c r="I173" s="213"/>
      <c r="J173" s="214">
        <f>ROUND(I173*H173,2)</f>
        <v>0</v>
      </c>
      <c r="K173" s="210" t="s">
        <v>19</v>
      </c>
      <c r="L173" s="47"/>
      <c r="M173" s="215" t="s">
        <v>19</v>
      </c>
      <c r="N173" s="216" t="s">
        <v>48</v>
      </c>
      <c r="O173" s="87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186</v>
      </c>
      <c r="AT173" s="219" t="s">
        <v>182</v>
      </c>
      <c r="AU173" s="219" t="s">
        <v>87</v>
      </c>
      <c r="AY173" s="20" t="s">
        <v>180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85</v>
      </c>
      <c r="BK173" s="220">
        <f>ROUND(I173*H173,2)</f>
        <v>0</v>
      </c>
      <c r="BL173" s="20" t="s">
        <v>186</v>
      </c>
      <c r="BM173" s="219" t="s">
        <v>663</v>
      </c>
    </row>
    <row r="174" s="2" customFormat="1">
      <c r="A174" s="41"/>
      <c r="B174" s="42"/>
      <c r="C174" s="43"/>
      <c r="D174" s="228" t="s">
        <v>581</v>
      </c>
      <c r="E174" s="43"/>
      <c r="F174" s="280" t="s">
        <v>1814</v>
      </c>
      <c r="G174" s="43"/>
      <c r="H174" s="43"/>
      <c r="I174" s="223"/>
      <c r="J174" s="43"/>
      <c r="K174" s="43"/>
      <c r="L174" s="47"/>
      <c r="M174" s="224"/>
      <c r="N174" s="22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581</v>
      </c>
      <c r="AU174" s="20" t="s">
        <v>87</v>
      </c>
    </row>
    <row r="175" s="2" customFormat="1" ht="16.5" customHeight="1">
      <c r="A175" s="41"/>
      <c r="B175" s="42"/>
      <c r="C175" s="270" t="s">
        <v>437</v>
      </c>
      <c r="D175" s="270" t="s">
        <v>319</v>
      </c>
      <c r="E175" s="271" t="s">
        <v>1815</v>
      </c>
      <c r="F175" s="272" t="s">
        <v>1816</v>
      </c>
      <c r="G175" s="273" t="s">
        <v>1224</v>
      </c>
      <c r="H175" s="274">
        <v>7</v>
      </c>
      <c r="I175" s="275"/>
      <c r="J175" s="276">
        <f>ROUND(I175*H175,2)</f>
        <v>0</v>
      </c>
      <c r="K175" s="272" t="s">
        <v>19</v>
      </c>
      <c r="L175" s="277"/>
      <c r="M175" s="278" t="s">
        <v>19</v>
      </c>
      <c r="N175" s="279" t="s">
        <v>48</v>
      </c>
      <c r="O175" s="87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9" t="s">
        <v>260</v>
      </c>
      <c r="AT175" s="219" t="s">
        <v>319</v>
      </c>
      <c r="AU175" s="219" t="s">
        <v>87</v>
      </c>
      <c r="AY175" s="20" t="s">
        <v>180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85</v>
      </c>
      <c r="BK175" s="220">
        <f>ROUND(I175*H175,2)</f>
        <v>0</v>
      </c>
      <c r="BL175" s="20" t="s">
        <v>186</v>
      </c>
      <c r="BM175" s="219" t="s">
        <v>671</v>
      </c>
    </row>
    <row r="176" s="2" customFormat="1" ht="24.15" customHeight="1">
      <c r="A176" s="41"/>
      <c r="B176" s="42"/>
      <c r="C176" s="270" t="s">
        <v>446</v>
      </c>
      <c r="D176" s="270" t="s">
        <v>319</v>
      </c>
      <c r="E176" s="271" t="s">
        <v>1817</v>
      </c>
      <c r="F176" s="272" t="s">
        <v>1818</v>
      </c>
      <c r="G176" s="273" t="s">
        <v>1224</v>
      </c>
      <c r="H176" s="274">
        <v>1</v>
      </c>
      <c r="I176" s="275"/>
      <c r="J176" s="276">
        <f>ROUND(I176*H176,2)</f>
        <v>0</v>
      </c>
      <c r="K176" s="272" t="s">
        <v>19</v>
      </c>
      <c r="L176" s="277"/>
      <c r="M176" s="278" t="s">
        <v>19</v>
      </c>
      <c r="N176" s="279" t="s">
        <v>48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260</v>
      </c>
      <c r="AT176" s="219" t="s">
        <v>319</v>
      </c>
      <c r="AU176" s="219" t="s">
        <v>87</v>
      </c>
      <c r="AY176" s="20" t="s">
        <v>180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0" t="s">
        <v>85</v>
      </c>
      <c r="BK176" s="220">
        <f>ROUND(I176*H176,2)</f>
        <v>0</v>
      </c>
      <c r="BL176" s="20" t="s">
        <v>186</v>
      </c>
      <c r="BM176" s="219" t="s">
        <v>681</v>
      </c>
    </row>
    <row r="177" s="2" customFormat="1" ht="16.5" customHeight="1">
      <c r="A177" s="41"/>
      <c r="B177" s="42"/>
      <c r="C177" s="270" t="s">
        <v>451</v>
      </c>
      <c r="D177" s="270" t="s">
        <v>319</v>
      </c>
      <c r="E177" s="271" t="s">
        <v>1790</v>
      </c>
      <c r="F177" s="272" t="s">
        <v>1819</v>
      </c>
      <c r="G177" s="273" t="s">
        <v>1224</v>
      </c>
      <c r="H177" s="274">
        <v>1</v>
      </c>
      <c r="I177" s="275"/>
      <c r="J177" s="276">
        <f>ROUND(I177*H177,2)</f>
        <v>0</v>
      </c>
      <c r="K177" s="272" t="s">
        <v>19</v>
      </c>
      <c r="L177" s="277"/>
      <c r="M177" s="278" t="s">
        <v>19</v>
      </c>
      <c r="N177" s="279" t="s">
        <v>48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260</v>
      </c>
      <c r="AT177" s="219" t="s">
        <v>319</v>
      </c>
      <c r="AU177" s="219" t="s">
        <v>87</v>
      </c>
      <c r="AY177" s="20" t="s">
        <v>180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85</v>
      </c>
      <c r="BK177" s="220">
        <f>ROUND(I177*H177,2)</f>
        <v>0</v>
      </c>
      <c r="BL177" s="20" t="s">
        <v>186</v>
      </c>
      <c r="BM177" s="219" t="s">
        <v>692</v>
      </c>
    </row>
    <row r="178" s="2" customFormat="1" ht="16.5" customHeight="1">
      <c r="A178" s="41"/>
      <c r="B178" s="42"/>
      <c r="C178" s="270" t="s">
        <v>460</v>
      </c>
      <c r="D178" s="270" t="s">
        <v>319</v>
      </c>
      <c r="E178" s="271" t="s">
        <v>1797</v>
      </c>
      <c r="F178" s="272" t="s">
        <v>1820</v>
      </c>
      <c r="G178" s="273" t="s">
        <v>1224</v>
      </c>
      <c r="H178" s="274">
        <v>5</v>
      </c>
      <c r="I178" s="275"/>
      <c r="J178" s="276">
        <f>ROUND(I178*H178,2)</f>
        <v>0</v>
      </c>
      <c r="K178" s="272" t="s">
        <v>19</v>
      </c>
      <c r="L178" s="277"/>
      <c r="M178" s="278" t="s">
        <v>19</v>
      </c>
      <c r="N178" s="279" t="s">
        <v>48</v>
      </c>
      <c r="O178" s="87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260</v>
      </c>
      <c r="AT178" s="219" t="s">
        <v>319</v>
      </c>
      <c r="AU178" s="219" t="s">
        <v>87</v>
      </c>
      <c r="AY178" s="20" t="s">
        <v>180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85</v>
      </c>
      <c r="BK178" s="220">
        <f>ROUND(I178*H178,2)</f>
        <v>0</v>
      </c>
      <c r="BL178" s="20" t="s">
        <v>186</v>
      </c>
      <c r="BM178" s="219" t="s">
        <v>702</v>
      </c>
    </row>
    <row r="179" s="2" customFormat="1" ht="16.5" customHeight="1">
      <c r="A179" s="41"/>
      <c r="B179" s="42"/>
      <c r="C179" s="270" t="s">
        <v>472</v>
      </c>
      <c r="D179" s="270" t="s">
        <v>319</v>
      </c>
      <c r="E179" s="271" t="s">
        <v>1812</v>
      </c>
      <c r="F179" s="272" t="s">
        <v>1821</v>
      </c>
      <c r="G179" s="273" t="s">
        <v>1224</v>
      </c>
      <c r="H179" s="274">
        <v>3</v>
      </c>
      <c r="I179" s="275"/>
      <c r="J179" s="276">
        <f>ROUND(I179*H179,2)</f>
        <v>0</v>
      </c>
      <c r="K179" s="272" t="s">
        <v>19</v>
      </c>
      <c r="L179" s="277"/>
      <c r="M179" s="278" t="s">
        <v>19</v>
      </c>
      <c r="N179" s="279" t="s">
        <v>48</v>
      </c>
      <c r="O179" s="87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9" t="s">
        <v>260</v>
      </c>
      <c r="AT179" s="219" t="s">
        <v>319</v>
      </c>
      <c r="AU179" s="219" t="s">
        <v>87</v>
      </c>
      <c r="AY179" s="20" t="s">
        <v>180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0" t="s">
        <v>85</v>
      </c>
      <c r="BK179" s="220">
        <f>ROUND(I179*H179,2)</f>
        <v>0</v>
      </c>
      <c r="BL179" s="20" t="s">
        <v>186</v>
      </c>
      <c r="BM179" s="219" t="s">
        <v>712</v>
      </c>
    </row>
    <row r="180" s="2" customFormat="1" ht="16.5" customHeight="1">
      <c r="A180" s="41"/>
      <c r="B180" s="42"/>
      <c r="C180" s="270" t="s">
        <v>484</v>
      </c>
      <c r="D180" s="270" t="s">
        <v>319</v>
      </c>
      <c r="E180" s="271" t="s">
        <v>1822</v>
      </c>
      <c r="F180" s="272" t="s">
        <v>1823</v>
      </c>
      <c r="G180" s="273" t="s">
        <v>1224</v>
      </c>
      <c r="H180" s="274">
        <v>4</v>
      </c>
      <c r="I180" s="275"/>
      <c r="J180" s="276">
        <f>ROUND(I180*H180,2)</f>
        <v>0</v>
      </c>
      <c r="K180" s="272" t="s">
        <v>19</v>
      </c>
      <c r="L180" s="277"/>
      <c r="M180" s="278" t="s">
        <v>19</v>
      </c>
      <c r="N180" s="279" t="s">
        <v>48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260</v>
      </c>
      <c r="AT180" s="219" t="s">
        <v>319</v>
      </c>
      <c r="AU180" s="219" t="s">
        <v>87</v>
      </c>
      <c r="AY180" s="20" t="s">
        <v>180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85</v>
      </c>
      <c r="BK180" s="220">
        <f>ROUND(I180*H180,2)</f>
        <v>0</v>
      </c>
      <c r="BL180" s="20" t="s">
        <v>186</v>
      </c>
      <c r="BM180" s="219" t="s">
        <v>721</v>
      </c>
    </row>
    <row r="181" s="2" customFormat="1" ht="16.5" customHeight="1">
      <c r="A181" s="41"/>
      <c r="B181" s="42"/>
      <c r="C181" s="270" t="s">
        <v>495</v>
      </c>
      <c r="D181" s="270" t="s">
        <v>319</v>
      </c>
      <c r="E181" s="271" t="s">
        <v>1824</v>
      </c>
      <c r="F181" s="272" t="s">
        <v>1825</v>
      </c>
      <c r="G181" s="273" t="s">
        <v>1224</v>
      </c>
      <c r="H181" s="274">
        <v>1</v>
      </c>
      <c r="I181" s="275"/>
      <c r="J181" s="276">
        <f>ROUND(I181*H181,2)</f>
        <v>0</v>
      </c>
      <c r="K181" s="272" t="s">
        <v>19</v>
      </c>
      <c r="L181" s="277"/>
      <c r="M181" s="278" t="s">
        <v>19</v>
      </c>
      <c r="N181" s="279" t="s">
        <v>48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260</v>
      </c>
      <c r="AT181" s="219" t="s">
        <v>319</v>
      </c>
      <c r="AU181" s="219" t="s">
        <v>87</v>
      </c>
      <c r="AY181" s="20" t="s">
        <v>180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85</v>
      </c>
      <c r="BK181" s="220">
        <f>ROUND(I181*H181,2)</f>
        <v>0</v>
      </c>
      <c r="BL181" s="20" t="s">
        <v>186</v>
      </c>
      <c r="BM181" s="219" t="s">
        <v>730</v>
      </c>
    </row>
    <row r="182" s="2" customFormat="1" ht="16.5" customHeight="1">
      <c r="A182" s="41"/>
      <c r="B182" s="42"/>
      <c r="C182" s="270" t="s">
        <v>500</v>
      </c>
      <c r="D182" s="270" t="s">
        <v>319</v>
      </c>
      <c r="E182" s="271" t="s">
        <v>1826</v>
      </c>
      <c r="F182" s="272" t="s">
        <v>1827</v>
      </c>
      <c r="G182" s="273" t="s">
        <v>1224</v>
      </c>
      <c r="H182" s="274">
        <v>2</v>
      </c>
      <c r="I182" s="275"/>
      <c r="J182" s="276">
        <f>ROUND(I182*H182,2)</f>
        <v>0</v>
      </c>
      <c r="K182" s="272" t="s">
        <v>19</v>
      </c>
      <c r="L182" s="277"/>
      <c r="M182" s="278" t="s">
        <v>19</v>
      </c>
      <c r="N182" s="279" t="s">
        <v>48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260</v>
      </c>
      <c r="AT182" s="219" t="s">
        <v>319</v>
      </c>
      <c r="AU182" s="219" t="s">
        <v>87</v>
      </c>
      <c r="AY182" s="20" t="s">
        <v>180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85</v>
      </c>
      <c r="BK182" s="220">
        <f>ROUND(I182*H182,2)</f>
        <v>0</v>
      </c>
      <c r="BL182" s="20" t="s">
        <v>186</v>
      </c>
      <c r="BM182" s="219" t="s">
        <v>740</v>
      </c>
    </row>
    <row r="183" s="2" customFormat="1" ht="16.5" customHeight="1">
      <c r="A183" s="41"/>
      <c r="B183" s="42"/>
      <c r="C183" s="270" t="s">
        <v>116</v>
      </c>
      <c r="D183" s="270" t="s">
        <v>319</v>
      </c>
      <c r="E183" s="271" t="s">
        <v>1828</v>
      </c>
      <c r="F183" s="272" t="s">
        <v>1829</v>
      </c>
      <c r="G183" s="273" t="s">
        <v>1224</v>
      </c>
      <c r="H183" s="274">
        <v>5</v>
      </c>
      <c r="I183" s="275"/>
      <c r="J183" s="276">
        <f>ROUND(I183*H183,2)</f>
        <v>0</v>
      </c>
      <c r="K183" s="272" t="s">
        <v>19</v>
      </c>
      <c r="L183" s="277"/>
      <c r="M183" s="278" t="s">
        <v>19</v>
      </c>
      <c r="N183" s="279" t="s">
        <v>48</v>
      </c>
      <c r="O183" s="87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260</v>
      </c>
      <c r="AT183" s="219" t="s">
        <v>319</v>
      </c>
      <c r="AU183" s="219" t="s">
        <v>87</v>
      </c>
      <c r="AY183" s="20" t="s">
        <v>180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85</v>
      </c>
      <c r="BK183" s="220">
        <f>ROUND(I183*H183,2)</f>
        <v>0</v>
      </c>
      <c r="BL183" s="20" t="s">
        <v>186</v>
      </c>
      <c r="BM183" s="219" t="s">
        <v>140</v>
      </c>
    </row>
    <row r="184" s="2" customFormat="1" ht="16.5" customHeight="1">
      <c r="A184" s="41"/>
      <c r="B184" s="42"/>
      <c r="C184" s="270" t="s">
        <v>530</v>
      </c>
      <c r="D184" s="270" t="s">
        <v>319</v>
      </c>
      <c r="E184" s="271" t="s">
        <v>1830</v>
      </c>
      <c r="F184" s="272" t="s">
        <v>1831</v>
      </c>
      <c r="G184" s="273" t="s">
        <v>1224</v>
      </c>
      <c r="H184" s="274">
        <v>3</v>
      </c>
      <c r="I184" s="275"/>
      <c r="J184" s="276">
        <f>ROUND(I184*H184,2)</f>
        <v>0</v>
      </c>
      <c r="K184" s="272" t="s">
        <v>19</v>
      </c>
      <c r="L184" s="277"/>
      <c r="M184" s="278" t="s">
        <v>19</v>
      </c>
      <c r="N184" s="279" t="s">
        <v>48</v>
      </c>
      <c r="O184" s="87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260</v>
      </c>
      <c r="AT184" s="219" t="s">
        <v>319</v>
      </c>
      <c r="AU184" s="219" t="s">
        <v>87</v>
      </c>
      <c r="AY184" s="20" t="s">
        <v>180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85</v>
      </c>
      <c r="BK184" s="220">
        <f>ROUND(I184*H184,2)</f>
        <v>0</v>
      </c>
      <c r="BL184" s="20" t="s">
        <v>186</v>
      </c>
      <c r="BM184" s="219" t="s">
        <v>756</v>
      </c>
    </row>
    <row r="185" s="2" customFormat="1" ht="37.8" customHeight="1">
      <c r="A185" s="41"/>
      <c r="B185" s="42"/>
      <c r="C185" s="208" t="s">
        <v>538</v>
      </c>
      <c r="D185" s="208" t="s">
        <v>182</v>
      </c>
      <c r="E185" s="209" t="s">
        <v>1832</v>
      </c>
      <c r="F185" s="210" t="s">
        <v>1833</v>
      </c>
      <c r="G185" s="211" t="s">
        <v>1224</v>
      </c>
      <c r="H185" s="212">
        <v>32</v>
      </c>
      <c r="I185" s="213"/>
      <c r="J185" s="214">
        <f>ROUND(I185*H185,2)</f>
        <v>0</v>
      </c>
      <c r="K185" s="210" t="s">
        <v>185</v>
      </c>
      <c r="L185" s="47"/>
      <c r="M185" s="215" t="s">
        <v>19</v>
      </c>
      <c r="N185" s="216" t="s">
        <v>48</v>
      </c>
      <c r="O185" s="87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186</v>
      </c>
      <c r="AT185" s="219" t="s">
        <v>182</v>
      </c>
      <c r="AU185" s="219" t="s">
        <v>87</v>
      </c>
      <c r="AY185" s="20" t="s">
        <v>180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0" t="s">
        <v>85</v>
      </c>
      <c r="BK185" s="220">
        <f>ROUND(I185*H185,2)</f>
        <v>0</v>
      </c>
      <c r="BL185" s="20" t="s">
        <v>186</v>
      </c>
      <c r="BM185" s="219" t="s">
        <v>765</v>
      </c>
    </row>
    <row r="186" s="2" customFormat="1">
      <c r="A186" s="41"/>
      <c r="B186" s="42"/>
      <c r="C186" s="43"/>
      <c r="D186" s="221" t="s">
        <v>188</v>
      </c>
      <c r="E186" s="43"/>
      <c r="F186" s="222" t="s">
        <v>1834</v>
      </c>
      <c r="G186" s="43"/>
      <c r="H186" s="43"/>
      <c r="I186" s="223"/>
      <c r="J186" s="43"/>
      <c r="K186" s="43"/>
      <c r="L186" s="47"/>
      <c r="M186" s="224"/>
      <c r="N186" s="225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188</v>
      </c>
      <c r="AU186" s="20" t="s">
        <v>87</v>
      </c>
    </row>
    <row r="187" s="2" customFormat="1">
      <c r="A187" s="41"/>
      <c r="B187" s="42"/>
      <c r="C187" s="43"/>
      <c r="D187" s="228" t="s">
        <v>581</v>
      </c>
      <c r="E187" s="43"/>
      <c r="F187" s="280" t="s">
        <v>1835</v>
      </c>
      <c r="G187" s="43"/>
      <c r="H187" s="43"/>
      <c r="I187" s="223"/>
      <c r="J187" s="43"/>
      <c r="K187" s="43"/>
      <c r="L187" s="47"/>
      <c r="M187" s="224"/>
      <c r="N187" s="225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581</v>
      </c>
      <c r="AU187" s="20" t="s">
        <v>87</v>
      </c>
    </row>
    <row r="188" s="2" customFormat="1" ht="33" customHeight="1">
      <c r="A188" s="41"/>
      <c r="B188" s="42"/>
      <c r="C188" s="208" t="s">
        <v>546</v>
      </c>
      <c r="D188" s="208" t="s">
        <v>182</v>
      </c>
      <c r="E188" s="209" t="s">
        <v>1836</v>
      </c>
      <c r="F188" s="210" t="s">
        <v>1837</v>
      </c>
      <c r="G188" s="211" t="s">
        <v>280</v>
      </c>
      <c r="H188" s="212">
        <v>0.0050000000000000001</v>
      </c>
      <c r="I188" s="213"/>
      <c r="J188" s="214">
        <f>ROUND(I188*H188,2)</f>
        <v>0</v>
      </c>
      <c r="K188" s="210" t="s">
        <v>185</v>
      </c>
      <c r="L188" s="47"/>
      <c r="M188" s="215" t="s">
        <v>19</v>
      </c>
      <c r="N188" s="216" t="s">
        <v>48</v>
      </c>
      <c r="O188" s="87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186</v>
      </c>
      <c r="AT188" s="219" t="s">
        <v>182</v>
      </c>
      <c r="AU188" s="219" t="s">
        <v>87</v>
      </c>
      <c r="AY188" s="20" t="s">
        <v>180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0" t="s">
        <v>85</v>
      </c>
      <c r="BK188" s="220">
        <f>ROUND(I188*H188,2)</f>
        <v>0</v>
      </c>
      <c r="BL188" s="20" t="s">
        <v>186</v>
      </c>
      <c r="BM188" s="219" t="s">
        <v>775</v>
      </c>
    </row>
    <row r="189" s="2" customFormat="1">
      <c r="A189" s="41"/>
      <c r="B189" s="42"/>
      <c r="C189" s="43"/>
      <c r="D189" s="221" t="s">
        <v>188</v>
      </c>
      <c r="E189" s="43"/>
      <c r="F189" s="222" t="s">
        <v>1838</v>
      </c>
      <c r="G189" s="43"/>
      <c r="H189" s="43"/>
      <c r="I189" s="223"/>
      <c r="J189" s="43"/>
      <c r="K189" s="43"/>
      <c r="L189" s="47"/>
      <c r="M189" s="224"/>
      <c r="N189" s="225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188</v>
      </c>
      <c r="AU189" s="20" t="s">
        <v>87</v>
      </c>
    </row>
    <row r="190" s="2" customFormat="1">
      <c r="A190" s="41"/>
      <c r="B190" s="42"/>
      <c r="C190" s="43"/>
      <c r="D190" s="228" t="s">
        <v>581</v>
      </c>
      <c r="E190" s="43"/>
      <c r="F190" s="280" t="s">
        <v>1839</v>
      </c>
      <c r="G190" s="43"/>
      <c r="H190" s="43"/>
      <c r="I190" s="223"/>
      <c r="J190" s="43"/>
      <c r="K190" s="43"/>
      <c r="L190" s="47"/>
      <c r="M190" s="224"/>
      <c r="N190" s="22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581</v>
      </c>
      <c r="AU190" s="20" t="s">
        <v>87</v>
      </c>
    </row>
    <row r="191" s="2" customFormat="1" ht="49.05" customHeight="1">
      <c r="A191" s="41"/>
      <c r="B191" s="42"/>
      <c r="C191" s="208" t="s">
        <v>554</v>
      </c>
      <c r="D191" s="208" t="s">
        <v>182</v>
      </c>
      <c r="E191" s="209" t="s">
        <v>1822</v>
      </c>
      <c r="F191" s="210" t="s">
        <v>1840</v>
      </c>
      <c r="G191" s="211" t="s">
        <v>1224</v>
      </c>
      <c r="H191" s="212">
        <v>480</v>
      </c>
      <c r="I191" s="213"/>
      <c r="J191" s="214">
        <f>ROUND(I191*H191,2)</f>
        <v>0</v>
      </c>
      <c r="K191" s="210" t="s">
        <v>19</v>
      </c>
      <c r="L191" s="47"/>
      <c r="M191" s="215" t="s">
        <v>19</v>
      </c>
      <c r="N191" s="216" t="s">
        <v>48</v>
      </c>
      <c r="O191" s="87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9" t="s">
        <v>186</v>
      </c>
      <c r="AT191" s="219" t="s">
        <v>182</v>
      </c>
      <c r="AU191" s="219" t="s">
        <v>87</v>
      </c>
      <c r="AY191" s="20" t="s">
        <v>180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85</v>
      </c>
      <c r="BK191" s="220">
        <f>ROUND(I191*H191,2)</f>
        <v>0</v>
      </c>
      <c r="BL191" s="20" t="s">
        <v>186</v>
      </c>
      <c r="BM191" s="219" t="s">
        <v>791</v>
      </c>
    </row>
    <row r="192" s="2" customFormat="1">
      <c r="A192" s="41"/>
      <c r="B192" s="42"/>
      <c r="C192" s="43"/>
      <c r="D192" s="228" t="s">
        <v>581</v>
      </c>
      <c r="E192" s="43"/>
      <c r="F192" s="280" t="s">
        <v>1841</v>
      </c>
      <c r="G192" s="43"/>
      <c r="H192" s="43"/>
      <c r="I192" s="223"/>
      <c r="J192" s="43"/>
      <c r="K192" s="43"/>
      <c r="L192" s="47"/>
      <c r="M192" s="224"/>
      <c r="N192" s="225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581</v>
      </c>
      <c r="AU192" s="20" t="s">
        <v>87</v>
      </c>
    </row>
    <row r="193" s="2" customFormat="1" ht="24.15" customHeight="1">
      <c r="A193" s="41"/>
      <c r="B193" s="42"/>
      <c r="C193" s="208" t="s">
        <v>559</v>
      </c>
      <c r="D193" s="208" t="s">
        <v>182</v>
      </c>
      <c r="E193" s="209" t="s">
        <v>1842</v>
      </c>
      <c r="F193" s="210" t="s">
        <v>1843</v>
      </c>
      <c r="G193" s="211" t="s">
        <v>1224</v>
      </c>
      <c r="H193" s="212">
        <v>32</v>
      </c>
      <c r="I193" s="213"/>
      <c r="J193" s="214">
        <f>ROUND(I193*H193,2)</f>
        <v>0</v>
      </c>
      <c r="K193" s="210" t="s">
        <v>185</v>
      </c>
      <c r="L193" s="47"/>
      <c r="M193" s="215" t="s">
        <v>19</v>
      </c>
      <c r="N193" s="216" t="s">
        <v>48</v>
      </c>
      <c r="O193" s="87"/>
      <c r="P193" s="217">
        <f>O193*H193</f>
        <v>0</v>
      </c>
      <c r="Q193" s="217">
        <v>5.0000000000000002E-05</v>
      </c>
      <c r="R193" s="217">
        <f>Q193*H193</f>
        <v>0.0016000000000000001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186</v>
      </c>
      <c r="AT193" s="219" t="s">
        <v>182</v>
      </c>
      <c r="AU193" s="219" t="s">
        <v>87</v>
      </c>
      <c r="AY193" s="20" t="s">
        <v>180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85</v>
      </c>
      <c r="BK193" s="220">
        <f>ROUND(I193*H193,2)</f>
        <v>0</v>
      </c>
      <c r="BL193" s="20" t="s">
        <v>186</v>
      </c>
      <c r="BM193" s="219" t="s">
        <v>802</v>
      </c>
    </row>
    <row r="194" s="2" customFormat="1">
      <c r="A194" s="41"/>
      <c r="B194" s="42"/>
      <c r="C194" s="43"/>
      <c r="D194" s="221" t="s">
        <v>188</v>
      </c>
      <c r="E194" s="43"/>
      <c r="F194" s="222" t="s">
        <v>1844</v>
      </c>
      <c r="G194" s="43"/>
      <c r="H194" s="43"/>
      <c r="I194" s="223"/>
      <c r="J194" s="43"/>
      <c r="K194" s="43"/>
      <c r="L194" s="47"/>
      <c r="M194" s="224"/>
      <c r="N194" s="225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188</v>
      </c>
      <c r="AU194" s="20" t="s">
        <v>87</v>
      </c>
    </row>
    <row r="195" s="2" customFormat="1">
      <c r="A195" s="41"/>
      <c r="B195" s="42"/>
      <c r="C195" s="43"/>
      <c r="D195" s="228" t="s">
        <v>581</v>
      </c>
      <c r="E195" s="43"/>
      <c r="F195" s="280" t="s">
        <v>1845</v>
      </c>
      <c r="G195" s="43"/>
      <c r="H195" s="43"/>
      <c r="I195" s="223"/>
      <c r="J195" s="43"/>
      <c r="K195" s="43"/>
      <c r="L195" s="47"/>
      <c r="M195" s="224"/>
      <c r="N195" s="225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581</v>
      </c>
      <c r="AU195" s="20" t="s">
        <v>87</v>
      </c>
    </row>
    <row r="196" s="2" customFormat="1" ht="16.5" customHeight="1">
      <c r="A196" s="41"/>
      <c r="B196" s="42"/>
      <c r="C196" s="208" t="s">
        <v>564</v>
      </c>
      <c r="D196" s="208" t="s">
        <v>182</v>
      </c>
      <c r="E196" s="209" t="s">
        <v>1824</v>
      </c>
      <c r="F196" s="210" t="s">
        <v>1846</v>
      </c>
      <c r="G196" s="211" t="s">
        <v>1224</v>
      </c>
      <c r="H196" s="212">
        <v>96</v>
      </c>
      <c r="I196" s="213"/>
      <c r="J196" s="214">
        <f>ROUND(I196*H196,2)</f>
        <v>0</v>
      </c>
      <c r="K196" s="210" t="s">
        <v>19</v>
      </c>
      <c r="L196" s="47"/>
      <c r="M196" s="215" t="s">
        <v>19</v>
      </c>
      <c r="N196" s="216" t="s">
        <v>48</v>
      </c>
      <c r="O196" s="87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186</v>
      </c>
      <c r="AT196" s="219" t="s">
        <v>182</v>
      </c>
      <c r="AU196" s="219" t="s">
        <v>87</v>
      </c>
      <c r="AY196" s="20" t="s">
        <v>180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0" t="s">
        <v>85</v>
      </c>
      <c r="BK196" s="220">
        <f>ROUND(I196*H196,2)</f>
        <v>0</v>
      </c>
      <c r="BL196" s="20" t="s">
        <v>186</v>
      </c>
      <c r="BM196" s="219" t="s">
        <v>813</v>
      </c>
    </row>
    <row r="197" s="2" customFormat="1">
      <c r="A197" s="41"/>
      <c r="B197" s="42"/>
      <c r="C197" s="43"/>
      <c r="D197" s="228" t="s">
        <v>581</v>
      </c>
      <c r="E197" s="43"/>
      <c r="F197" s="280" t="s">
        <v>1847</v>
      </c>
      <c r="G197" s="43"/>
      <c r="H197" s="43"/>
      <c r="I197" s="223"/>
      <c r="J197" s="43"/>
      <c r="K197" s="43"/>
      <c r="L197" s="47"/>
      <c r="M197" s="224"/>
      <c r="N197" s="225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581</v>
      </c>
      <c r="AU197" s="20" t="s">
        <v>87</v>
      </c>
    </row>
    <row r="198" s="2" customFormat="1" ht="16.5" customHeight="1">
      <c r="A198" s="41"/>
      <c r="B198" s="42"/>
      <c r="C198" s="208" t="s">
        <v>571</v>
      </c>
      <c r="D198" s="208" t="s">
        <v>182</v>
      </c>
      <c r="E198" s="209" t="s">
        <v>1826</v>
      </c>
      <c r="F198" s="210" t="s">
        <v>1848</v>
      </c>
      <c r="G198" s="211" t="s">
        <v>1224</v>
      </c>
      <c r="H198" s="212">
        <v>96</v>
      </c>
      <c r="I198" s="213"/>
      <c r="J198" s="214">
        <f>ROUND(I198*H198,2)</f>
        <v>0</v>
      </c>
      <c r="K198" s="210" t="s">
        <v>19</v>
      </c>
      <c r="L198" s="47"/>
      <c r="M198" s="215" t="s">
        <v>19</v>
      </c>
      <c r="N198" s="216" t="s">
        <v>48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186</v>
      </c>
      <c r="AT198" s="219" t="s">
        <v>182</v>
      </c>
      <c r="AU198" s="219" t="s">
        <v>87</v>
      </c>
      <c r="AY198" s="20" t="s">
        <v>180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85</v>
      </c>
      <c r="BK198" s="220">
        <f>ROUND(I198*H198,2)</f>
        <v>0</v>
      </c>
      <c r="BL198" s="20" t="s">
        <v>186</v>
      </c>
      <c r="BM198" s="219" t="s">
        <v>824</v>
      </c>
    </row>
    <row r="199" s="2" customFormat="1">
      <c r="A199" s="41"/>
      <c r="B199" s="42"/>
      <c r="C199" s="43"/>
      <c r="D199" s="228" t="s">
        <v>581</v>
      </c>
      <c r="E199" s="43"/>
      <c r="F199" s="280" t="s">
        <v>1849</v>
      </c>
      <c r="G199" s="43"/>
      <c r="H199" s="43"/>
      <c r="I199" s="223"/>
      <c r="J199" s="43"/>
      <c r="K199" s="43"/>
      <c r="L199" s="47"/>
      <c r="M199" s="224"/>
      <c r="N199" s="225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581</v>
      </c>
      <c r="AU199" s="20" t="s">
        <v>87</v>
      </c>
    </row>
    <row r="200" s="2" customFormat="1" ht="24.15" customHeight="1">
      <c r="A200" s="41"/>
      <c r="B200" s="42"/>
      <c r="C200" s="208" t="s">
        <v>576</v>
      </c>
      <c r="D200" s="208" t="s">
        <v>182</v>
      </c>
      <c r="E200" s="209" t="s">
        <v>1850</v>
      </c>
      <c r="F200" s="210" t="s">
        <v>1851</v>
      </c>
      <c r="G200" s="211" t="s">
        <v>105</v>
      </c>
      <c r="H200" s="212">
        <v>16</v>
      </c>
      <c r="I200" s="213"/>
      <c r="J200" s="214">
        <f>ROUND(I200*H200,2)</f>
        <v>0</v>
      </c>
      <c r="K200" s="210" t="s">
        <v>185</v>
      </c>
      <c r="L200" s="47"/>
      <c r="M200" s="215" t="s">
        <v>19</v>
      </c>
      <c r="N200" s="216" t="s">
        <v>48</v>
      </c>
      <c r="O200" s="87"/>
      <c r="P200" s="217">
        <f>O200*H200</f>
        <v>0</v>
      </c>
      <c r="Q200" s="217">
        <v>3.0000000000000001E-05</v>
      </c>
      <c r="R200" s="217">
        <f>Q200*H200</f>
        <v>0.00048000000000000001</v>
      </c>
      <c r="S200" s="217">
        <v>0</v>
      </c>
      <c r="T200" s="21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9" t="s">
        <v>186</v>
      </c>
      <c r="AT200" s="219" t="s">
        <v>182</v>
      </c>
      <c r="AU200" s="219" t="s">
        <v>87</v>
      </c>
      <c r="AY200" s="20" t="s">
        <v>180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0" t="s">
        <v>85</v>
      </c>
      <c r="BK200" s="220">
        <f>ROUND(I200*H200,2)</f>
        <v>0</v>
      </c>
      <c r="BL200" s="20" t="s">
        <v>186</v>
      </c>
      <c r="BM200" s="219" t="s">
        <v>834</v>
      </c>
    </row>
    <row r="201" s="2" customFormat="1">
      <c r="A201" s="41"/>
      <c r="B201" s="42"/>
      <c r="C201" s="43"/>
      <c r="D201" s="221" t="s">
        <v>188</v>
      </c>
      <c r="E201" s="43"/>
      <c r="F201" s="222" t="s">
        <v>1852</v>
      </c>
      <c r="G201" s="43"/>
      <c r="H201" s="43"/>
      <c r="I201" s="223"/>
      <c r="J201" s="43"/>
      <c r="K201" s="43"/>
      <c r="L201" s="47"/>
      <c r="M201" s="224"/>
      <c r="N201" s="225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188</v>
      </c>
      <c r="AU201" s="20" t="s">
        <v>87</v>
      </c>
    </row>
    <row r="202" s="2" customFormat="1">
      <c r="A202" s="41"/>
      <c r="B202" s="42"/>
      <c r="C202" s="43"/>
      <c r="D202" s="228" t="s">
        <v>581</v>
      </c>
      <c r="E202" s="43"/>
      <c r="F202" s="280" t="s">
        <v>1853</v>
      </c>
      <c r="G202" s="43"/>
      <c r="H202" s="43"/>
      <c r="I202" s="223"/>
      <c r="J202" s="43"/>
      <c r="K202" s="43"/>
      <c r="L202" s="47"/>
      <c r="M202" s="224"/>
      <c r="N202" s="225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581</v>
      </c>
      <c r="AU202" s="20" t="s">
        <v>87</v>
      </c>
    </row>
    <row r="203" s="2" customFormat="1" ht="16.5" customHeight="1">
      <c r="A203" s="41"/>
      <c r="B203" s="42"/>
      <c r="C203" s="208" t="s">
        <v>583</v>
      </c>
      <c r="D203" s="208" t="s">
        <v>182</v>
      </c>
      <c r="E203" s="209" t="s">
        <v>1828</v>
      </c>
      <c r="F203" s="210" t="s">
        <v>1854</v>
      </c>
      <c r="G203" s="211" t="s">
        <v>105</v>
      </c>
      <c r="H203" s="212">
        <v>16</v>
      </c>
      <c r="I203" s="213"/>
      <c r="J203" s="214">
        <f>ROUND(I203*H203,2)</f>
        <v>0</v>
      </c>
      <c r="K203" s="210" t="s">
        <v>19</v>
      </c>
      <c r="L203" s="47"/>
      <c r="M203" s="215" t="s">
        <v>19</v>
      </c>
      <c r="N203" s="216" t="s">
        <v>48</v>
      </c>
      <c r="O203" s="87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9" t="s">
        <v>186</v>
      </c>
      <c r="AT203" s="219" t="s">
        <v>182</v>
      </c>
      <c r="AU203" s="219" t="s">
        <v>87</v>
      </c>
      <c r="AY203" s="20" t="s">
        <v>180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85</v>
      </c>
      <c r="BK203" s="220">
        <f>ROUND(I203*H203,2)</f>
        <v>0</v>
      </c>
      <c r="BL203" s="20" t="s">
        <v>186</v>
      </c>
      <c r="BM203" s="219" t="s">
        <v>843</v>
      </c>
    </row>
    <row r="204" s="2" customFormat="1">
      <c r="A204" s="41"/>
      <c r="B204" s="42"/>
      <c r="C204" s="43"/>
      <c r="D204" s="228" t="s">
        <v>581</v>
      </c>
      <c r="E204" s="43"/>
      <c r="F204" s="280" t="s">
        <v>1853</v>
      </c>
      <c r="G204" s="43"/>
      <c r="H204" s="43"/>
      <c r="I204" s="223"/>
      <c r="J204" s="43"/>
      <c r="K204" s="43"/>
      <c r="L204" s="47"/>
      <c r="M204" s="224"/>
      <c r="N204" s="225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581</v>
      </c>
      <c r="AU204" s="20" t="s">
        <v>87</v>
      </c>
    </row>
    <row r="205" s="2" customFormat="1" ht="33" customHeight="1">
      <c r="A205" s="41"/>
      <c r="B205" s="42"/>
      <c r="C205" s="208" t="s">
        <v>587</v>
      </c>
      <c r="D205" s="208" t="s">
        <v>182</v>
      </c>
      <c r="E205" s="209" t="s">
        <v>1855</v>
      </c>
      <c r="F205" s="210" t="s">
        <v>1856</v>
      </c>
      <c r="G205" s="211" t="s">
        <v>1224</v>
      </c>
      <c r="H205" s="212">
        <v>32</v>
      </c>
      <c r="I205" s="213"/>
      <c r="J205" s="214">
        <f>ROUND(I205*H205,2)</f>
        <v>0</v>
      </c>
      <c r="K205" s="210" t="s">
        <v>185</v>
      </c>
      <c r="L205" s="47"/>
      <c r="M205" s="215" t="s">
        <v>19</v>
      </c>
      <c r="N205" s="216" t="s">
        <v>48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186</v>
      </c>
      <c r="AT205" s="219" t="s">
        <v>182</v>
      </c>
      <c r="AU205" s="219" t="s">
        <v>87</v>
      </c>
      <c r="AY205" s="20" t="s">
        <v>180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85</v>
      </c>
      <c r="BK205" s="220">
        <f>ROUND(I205*H205,2)</f>
        <v>0</v>
      </c>
      <c r="BL205" s="20" t="s">
        <v>186</v>
      </c>
      <c r="BM205" s="219" t="s">
        <v>852</v>
      </c>
    </row>
    <row r="206" s="2" customFormat="1">
      <c r="A206" s="41"/>
      <c r="B206" s="42"/>
      <c r="C206" s="43"/>
      <c r="D206" s="221" t="s">
        <v>188</v>
      </c>
      <c r="E206" s="43"/>
      <c r="F206" s="222" t="s">
        <v>1857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188</v>
      </c>
      <c r="AU206" s="20" t="s">
        <v>87</v>
      </c>
    </row>
    <row r="207" s="2" customFormat="1">
      <c r="A207" s="41"/>
      <c r="B207" s="42"/>
      <c r="C207" s="43"/>
      <c r="D207" s="228" t="s">
        <v>581</v>
      </c>
      <c r="E207" s="43"/>
      <c r="F207" s="280" t="s">
        <v>1858</v>
      </c>
      <c r="G207" s="43"/>
      <c r="H207" s="43"/>
      <c r="I207" s="223"/>
      <c r="J207" s="43"/>
      <c r="K207" s="43"/>
      <c r="L207" s="47"/>
      <c r="M207" s="224"/>
      <c r="N207" s="22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581</v>
      </c>
      <c r="AU207" s="20" t="s">
        <v>87</v>
      </c>
    </row>
    <row r="208" s="2" customFormat="1" ht="24.15" customHeight="1">
      <c r="A208" s="41"/>
      <c r="B208" s="42"/>
      <c r="C208" s="208" t="s">
        <v>591</v>
      </c>
      <c r="D208" s="208" t="s">
        <v>182</v>
      </c>
      <c r="E208" s="209" t="s">
        <v>1830</v>
      </c>
      <c r="F208" s="210" t="s">
        <v>1859</v>
      </c>
      <c r="G208" s="211" t="s">
        <v>130</v>
      </c>
      <c r="H208" s="212">
        <v>0.32000000000000001</v>
      </c>
      <c r="I208" s="213"/>
      <c r="J208" s="214">
        <f>ROUND(I208*H208,2)</f>
        <v>0</v>
      </c>
      <c r="K208" s="210" t="s">
        <v>19</v>
      </c>
      <c r="L208" s="47"/>
      <c r="M208" s="215" t="s">
        <v>19</v>
      </c>
      <c r="N208" s="216" t="s">
        <v>48</v>
      </c>
      <c r="O208" s="87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9" t="s">
        <v>186</v>
      </c>
      <c r="AT208" s="219" t="s">
        <v>182</v>
      </c>
      <c r="AU208" s="219" t="s">
        <v>87</v>
      </c>
      <c r="AY208" s="20" t="s">
        <v>180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0" t="s">
        <v>85</v>
      </c>
      <c r="BK208" s="220">
        <f>ROUND(I208*H208,2)</f>
        <v>0</v>
      </c>
      <c r="BL208" s="20" t="s">
        <v>186</v>
      </c>
      <c r="BM208" s="219" t="s">
        <v>860</v>
      </c>
    </row>
    <row r="209" s="2" customFormat="1">
      <c r="A209" s="41"/>
      <c r="B209" s="42"/>
      <c r="C209" s="43"/>
      <c r="D209" s="228" t="s">
        <v>581</v>
      </c>
      <c r="E209" s="43"/>
      <c r="F209" s="280" t="s">
        <v>1860</v>
      </c>
      <c r="G209" s="43"/>
      <c r="H209" s="43"/>
      <c r="I209" s="223"/>
      <c r="J209" s="43"/>
      <c r="K209" s="43"/>
      <c r="L209" s="47"/>
      <c r="M209" s="224"/>
      <c r="N209" s="225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581</v>
      </c>
      <c r="AU209" s="20" t="s">
        <v>87</v>
      </c>
    </row>
    <row r="210" s="2" customFormat="1" ht="24.15" customHeight="1">
      <c r="A210" s="41"/>
      <c r="B210" s="42"/>
      <c r="C210" s="208" t="s">
        <v>595</v>
      </c>
      <c r="D210" s="208" t="s">
        <v>182</v>
      </c>
      <c r="E210" s="209" t="s">
        <v>1861</v>
      </c>
      <c r="F210" s="210" t="s">
        <v>1862</v>
      </c>
      <c r="G210" s="211" t="s">
        <v>1224</v>
      </c>
      <c r="H210" s="212">
        <v>32</v>
      </c>
      <c r="I210" s="213"/>
      <c r="J210" s="214">
        <f>ROUND(I210*H210,2)</f>
        <v>0</v>
      </c>
      <c r="K210" s="210" t="s">
        <v>185</v>
      </c>
      <c r="L210" s="47"/>
      <c r="M210" s="215" t="s">
        <v>19</v>
      </c>
      <c r="N210" s="216" t="s">
        <v>48</v>
      </c>
      <c r="O210" s="87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186</v>
      </c>
      <c r="AT210" s="219" t="s">
        <v>182</v>
      </c>
      <c r="AU210" s="219" t="s">
        <v>87</v>
      </c>
      <c r="AY210" s="20" t="s">
        <v>180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85</v>
      </c>
      <c r="BK210" s="220">
        <f>ROUND(I210*H210,2)</f>
        <v>0</v>
      </c>
      <c r="BL210" s="20" t="s">
        <v>186</v>
      </c>
      <c r="BM210" s="219" t="s">
        <v>868</v>
      </c>
    </row>
    <row r="211" s="2" customFormat="1">
      <c r="A211" s="41"/>
      <c r="B211" s="42"/>
      <c r="C211" s="43"/>
      <c r="D211" s="221" t="s">
        <v>188</v>
      </c>
      <c r="E211" s="43"/>
      <c r="F211" s="222" t="s">
        <v>1863</v>
      </c>
      <c r="G211" s="43"/>
      <c r="H211" s="43"/>
      <c r="I211" s="223"/>
      <c r="J211" s="43"/>
      <c r="K211" s="43"/>
      <c r="L211" s="47"/>
      <c r="M211" s="224"/>
      <c r="N211" s="225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188</v>
      </c>
      <c r="AU211" s="20" t="s">
        <v>87</v>
      </c>
    </row>
    <row r="212" s="2" customFormat="1">
      <c r="A212" s="41"/>
      <c r="B212" s="42"/>
      <c r="C212" s="43"/>
      <c r="D212" s="228" t="s">
        <v>581</v>
      </c>
      <c r="E212" s="43"/>
      <c r="F212" s="280" t="s">
        <v>1864</v>
      </c>
      <c r="G212" s="43"/>
      <c r="H212" s="43"/>
      <c r="I212" s="223"/>
      <c r="J212" s="43"/>
      <c r="K212" s="43"/>
      <c r="L212" s="47"/>
      <c r="M212" s="224"/>
      <c r="N212" s="225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581</v>
      </c>
      <c r="AU212" s="20" t="s">
        <v>87</v>
      </c>
    </row>
    <row r="213" s="2" customFormat="1" ht="24.15" customHeight="1">
      <c r="A213" s="41"/>
      <c r="B213" s="42"/>
      <c r="C213" s="208" t="s">
        <v>601</v>
      </c>
      <c r="D213" s="208" t="s">
        <v>182</v>
      </c>
      <c r="E213" s="209" t="s">
        <v>1865</v>
      </c>
      <c r="F213" s="210" t="s">
        <v>1866</v>
      </c>
      <c r="G213" s="211" t="s">
        <v>1224</v>
      </c>
      <c r="H213" s="212">
        <v>32</v>
      </c>
      <c r="I213" s="213"/>
      <c r="J213" s="214">
        <f>ROUND(I213*H213,2)</f>
        <v>0</v>
      </c>
      <c r="K213" s="210" t="s">
        <v>185</v>
      </c>
      <c r="L213" s="47"/>
      <c r="M213" s="215" t="s">
        <v>19</v>
      </c>
      <c r="N213" s="216" t="s">
        <v>48</v>
      </c>
      <c r="O213" s="87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186</v>
      </c>
      <c r="AT213" s="219" t="s">
        <v>182</v>
      </c>
      <c r="AU213" s="219" t="s">
        <v>87</v>
      </c>
      <c r="AY213" s="20" t="s">
        <v>180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85</v>
      </c>
      <c r="BK213" s="220">
        <f>ROUND(I213*H213,2)</f>
        <v>0</v>
      </c>
      <c r="BL213" s="20" t="s">
        <v>186</v>
      </c>
      <c r="BM213" s="219" t="s">
        <v>877</v>
      </c>
    </row>
    <row r="214" s="2" customFormat="1">
      <c r="A214" s="41"/>
      <c r="B214" s="42"/>
      <c r="C214" s="43"/>
      <c r="D214" s="221" t="s">
        <v>188</v>
      </c>
      <c r="E214" s="43"/>
      <c r="F214" s="222" t="s">
        <v>1867</v>
      </c>
      <c r="G214" s="43"/>
      <c r="H214" s="43"/>
      <c r="I214" s="223"/>
      <c r="J214" s="43"/>
      <c r="K214" s="43"/>
      <c r="L214" s="47"/>
      <c r="M214" s="224"/>
      <c r="N214" s="225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188</v>
      </c>
      <c r="AU214" s="20" t="s">
        <v>87</v>
      </c>
    </row>
    <row r="215" s="2" customFormat="1">
      <c r="A215" s="41"/>
      <c r="B215" s="42"/>
      <c r="C215" s="43"/>
      <c r="D215" s="228" t="s">
        <v>581</v>
      </c>
      <c r="E215" s="43"/>
      <c r="F215" s="280" t="s">
        <v>1868</v>
      </c>
      <c r="G215" s="43"/>
      <c r="H215" s="43"/>
      <c r="I215" s="223"/>
      <c r="J215" s="43"/>
      <c r="K215" s="43"/>
      <c r="L215" s="47"/>
      <c r="M215" s="224"/>
      <c r="N215" s="225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581</v>
      </c>
      <c r="AU215" s="20" t="s">
        <v>87</v>
      </c>
    </row>
    <row r="216" s="12" customFormat="1" ht="22.8" customHeight="1">
      <c r="A216" s="12"/>
      <c r="B216" s="192"/>
      <c r="C216" s="193"/>
      <c r="D216" s="194" t="s">
        <v>76</v>
      </c>
      <c r="E216" s="206" t="s">
        <v>1869</v>
      </c>
      <c r="F216" s="206" t="s">
        <v>1870</v>
      </c>
      <c r="G216" s="193"/>
      <c r="H216" s="193"/>
      <c r="I216" s="196"/>
      <c r="J216" s="207">
        <f>BK216</f>
        <v>0</v>
      </c>
      <c r="K216" s="193"/>
      <c r="L216" s="198"/>
      <c r="M216" s="199"/>
      <c r="N216" s="200"/>
      <c r="O216" s="200"/>
      <c r="P216" s="201">
        <f>SUM(P217:P335)</f>
        <v>0</v>
      </c>
      <c r="Q216" s="200"/>
      <c r="R216" s="201">
        <f>SUM(R217:R335)</f>
        <v>0</v>
      </c>
      <c r="S216" s="200"/>
      <c r="T216" s="202">
        <f>SUM(T217:T335)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3" t="s">
        <v>85</v>
      </c>
      <c r="AT216" s="204" t="s">
        <v>76</v>
      </c>
      <c r="AU216" s="204" t="s">
        <v>85</v>
      </c>
      <c r="AY216" s="203" t="s">
        <v>180</v>
      </c>
      <c r="BK216" s="205">
        <f>SUM(BK217:BK335)</f>
        <v>0</v>
      </c>
    </row>
    <row r="217" s="2" customFormat="1" ht="37.8" customHeight="1">
      <c r="A217" s="41"/>
      <c r="B217" s="42"/>
      <c r="C217" s="208" t="s">
        <v>609</v>
      </c>
      <c r="D217" s="208" t="s">
        <v>182</v>
      </c>
      <c r="E217" s="209" t="s">
        <v>1871</v>
      </c>
      <c r="F217" s="210" t="s">
        <v>1872</v>
      </c>
      <c r="G217" s="211" t="s">
        <v>1224</v>
      </c>
      <c r="H217" s="212">
        <v>2299</v>
      </c>
      <c r="I217" s="213"/>
      <c r="J217" s="214">
        <f>ROUND(I217*H217,2)</f>
        <v>0</v>
      </c>
      <c r="K217" s="210" t="s">
        <v>185</v>
      </c>
      <c r="L217" s="47"/>
      <c r="M217" s="215" t="s">
        <v>19</v>
      </c>
      <c r="N217" s="216" t="s">
        <v>48</v>
      </c>
      <c r="O217" s="87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9" t="s">
        <v>186</v>
      </c>
      <c r="AT217" s="219" t="s">
        <v>182</v>
      </c>
      <c r="AU217" s="219" t="s">
        <v>87</v>
      </c>
      <c r="AY217" s="20" t="s">
        <v>180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20" t="s">
        <v>85</v>
      </c>
      <c r="BK217" s="220">
        <f>ROUND(I217*H217,2)</f>
        <v>0</v>
      </c>
      <c r="BL217" s="20" t="s">
        <v>186</v>
      </c>
      <c r="BM217" s="219" t="s">
        <v>889</v>
      </c>
    </row>
    <row r="218" s="2" customFormat="1">
      <c r="A218" s="41"/>
      <c r="B218" s="42"/>
      <c r="C218" s="43"/>
      <c r="D218" s="221" t="s">
        <v>188</v>
      </c>
      <c r="E218" s="43"/>
      <c r="F218" s="222" t="s">
        <v>1873</v>
      </c>
      <c r="G218" s="43"/>
      <c r="H218" s="43"/>
      <c r="I218" s="223"/>
      <c r="J218" s="43"/>
      <c r="K218" s="43"/>
      <c r="L218" s="47"/>
      <c r="M218" s="224"/>
      <c r="N218" s="225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188</v>
      </c>
      <c r="AU218" s="20" t="s">
        <v>87</v>
      </c>
    </row>
    <row r="219" s="2" customFormat="1">
      <c r="A219" s="41"/>
      <c r="B219" s="42"/>
      <c r="C219" s="43"/>
      <c r="D219" s="228" t="s">
        <v>581</v>
      </c>
      <c r="E219" s="43"/>
      <c r="F219" s="280" t="s">
        <v>1874</v>
      </c>
      <c r="G219" s="43"/>
      <c r="H219" s="43"/>
      <c r="I219" s="223"/>
      <c r="J219" s="43"/>
      <c r="K219" s="43"/>
      <c r="L219" s="47"/>
      <c r="M219" s="224"/>
      <c r="N219" s="225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581</v>
      </c>
      <c r="AU219" s="20" t="s">
        <v>87</v>
      </c>
    </row>
    <row r="220" s="2" customFormat="1" ht="44.25" customHeight="1">
      <c r="A220" s="41"/>
      <c r="B220" s="42"/>
      <c r="C220" s="208" t="s">
        <v>615</v>
      </c>
      <c r="D220" s="208" t="s">
        <v>182</v>
      </c>
      <c r="E220" s="209" t="s">
        <v>1875</v>
      </c>
      <c r="F220" s="210" t="s">
        <v>1876</v>
      </c>
      <c r="G220" s="211" t="s">
        <v>1224</v>
      </c>
      <c r="H220" s="212">
        <v>400</v>
      </c>
      <c r="I220" s="213"/>
      <c r="J220" s="214">
        <f>ROUND(I220*H220,2)</f>
        <v>0</v>
      </c>
      <c r="K220" s="210" t="s">
        <v>185</v>
      </c>
      <c r="L220" s="47"/>
      <c r="M220" s="215" t="s">
        <v>19</v>
      </c>
      <c r="N220" s="216" t="s">
        <v>48</v>
      </c>
      <c r="O220" s="87"/>
      <c r="P220" s="217">
        <f>O220*H220</f>
        <v>0</v>
      </c>
      <c r="Q220" s="217">
        <v>0</v>
      </c>
      <c r="R220" s="217">
        <f>Q220*H220</f>
        <v>0</v>
      </c>
      <c r="S220" s="217">
        <v>0</v>
      </c>
      <c r="T220" s="218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9" t="s">
        <v>186</v>
      </c>
      <c r="AT220" s="219" t="s">
        <v>182</v>
      </c>
      <c r="AU220" s="219" t="s">
        <v>87</v>
      </c>
      <c r="AY220" s="20" t="s">
        <v>180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0" t="s">
        <v>85</v>
      </c>
      <c r="BK220" s="220">
        <f>ROUND(I220*H220,2)</f>
        <v>0</v>
      </c>
      <c r="BL220" s="20" t="s">
        <v>186</v>
      </c>
      <c r="BM220" s="219" t="s">
        <v>899</v>
      </c>
    </row>
    <row r="221" s="2" customFormat="1">
      <c r="A221" s="41"/>
      <c r="B221" s="42"/>
      <c r="C221" s="43"/>
      <c r="D221" s="221" t="s">
        <v>188</v>
      </c>
      <c r="E221" s="43"/>
      <c r="F221" s="222" t="s">
        <v>1877</v>
      </c>
      <c r="G221" s="43"/>
      <c r="H221" s="43"/>
      <c r="I221" s="223"/>
      <c r="J221" s="43"/>
      <c r="K221" s="43"/>
      <c r="L221" s="47"/>
      <c r="M221" s="224"/>
      <c r="N221" s="225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188</v>
      </c>
      <c r="AU221" s="20" t="s">
        <v>87</v>
      </c>
    </row>
    <row r="222" s="2" customFormat="1">
      <c r="A222" s="41"/>
      <c r="B222" s="42"/>
      <c r="C222" s="43"/>
      <c r="D222" s="228" t="s">
        <v>581</v>
      </c>
      <c r="E222" s="43"/>
      <c r="F222" s="280" t="s">
        <v>1878</v>
      </c>
      <c r="G222" s="43"/>
      <c r="H222" s="43"/>
      <c r="I222" s="223"/>
      <c r="J222" s="43"/>
      <c r="K222" s="43"/>
      <c r="L222" s="47"/>
      <c r="M222" s="224"/>
      <c r="N222" s="225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581</v>
      </c>
      <c r="AU222" s="20" t="s">
        <v>87</v>
      </c>
    </row>
    <row r="223" s="2" customFormat="1" ht="44.25" customHeight="1">
      <c r="A223" s="41"/>
      <c r="B223" s="42"/>
      <c r="C223" s="208" t="s">
        <v>622</v>
      </c>
      <c r="D223" s="208" t="s">
        <v>182</v>
      </c>
      <c r="E223" s="209" t="s">
        <v>1879</v>
      </c>
      <c r="F223" s="210" t="s">
        <v>1880</v>
      </c>
      <c r="G223" s="211" t="s">
        <v>1224</v>
      </c>
      <c r="H223" s="212">
        <v>64</v>
      </c>
      <c r="I223" s="213"/>
      <c r="J223" s="214">
        <f>ROUND(I223*H223,2)</f>
        <v>0</v>
      </c>
      <c r="K223" s="210" t="s">
        <v>185</v>
      </c>
      <c r="L223" s="47"/>
      <c r="M223" s="215" t="s">
        <v>19</v>
      </c>
      <c r="N223" s="216" t="s">
        <v>48</v>
      </c>
      <c r="O223" s="87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9" t="s">
        <v>186</v>
      </c>
      <c r="AT223" s="219" t="s">
        <v>182</v>
      </c>
      <c r="AU223" s="219" t="s">
        <v>87</v>
      </c>
      <c r="AY223" s="20" t="s">
        <v>180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85</v>
      </c>
      <c r="BK223" s="220">
        <f>ROUND(I223*H223,2)</f>
        <v>0</v>
      </c>
      <c r="BL223" s="20" t="s">
        <v>186</v>
      </c>
      <c r="BM223" s="219" t="s">
        <v>908</v>
      </c>
    </row>
    <row r="224" s="2" customFormat="1">
      <c r="A224" s="41"/>
      <c r="B224" s="42"/>
      <c r="C224" s="43"/>
      <c r="D224" s="221" t="s">
        <v>188</v>
      </c>
      <c r="E224" s="43"/>
      <c r="F224" s="222" t="s">
        <v>1881</v>
      </c>
      <c r="G224" s="43"/>
      <c r="H224" s="43"/>
      <c r="I224" s="223"/>
      <c r="J224" s="43"/>
      <c r="K224" s="43"/>
      <c r="L224" s="47"/>
      <c r="M224" s="224"/>
      <c r="N224" s="225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188</v>
      </c>
      <c r="AU224" s="20" t="s">
        <v>87</v>
      </c>
    </row>
    <row r="225" s="2" customFormat="1">
      <c r="A225" s="41"/>
      <c r="B225" s="42"/>
      <c r="C225" s="43"/>
      <c r="D225" s="228" t="s">
        <v>581</v>
      </c>
      <c r="E225" s="43"/>
      <c r="F225" s="280" t="s">
        <v>1882</v>
      </c>
      <c r="G225" s="43"/>
      <c r="H225" s="43"/>
      <c r="I225" s="223"/>
      <c r="J225" s="43"/>
      <c r="K225" s="43"/>
      <c r="L225" s="47"/>
      <c r="M225" s="224"/>
      <c r="N225" s="225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581</v>
      </c>
      <c r="AU225" s="20" t="s">
        <v>87</v>
      </c>
    </row>
    <row r="226" s="2" customFormat="1" ht="37.8" customHeight="1">
      <c r="A226" s="41"/>
      <c r="B226" s="42"/>
      <c r="C226" s="208" t="s">
        <v>627</v>
      </c>
      <c r="D226" s="208" t="s">
        <v>182</v>
      </c>
      <c r="E226" s="209" t="s">
        <v>1883</v>
      </c>
      <c r="F226" s="210" t="s">
        <v>1884</v>
      </c>
      <c r="G226" s="211" t="s">
        <v>1224</v>
      </c>
      <c r="H226" s="212">
        <v>2299</v>
      </c>
      <c r="I226" s="213"/>
      <c r="J226" s="214">
        <f>ROUND(I226*H226,2)</f>
        <v>0</v>
      </c>
      <c r="K226" s="210" t="s">
        <v>185</v>
      </c>
      <c r="L226" s="47"/>
      <c r="M226" s="215" t="s">
        <v>19</v>
      </c>
      <c r="N226" s="216" t="s">
        <v>48</v>
      </c>
      <c r="O226" s="87"/>
      <c r="P226" s="217">
        <f>O226*H226</f>
        <v>0</v>
      </c>
      <c r="Q226" s="217">
        <v>0</v>
      </c>
      <c r="R226" s="217">
        <f>Q226*H226</f>
        <v>0</v>
      </c>
      <c r="S226" s="217">
        <v>0</v>
      </c>
      <c r="T226" s="218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9" t="s">
        <v>186</v>
      </c>
      <c r="AT226" s="219" t="s">
        <v>182</v>
      </c>
      <c r="AU226" s="219" t="s">
        <v>87</v>
      </c>
      <c r="AY226" s="20" t="s">
        <v>180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20" t="s">
        <v>85</v>
      </c>
      <c r="BK226" s="220">
        <f>ROUND(I226*H226,2)</f>
        <v>0</v>
      </c>
      <c r="BL226" s="20" t="s">
        <v>186</v>
      </c>
      <c r="BM226" s="219" t="s">
        <v>916</v>
      </c>
    </row>
    <row r="227" s="2" customFormat="1">
      <c r="A227" s="41"/>
      <c r="B227" s="42"/>
      <c r="C227" s="43"/>
      <c r="D227" s="221" t="s">
        <v>188</v>
      </c>
      <c r="E227" s="43"/>
      <c r="F227" s="222" t="s">
        <v>1885</v>
      </c>
      <c r="G227" s="43"/>
      <c r="H227" s="43"/>
      <c r="I227" s="223"/>
      <c r="J227" s="43"/>
      <c r="K227" s="43"/>
      <c r="L227" s="47"/>
      <c r="M227" s="224"/>
      <c r="N227" s="225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188</v>
      </c>
      <c r="AU227" s="20" t="s">
        <v>87</v>
      </c>
    </row>
    <row r="228" s="2" customFormat="1">
      <c r="A228" s="41"/>
      <c r="B228" s="42"/>
      <c r="C228" s="43"/>
      <c r="D228" s="228" t="s">
        <v>581</v>
      </c>
      <c r="E228" s="43"/>
      <c r="F228" s="280" t="s">
        <v>1886</v>
      </c>
      <c r="G228" s="43"/>
      <c r="H228" s="43"/>
      <c r="I228" s="223"/>
      <c r="J228" s="43"/>
      <c r="K228" s="43"/>
      <c r="L228" s="47"/>
      <c r="M228" s="224"/>
      <c r="N228" s="225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581</v>
      </c>
      <c r="AU228" s="20" t="s">
        <v>87</v>
      </c>
    </row>
    <row r="229" s="2" customFormat="1" ht="37.8" customHeight="1">
      <c r="A229" s="41"/>
      <c r="B229" s="42"/>
      <c r="C229" s="208" t="s">
        <v>634</v>
      </c>
      <c r="D229" s="208" t="s">
        <v>182</v>
      </c>
      <c r="E229" s="209" t="s">
        <v>1887</v>
      </c>
      <c r="F229" s="210" t="s">
        <v>1888</v>
      </c>
      <c r="G229" s="211" t="s">
        <v>1224</v>
      </c>
      <c r="H229" s="212">
        <v>370</v>
      </c>
      <c r="I229" s="213"/>
      <c r="J229" s="214">
        <f>ROUND(I229*H229,2)</f>
        <v>0</v>
      </c>
      <c r="K229" s="210" t="s">
        <v>185</v>
      </c>
      <c r="L229" s="47"/>
      <c r="M229" s="215" t="s">
        <v>19</v>
      </c>
      <c r="N229" s="216" t="s">
        <v>48</v>
      </c>
      <c r="O229" s="87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9" t="s">
        <v>186</v>
      </c>
      <c r="AT229" s="219" t="s">
        <v>182</v>
      </c>
      <c r="AU229" s="219" t="s">
        <v>87</v>
      </c>
      <c r="AY229" s="20" t="s">
        <v>180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20" t="s">
        <v>85</v>
      </c>
      <c r="BK229" s="220">
        <f>ROUND(I229*H229,2)</f>
        <v>0</v>
      </c>
      <c r="BL229" s="20" t="s">
        <v>186</v>
      </c>
      <c r="BM229" s="219" t="s">
        <v>924</v>
      </c>
    </row>
    <row r="230" s="2" customFormat="1">
      <c r="A230" s="41"/>
      <c r="B230" s="42"/>
      <c r="C230" s="43"/>
      <c r="D230" s="221" t="s">
        <v>188</v>
      </c>
      <c r="E230" s="43"/>
      <c r="F230" s="222" t="s">
        <v>1889</v>
      </c>
      <c r="G230" s="43"/>
      <c r="H230" s="43"/>
      <c r="I230" s="223"/>
      <c r="J230" s="43"/>
      <c r="K230" s="43"/>
      <c r="L230" s="47"/>
      <c r="M230" s="224"/>
      <c r="N230" s="225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188</v>
      </c>
      <c r="AU230" s="20" t="s">
        <v>87</v>
      </c>
    </row>
    <row r="231" s="2" customFormat="1">
      <c r="A231" s="41"/>
      <c r="B231" s="42"/>
      <c r="C231" s="43"/>
      <c r="D231" s="228" t="s">
        <v>581</v>
      </c>
      <c r="E231" s="43"/>
      <c r="F231" s="280" t="s">
        <v>1890</v>
      </c>
      <c r="G231" s="43"/>
      <c r="H231" s="43"/>
      <c r="I231" s="223"/>
      <c r="J231" s="43"/>
      <c r="K231" s="43"/>
      <c r="L231" s="47"/>
      <c r="M231" s="224"/>
      <c r="N231" s="22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581</v>
      </c>
      <c r="AU231" s="20" t="s">
        <v>87</v>
      </c>
    </row>
    <row r="232" s="2" customFormat="1" ht="37.8" customHeight="1">
      <c r="A232" s="41"/>
      <c r="B232" s="42"/>
      <c r="C232" s="208" t="s">
        <v>641</v>
      </c>
      <c r="D232" s="208" t="s">
        <v>182</v>
      </c>
      <c r="E232" s="209" t="s">
        <v>1891</v>
      </c>
      <c r="F232" s="210" t="s">
        <v>1892</v>
      </c>
      <c r="G232" s="211" t="s">
        <v>1224</v>
      </c>
      <c r="H232" s="212">
        <v>47</v>
      </c>
      <c r="I232" s="213"/>
      <c r="J232" s="214">
        <f>ROUND(I232*H232,2)</f>
        <v>0</v>
      </c>
      <c r="K232" s="210" t="s">
        <v>185</v>
      </c>
      <c r="L232" s="47"/>
      <c r="M232" s="215" t="s">
        <v>19</v>
      </c>
      <c r="N232" s="216" t="s">
        <v>48</v>
      </c>
      <c r="O232" s="87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9" t="s">
        <v>186</v>
      </c>
      <c r="AT232" s="219" t="s">
        <v>182</v>
      </c>
      <c r="AU232" s="219" t="s">
        <v>87</v>
      </c>
      <c r="AY232" s="20" t="s">
        <v>180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0" t="s">
        <v>85</v>
      </c>
      <c r="BK232" s="220">
        <f>ROUND(I232*H232,2)</f>
        <v>0</v>
      </c>
      <c r="BL232" s="20" t="s">
        <v>186</v>
      </c>
      <c r="BM232" s="219" t="s">
        <v>933</v>
      </c>
    </row>
    <row r="233" s="2" customFormat="1">
      <c r="A233" s="41"/>
      <c r="B233" s="42"/>
      <c r="C233" s="43"/>
      <c r="D233" s="221" t="s">
        <v>188</v>
      </c>
      <c r="E233" s="43"/>
      <c r="F233" s="222" t="s">
        <v>1893</v>
      </c>
      <c r="G233" s="43"/>
      <c r="H233" s="43"/>
      <c r="I233" s="223"/>
      <c r="J233" s="43"/>
      <c r="K233" s="43"/>
      <c r="L233" s="47"/>
      <c r="M233" s="224"/>
      <c r="N233" s="225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188</v>
      </c>
      <c r="AU233" s="20" t="s">
        <v>87</v>
      </c>
    </row>
    <row r="234" s="2" customFormat="1">
      <c r="A234" s="41"/>
      <c r="B234" s="42"/>
      <c r="C234" s="43"/>
      <c r="D234" s="228" t="s">
        <v>581</v>
      </c>
      <c r="E234" s="43"/>
      <c r="F234" s="280" t="s">
        <v>1894</v>
      </c>
      <c r="G234" s="43"/>
      <c r="H234" s="43"/>
      <c r="I234" s="223"/>
      <c r="J234" s="43"/>
      <c r="K234" s="43"/>
      <c r="L234" s="47"/>
      <c r="M234" s="224"/>
      <c r="N234" s="225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581</v>
      </c>
      <c r="AU234" s="20" t="s">
        <v>87</v>
      </c>
    </row>
    <row r="235" s="2" customFormat="1" ht="37.8" customHeight="1">
      <c r="A235" s="41"/>
      <c r="B235" s="42"/>
      <c r="C235" s="208" t="s">
        <v>646</v>
      </c>
      <c r="D235" s="208" t="s">
        <v>182</v>
      </c>
      <c r="E235" s="209" t="s">
        <v>1895</v>
      </c>
      <c r="F235" s="210" t="s">
        <v>1896</v>
      </c>
      <c r="G235" s="211" t="s">
        <v>1224</v>
      </c>
      <c r="H235" s="212">
        <v>64</v>
      </c>
      <c r="I235" s="213"/>
      <c r="J235" s="214">
        <f>ROUND(I235*H235,2)</f>
        <v>0</v>
      </c>
      <c r="K235" s="210" t="s">
        <v>185</v>
      </c>
      <c r="L235" s="47"/>
      <c r="M235" s="215" t="s">
        <v>19</v>
      </c>
      <c r="N235" s="216" t="s">
        <v>48</v>
      </c>
      <c r="O235" s="87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9" t="s">
        <v>186</v>
      </c>
      <c r="AT235" s="219" t="s">
        <v>182</v>
      </c>
      <c r="AU235" s="219" t="s">
        <v>87</v>
      </c>
      <c r="AY235" s="20" t="s">
        <v>180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0" t="s">
        <v>85</v>
      </c>
      <c r="BK235" s="220">
        <f>ROUND(I235*H235,2)</f>
        <v>0</v>
      </c>
      <c r="BL235" s="20" t="s">
        <v>186</v>
      </c>
      <c r="BM235" s="219" t="s">
        <v>944</v>
      </c>
    </row>
    <row r="236" s="2" customFormat="1">
      <c r="A236" s="41"/>
      <c r="B236" s="42"/>
      <c r="C236" s="43"/>
      <c r="D236" s="221" t="s">
        <v>188</v>
      </c>
      <c r="E236" s="43"/>
      <c r="F236" s="222" t="s">
        <v>1897</v>
      </c>
      <c r="G236" s="43"/>
      <c r="H236" s="43"/>
      <c r="I236" s="223"/>
      <c r="J236" s="43"/>
      <c r="K236" s="43"/>
      <c r="L236" s="47"/>
      <c r="M236" s="224"/>
      <c r="N236" s="225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188</v>
      </c>
      <c r="AU236" s="20" t="s">
        <v>87</v>
      </c>
    </row>
    <row r="237" s="2" customFormat="1">
      <c r="A237" s="41"/>
      <c r="B237" s="42"/>
      <c r="C237" s="43"/>
      <c r="D237" s="228" t="s">
        <v>581</v>
      </c>
      <c r="E237" s="43"/>
      <c r="F237" s="280" t="s">
        <v>1898</v>
      </c>
      <c r="G237" s="43"/>
      <c r="H237" s="43"/>
      <c r="I237" s="223"/>
      <c r="J237" s="43"/>
      <c r="K237" s="43"/>
      <c r="L237" s="47"/>
      <c r="M237" s="224"/>
      <c r="N237" s="225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581</v>
      </c>
      <c r="AU237" s="20" t="s">
        <v>87</v>
      </c>
    </row>
    <row r="238" s="2" customFormat="1" ht="16.5" customHeight="1">
      <c r="A238" s="41"/>
      <c r="B238" s="42"/>
      <c r="C238" s="270" t="s">
        <v>655</v>
      </c>
      <c r="D238" s="270" t="s">
        <v>319</v>
      </c>
      <c r="E238" s="271" t="s">
        <v>1899</v>
      </c>
      <c r="F238" s="272" t="s">
        <v>1900</v>
      </c>
      <c r="G238" s="273" t="s">
        <v>1224</v>
      </c>
      <c r="H238" s="274">
        <v>1</v>
      </c>
      <c r="I238" s="275"/>
      <c r="J238" s="276">
        <f>ROUND(I238*H238,2)</f>
        <v>0</v>
      </c>
      <c r="K238" s="272" t="s">
        <v>19</v>
      </c>
      <c r="L238" s="277"/>
      <c r="M238" s="278" t="s">
        <v>19</v>
      </c>
      <c r="N238" s="279" t="s">
        <v>48</v>
      </c>
      <c r="O238" s="87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9" t="s">
        <v>260</v>
      </c>
      <c r="AT238" s="219" t="s">
        <v>319</v>
      </c>
      <c r="AU238" s="219" t="s">
        <v>87</v>
      </c>
      <c r="AY238" s="20" t="s">
        <v>180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20" t="s">
        <v>85</v>
      </c>
      <c r="BK238" s="220">
        <f>ROUND(I238*H238,2)</f>
        <v>0</v>
      </c>
      <c r="BL238" s="20" t="s">
        <v>186</v>
      </c>
      <c r="BM238" s="219" t="s">
        <v>956</v>
      </c>
    </row>
    <row r="239" s="2" customFormat="1" ht="16.5" customHeight="1">
      <c r="A239" s="41"/>
      <c r="B239" s="42"/>
      <c r="C239" s="270" t="s">
        <v>659</v>
      </c>
      <c r="D239" s="270" t="s">
        <v>319</v>
      </c>
      <c r="E239" s="271" t="s">
        <v>1901</v>
      </c>
      <c r="F239" s="272" t="s">
        <v>1902</v>
      </c>
      <c r="G239" s="273" t="s">
        <v>1224</v>
      </c>
      <c r="H239" s="274">
        <v>6</v>
      </c>
      <c r="I239" s="275"/>
      <c r="J239" s="276">
        <f>ROUND(I239*H239,2)</f>
        <v>0</v>
      </c>
      <c r="K239" s="272" t="s">
        <v>19</v>
      </c>
      <c r="L239" s="277"/>
      <c r="M239" s="278" t="s">
        <v>19</v>
      </c>
      <c r="N239" s="279" t="s">
        <v>48</v>
      </c>
      <c r="O239" s="87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9" t="s">
        <v>260</v>
      </c>
      <c r="AT239" s="219" t="s">
        <v>319</v>
      </c>
      <c r="AU239" s="219" t="s">
        <v>87</v>
      </c>
      <c r="AY239" s="20" t="s">
        <v>180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85</v>
      </c>
      <c r="BK239" s="220">
        <f>ROUND(I239*H239,2)</f>
        <v>0</v>
      </c>
      <c r="BL239" s="20" t="s">
        <v>186</v>
      </c>
      <c r="BM239" s="219" t="s">
        <v>973</v>
      </c>
    </row>
    <row r="240" s="2" customFormat="1" ht="16.5" customHeight="1">
      <c r="A240" s="41"/>
      <c r="B240" s="42"/>
      <c r="C240" s="270" t="s">
        <v>663</v>
      </c>
      <c r="D240" s="270" t="s">
        <v>319</v>
      </c>
      <c r="E240" s="271" t="s">
        <v>1903</v>
      </c>
      <c r="F240" s="272" t="s">
        <v>1904</v>
      </c>
      <c r="G240" s="273" t="s">
        <v>1224</v>
      </c>
      <c r="H240" s="274">
        <v>6</v>
      </c>
      <c r="I240" s="275"/>
      <c r="J240" s="276">
        <f>ROUND(I240*H240,2)</f>
        <v>0</v>
      </c>
      <c r="K240" s="272" t="s">
        <v>19</v>
      </c>
      <c r="L240" s="277"/>
      <c r="M240" s="278" t="s">
        <v>19</v>
      </c>
      <c r="N240" s="279" t="s">
        <v>48</v>
      </c>
      <c r="O240" s="87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9" t="s">
        <v>260</v>
      </c>
      <c r="AT240" s="219" t="s">
        <v>319</v>
      </c>
      <c r="AU240" s="219" t="s">
        <v>87</v>
      </c>
      <c r="AY240" s="20" t="s">
        <v>180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20" t="s">
        <v>85</v>
      </c>
      <c r="BK240" s="220">
        <f>ROUND(I240*H240,2)</f>
        <v>0</v>
      </c>
      <c r="BL240" s="20" t="s">
        <v>186</v>
      </c>
      <c r="BM240" s="219" t="s">
        <v>989</v>
      </c>
    </row>
    <row r="241" s="2" customFormat="1" ht="16.5" customHeight="1">
      <c r="A241" s="41"/>
      <c r="B241" s="42"/>
      <c r="C241" s="270" t="s">
        <v>667</v>
      </c>
      <c r="D241" s="270" t="s">
        <v>319</v>
      </c>
      <c r="E241" s="271" t="s">
        <v>1905</v>
      </c>
      <c r="F241" s="272" t="s">
        <v>1906</v>
      </c>
      <c r="G241" s="273" t="s">
        <v>1224</v>
      </c>
      <c r="H241" s="274">
        <v>18</v>
      </c>
      <c r="I241" s="275"/>
      <c r="J241" s="276">
        <f>ROUND(I241*H241,2)</f>
        <v>0</v>
      </c>
      <c r="K241" s="272" t="s">
        <v>19</v>
      </c>
      <c r="L241" s="277"/>
      <c r="M241" s="278" t="s">
        <v>19</v>
      </c>
      <c r="N241" s="279" t="s">
        <v>48</v>
      </c>
      <c r="O241" s="87"/>
      <c r="P241" s="217">
        <f>O241*H241</f>
        <v>0</v>
      </c>
      <c r="Q241" s="217">
        <v>0</v>
      </c>
      <c r="R241" s="217">
        <f>Q241*H241</f>
        <v>0</v>
      </c>
      <c r="S241" s="217">
        <v>0</v>
      </c>
      <c r="T241" s="218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9" t="s">
        <v>260</v>
      </c>
      <c r="AT241" s="219" t="s">
        <v>319</v>
      </c>
      <c r="AU241" s="219" t="s">
        <v>87</v>
      </c>
      <c r="AY241" s="20" t="s">
        <v>180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20" t="s">
        <v>85</v>
      </c>
      <c r="BK241" s="220">
        <f>ROUND(I241*H241,2)</f>
        <v>0</v>
      </c>
      <c r="BL241" s="20" t="s">
        <v>186</v>
      </c>
      <c r="BM241" s="219" t="s">
        <v>1000</v>
      </c>
    </row>
    <row r="242" s="2" customFormat="1" ht="16.5" customHeight="1">
      <c r="A242" s="41"/>
      <c r="B242" s="42"/>
      <c r="C242" s="270" t="s">
        <v>671</v>
      </c>
      <c r="D242" s="270" t="s">
        <v>319</v>
      </c>
      <c r="E242" s="271" t="s">
        <v>1907</v>
      </c>
      <c r="F242" s="272" t="s">
        <v>1908</v>
      </c>
      <c r="G242" s="273" t="s">
        <v>1224</v>
      </c>
      <c r="H242" s="274">
        <v>47</v>
      </c>
      <c r="I242" s="275"/>
      <c r="J242" s="276">
        <f>ROUND(I242*H242,2)</f>
        <v>0</v>
      </c>
      <c r="K242" s="272" t="s">
        <v>19</v>
      </c>
      <c r="L242" s="277"/>
      <c r="M242" s="278" t="s">
        <v>19</v>
      </c>
      <c r="N242" s="279" t="s">
        <v>48</v>
      </c>
      <c r="O242" s="87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260</v>
      </c>
      <c r="AT242" s="219" t="s">
        <v>319</v>
      </c>
      <c r="AU242" s="219" t="s">
        <v>87</v>
      </c>
      <c r="AY242" s="20" t="s">
        <v>180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85</v>
      </c>
      <c r="BK242" s="220">
        <f>ROUND(I242*H242,2)</f>
        <v>0</v>
      </c>
      <c r="BL242" s="20" t="s">
        <v>186</v>
      </c>
      <c r="BM242" s="219" t="s">
        <v>1010</v>
      </c>
    </row>
    <row r="243" s="2" customFormat="1" ht="16.5" customHeight="1">
      <c r="A243" s="41"/>
      <c r="B243" s="42"/>
      <c r="C243" s="270" t="s">
        <v>676</v>
      </c>
      <c r="D243" s="270" t="s">
        <v>319</v>
      </c>
      <c r="E243" s="271" t="s">
        <v>1909</v>
      </c>
      <c r="F243" s="272" t="s">
        <v>1910</v>
      </c>
      <c r="G243" s="273" t="s">
        <v>1224</v>
      </c>
      <c r="H243" s="274">
        <v>46</v>
      </c>
      <c r="I243" s="275"/>
      <c r="J243" s="276">
        <f>ROUND(I243*H243,2)</f>
        <v>0</v>
      </c>
      <c r="K243" s="272" t="s">
        <v>19</v>
      </c>
      <c r="L243" s="277"/>
      <c r="M243" s="278" t="s">
        <v>19</v>
      </c>
      <c r="N243" s="279" t="s">
        <v>48</v>
      </c>
      <c r="O243" s="87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9" t="s">
        <v>260</v>
      </c>
      <c r="AT243" s="219" t="s">
        <v>319</v>
      </c>
      <c r="AU243" s="219" t="s">
        <v>87</v>
      </c>
      <c r="AY243" s="20" t="s">
        <v>180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85</v>
      </c>
      <c r="BK243" s="220">
        <f>ROUND(I243*H243,2)</f>
        <v>0</v>
      </c>
      <c r="BL243" s="20" t="s">
        <v>186</v>
      </c>
      <c r="BM243" s="219" t="s">
        <v>1021</v>
      </c>
    </row>
    <row r="244" s="2" customFormat="1" ht="16.5" customHeight="1">
      <c r="A244" s="41"/>
      <c r="B244" s="42"/>
      <c r="C244" s="270" t="s">
        <v>681</v>
      </c>
      <c r="D244" s="270" t="s">
        <v>319</v>
      </c>
      <c r="E244" s="271" t="s">
        <v>1911</v>
      </c>
      <c r="F244" s="272" t="s">
        <v>1912</v>
      </c>
      <c r="G244" s="273" t="s">
        <v>1224</v>
      </c>
      <c r="H244" s="274">
        <v>8</v>
      </c>
      <c r="I244" s="275"/>
      <c r="J244" s="276">
        <f>ROUND(I244*H244,2)</f>
        <v>0</v>
      </c>
      <c r="K244" s="272" t="s">
        <v>19</v>
      </c>
      <c r="L244" s="277"/>
      <c r="M244" s="278" t="s">
        <v>19</v>
      </c>
      <c r="N244" s="279" t="s">
        <v>48</v>
      </c>
      <c r="O244" s="87"/>
      <c r="P244" s="217">
        <f>O244*H244</f>
        <v>0</v>
      </c>
      <c r="Q244" s="217">
        <v>0</v>
      </c>
      <c r="R244" s="217">
        <f>Q244*H244</f>
        <v>0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260</v>
      </c>
      <c r="AT244" s="219" t="s">
        <v>319</v>
      </c>
      <c r="AU244" s="219" t="s">
        <v>87</v>
      </c>
      <c r="AY244" s="20" t="s">
        <v>180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85</v>
      </c>
      <c r="BK244" s="220">
        <f>ROUND(I244*H244,2)</f>
        <v>0</v>
      </c>
      <c r="BL244" s="20" t="s">
        <v>186</v>
      </c>
      <c r="BM244" s="219" t="s">
        <v>1030</v>
      </c>
    </row>
    <row r="245" s="2" customFormat="1" ht="16.5" customHeight="1">
      <c r="A245" s="41"/>
      <c r="B245" s="42"/>
      <c r="C245" s="270" t="s">
        <v>686</v>
      </c>
      <c r="D245" s="270" t="s">
        <v>319</v>
      </c>
      <c r="E245" s="271" t="s">
        <v>1913</v>
      </c>
      <c r="F245" s="272" t="s">
        <v>1914</v>
      </c>
      <c r="G245" s="273" t="s">
        <v>1224</v>
      </c>
      <c r="H245" s="274">
        <v>288</v>
      </c>
      <c r="I245" s="275"/>
      <c r="J245" s="276">
        <f>ROUND(I245*H245,2)</f>
        <v>0</v>
      </c>
      <c r="K245" s="272" t="s">
        <v>19</v>
      </c>
      <c r="L245" s="277"/>
      <c r="M245" s="278" t="s">
        <v>19</v>
      </c>
      <c r="N245" s="279" t="s">
        <v>48</v>
      </c>
      <c r="O245" s="87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260</v>
      </c>
      <c r="AT245" s="219" t="s">
        <v>319</v>
      </c>
      <c r="AU245" s="219" t="s">
        <v>87</v>
      </c>
      <c r="AY245" s="20" t="s">
        <v>180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85</v>
      </c>
      <c r="BK245" s="220">
        <f>ROUND(I245*H245,2)</f>
        <v>0</v>
      </c>
      <c r="BL245" s="20" t="s">
        <v>186</v>
      </c>
      <c r="BM245" s="219" t="s">
        <v>1039</v>
      </c>
    </row>
    <row r="246" s="2" customFormat="1" ht="16.5" customHeight="1">
      <c r="A246" s="41"/>
      <c r="B246" s="42"/>
      <c r="C246" s="270" t="s">
        <v>692</v>
      </c>
      <c r="D246" s="270" t="s">
        <v>319</v>
      </c>
      <c r="E246" s="271" t="s">
        <v>1915</v>
      </c>
      <c r="F246" s="272" t="s">
        <v>1916</v>
      </c>
      <c r="G246" s="273" t="s">
        <v>1224</v>
      </c>
      <c r="H246" s="274">
        <v>138</v>
      </c>
      <c r="I246" s="275"/>
      <c r="J246" s="276">
        <f>ROUND(I246*H246,2)</f>
        <v>0</v>
      </c>
      <c r="K246" s="272" t="s">
        <v>19</v>
      </c>
      <c r="L246" s="277"/>
      <c r="M246" s="278" t="s">
        <v>19</v>
      </c>
      <c r="N246" s="279" t="s">
        <v>48</v>
      </c>
      <c r="O246" s="87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9" t="s">
        <v>260</v>
      </c>
      <c r="AT246" s="219" t="s">
        <v>319</v>
      </c>
      <c r="AU246" s="219" t="s">
        <v>87</v>
      </c>
      <c r="AY246" s="20" t="s">
        <v>180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0" t="s">
        <v>85</v>
      </c>
      <c r="BK246" s="220">
        <f>ROUND(I246*H246,2)</f>
        <v>0</v>
      </c>
      <c r="BL246" s="20" t="s">
        <v>186</v>
      </c>
      <c r="BM246" s="219" t="s">
        <v>1051</v>
      </c>
    </row>
    <row r="247" s="2" customFormat="1" ht="16.5" customHeight="1">
      <c r="A247" s="41"/>
      <c r="B247" s="42"/>
      <c r="C247" s="270" t="s">
        <v>697</v>
      </c>
      <c r="D247" s="270" t="s">
        <v>319</v>
      </c>
      <c r="E247" s="271" t="s">
        <v>1917</v>
      </c>
      <c r="F247" s="272" t="s">
        <v>1918</v>
      </c>
      <c r="G247" s="273" t="s">
        <v>1224</v>
      </c>
      <c r="H247" s="274">
        <v>115</v>
      </c>
      <c r="I247" s="275"/>
      <c r="J247" s="276">
        <f>ROUND(I247*H247,2)</f>
        <v>0</v>
      </c>
      <c r="K247" s="272" t="s">
        <v>19</v>
      </c>
      <c r="L247" s="277"/>
      <c r="M247" s="278" t="s">
        <v>19</v>
      </c>
      <c r="N247" s="279" t="s">
        <v>48</v>
      </c>
      <c r="O247" s="87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9" t="s">
        <v>260</v>
      </c>
      <c r="AT247" s="219" t="s">
        <v>319</v>
      </c>
      <c r="AU247" s="219" t="s">
        <v>87</v>
      </c>
      <c r="AY247" s="20" t="s">
        <v>180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0" t="s">
        <v>85</v>
      </c>
      <c r="BK247" s="220">
        <f>ROUND(I247*H247,2)</f>
        <v>0</v>
      </c>
      <c r="BL247" s="20" t="s">
        <v>186</v>
      </c>
      <c r="BM247" s="219" t="s">
        <v>1064</v>
      </c>
    </row>
    <row r="248" s="2" customFormat="1" ht="16.5" customHeight="1">
      <c r="A248" s="41"/>
      <c r="B248" s="42"/>
      <c r="C248" s="270" t="s">
        <v>702</v>
      </c>
      <c r="D248" s="270" t="s">
        <v>319</v>
      </c>
      <c r="E248" s="271" t="s">
        <v>1919</v>
      </c>
      <c r="F248" s="272" t="s">
        <v>1920</v>
      </c>
      <c r="G248" s="273" t="s">
        <v>1224</v>
      </c>
      <c r="H248" s="274">
        <v>15</v>
      </c>
      <c r="I248" s="275"/>
      <c r="J248" s="276">
        <f>ROUND(I248*H248,2)</f>
        <v>0</v>
      </c>
      <c r="K248" s="272" t="s">
        <v>19</v>
      </c>
      <c r="L248" s="277"/>
      <c r="M248" s="278" t="s">
        <v>19</v>
      </c>
      <c r="N248" s="279" t="s">
        <v>48</v>
      </c>
      <c r="O248" s="87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9" t="s">
        <v>260</v>
      </c>
      <c r="AT248" s="219" t="s">
        <v>319</v>
      </c>
      <c r="AU248" s="219" t="s">
        <v>87</v>
      </c>
      <c r="AY248" s="20" t="s">
        <v>180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85</v>
      </c>
      <c r="BK248" s="220">
        <f>ROUND(I248*H248,2)</f>
        <v>0</v>
      </c>
      <c r="BL248" s="20" t="s">
        <v>186</v>
      </c>
      <c r="BM248" s="219" t="s">
        <v>1075</v>
      </c>
    </row>
    <row r="249" s="2" customFormat="1" ht="16.5" customHeight="1">
      <c r="A249" s="41"/>
      <c r="B249" s="42"/>
      <c r="C249" s="270" t="s">
        <v>707</v>
      </c>
      <c r="D249" s="270" t="s">
        <v>319</v>
      </c>
      <c r="E249" s="271" t="s">
        <v>1921</v>
      </c>
      <c r="F249" s="272" t="s">
        <v>1922</v>
      </c>
      <c r="G249" s="273" t="s">
        <v>1224</v>
      </c>
      <c r="H249" s="274">
        <v>134</v>
      </c>
      <c r="I249" s="275"/>
      <c r="J249" s="276">
        <f>ROUND(I249*H249,2)</f>
        <v>0</v>
      </c>
      <c r="K249" s="272" t="s">
        <v>19</v>
      </c>
      <c r="L249" s="277"/>
      <c r="M249" s="278" t="s">
        <v>19</v>
      </c>
      <c r="N249" s="279" t="s">
        <v>48</v>
      </c>
      <c r="O249" s="87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9" t="s">
        <v>260</v>
      </c>
      <c r="AT249" s="219" t="s">
        <v>319</v>
      </c>
      <c r="AU249" s="219" t="s">
        <v>87</v>
      </c>
      <c r="AY249" s="20" t="s">
        <v>180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20" t="s">
        <v>85</v>
      </c>
      <c r="BK249" s="220">
        <f>ROUND(I249*H249,2)</f>
        <v>0</v>
      </c>
      <c r="BL249" s="20" t="s">
        <v>186</v>
      </c>
      <c r="BM249" s="219" t="s">
        <v>1085</v>
      </c>
    </row>
    <row r="250" s="2" customFormat="1" ht="16.5" customHeight="1">
      <c r="A250" s="41"/>
      <c r="B250" s="42"/>
      <c r="C250" s="270" t="s">
        <v>712</v>
      </c>
      <c r="D250" s="270" t="s">
        <v>319</v>
      </c>
      <c r="E250" s="271" t="s">
        <v>1923</v>
      </c>
      <c r="F250" s="272" t="s">
        <v>1924</v>
      </c>
      <c r="G250" s="273" t="s">
        <v>1224</v>
      </c>
      <c r="H250" s="274">
        <v>6</v>
      </c>
      <c r="I250" s="275"/>
      <c r="J250" s="276">
        <f>ROUND(I250*H250,2)</f>
        <v>0</v>
      </c>
      <c r="K250" s="272" t="s">
        <v>19</v>
      </c>
      <c r="L250" s="277"/>
      <c r="M250" s="278" t="s">
        <v>19</v>
      </c>
      <c r="N250" s="279" t="s">
        <v>48</v>
      </c>
      <c r="O250" s="87"/>
      <c r="P250" s="217">
        <f>O250*H250</f>
        <v>0</v>
      </c>
      <c r="Q250" s="217">
        <v>0</v>
      </c>
      <c r="R250" s="217">
        <f>Q250*H250</f>
        <v>0</v>
      </c>
      <c r="S250" s="217">
        <v>0</v>
      </c>
      <c r="T250" s="21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9" t="s">
        <v>260</v>
      </c>
      <c r="AT250" s="219" t="s">
        <v>319</v>
      </c>
      <c r="AU250" s="219" t="s">
        <v>87</v>
      </c>
      <c r="AY250" s="20" t="s">
        <v>180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85</v>
      </c>
      <c r="BK250" s="220">
        <f>ROUND(I250*H250,2)</f>
        <v>0</v>
      </c>
      <c r="BL250" s="20" t="s">
        <v>186</v>
      </c>
      <c r="BM250" s="219" t="s">
        <v>1095</v>
      </c>
    </row>
    <row r="251" s="2" customFormat="1" ht="16.5" customHeight="1">
      <c r="A251" s="41"/>
      <c r="B251" s="42"/>
      <c r="C251" s="270" t="s">
        <v>716</v>
      </c>
      <c r="D251" s="270" t="s">
        <v>319</v>
      </c>
      <c r="E251" s="271" t="s">
        <v>1925</v>
      </c>
      <c r="F251" s="272" t="s">
        <v>1926</v>
      </c>
      <c r="G251" s="273" t="s">
        <v>1224</v>
      </c>
      <c r="H251" s="274">
        <v>30</v>
      </c>
      <c r="I251" s="275"/>
      <c r="J251" s="276">
        <f>ROUND(I251*H251,2)</f>
        <v>0</v>
      </c>
      <c r="K251" s="272" t="s">
        <v>19</v>
      </c>
      <c r="L251" s="277"/>
      <c r="M251" s="278" t="s">
        <v>19</v>
      </c>
      <c r="N251" s="279" t="s">
        <v>48</v>
      </c>
      <c r="O251" s="87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260</v>
      </c>
      <c r="AT251" s="219" t="s">
        <v>319</v>
      </c>
      <c r="AU251" s="219" t="s">
        <v>87</v>
      </c>
      <c r="AY251" s="20" t="s">
        <v>180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85</v>
      </c>
      <c r="BK251" s="220">
        <f>ROUND(I251*H251,2)</f>
        <v>0</v>
      </c>
      <c r="BL251" s="20" t="s">
        <v>186</v>
      </c>
      <c r="BM251" s="219" t="s">
        <v>1107</v>
      </c>
    </row>
    <row r="252" s="2" customFormat="1" ht="16.5" customHeight="1">
      <c r="A252" s="41"/>
      <c r="B252" s="42"/>
      <c r="C252" s="270" t="s">
        <v>721</v>
      </c>
      <c r="D252" s="270" t="s">
        <v>319</v>
      </c>
      <c r="E252" s="271" t="s">
        <v>1927</v>
      </c>
      <c r="F252" s="272" t="s">
        <v>1928</v>
      </c>
      <c r="G252" s="273" t="s">
        <v>1224</v>
      </c>
      <c r="H252" s="274">
        <v>213</v>
      </c>
      <c r="I252" s="275"/>
      <c r="J252" s="276">
        <f>ROUND(I252*H252,2)</f>
        <v>0</v>
      </c>
      <c r="K252" s="272" t="s">
        <v>19</v>
      </c>
      <c r="L252" s="277"/>
      <c r="M252" s="278" t="s">
        <v>19</v>
      </c>
      <c r="N252" s="279" t="s">
        <v>48</v>
      </c>
      <c r="O252" s="87"/>
      <c r="P252" s="217">
        <f>O252*H252</f>
        <v>0</v>
      </c>
      <c r="Q252" s="217">
        <v>0</v>
      </c>
      <c r="R252" s="217">
        <f>Q252*H252</f>
        <v>0</v>
      </c>
      <c r="S252" s="217">
        <v>0</v>
      </c>
      <c r="T252" s="218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9" t="s">
        <v>260</v>
      </c>
      <c r="AT252" s="219" t="s">
        <v>319</v>
      </c>
      <c r="AU252" s="219" t="s">
        <v>87</v>
      </c>
      <c r="AY252" s="20" t="s">
        <v>180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0" t="s">
        <v>85</v>
      </c>
      <c r="BK252" s="220">
        <f>ROUND(I252*H252,2)</f>
        <v>0</v>
      </c>
      <c r="BL252" s="20" t="s">
        <v>186</v>
      </c>
      <c r="BM252" s="219" t="s">
        <v>1125</v>
      </c>
    </row>
    <row r="253" s="2" customFormat="1" ht="16.5" customHeight="1">
      <c r="A253" s="41"/>
      <c r="B253" s="42"/>
      <c r="C253" s="270" t="s">
        <v>726</v>
      </c>
      <c r="D253" s="270" t="s">
        <v>319</v>
      </c>
      <c r="E253" s="271" t="s">
        <v>1929</v>
      </c>
      <c r="F253" s="272" t="s">
        <v>1930</v>
      </c>
      <c r="G253" s="273" t="s">
        <v>1224</v>
      </c>
      <c r="H253" s="274">
        <v>5</v>
      </c>
      <c r="I253" s="275"/>
      <c r="J253" s="276">
        <f>ROUND(I253*H253,2)</f>
        <v>0</v>
      </c>
      <c r="K253" s="272" t="s">
        <v>19</v>
      </c>
      <c r="L253" s="277"/>
      <c r="M253" s="278" t="s">
        <v>19</v>
      </c>
      <c r="N253" s="279" t="s">
        <v>48</v>
      </c>
      <c r="O253" s="87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260</v>
      </c>
      <c r="AT253" s="219" t="s">
        <v>319</v>
      </c>
      <c r="AU253" s="219" t="s">
        <v>87</v>
      </c>
      <c r="AY253" s="20" t="s">
        <v>180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85</v>
      </c>
      <c r="BK253" s="220">
        <f>ROUND(I253*H253,2)</f>
        <v>0</v>
      </c>
      <c r="BL253" s="20" t="s">
        <v>186</v>
      </c>
      <c r="BM253" s="219" t="s">
        <v>1135</v>
      </c>
    </row>
    <row r="254" s="2" customFormat="1" ht="21.75" customHeight="1">
      <c r="A254" s="41"/>
      <c r="B254" s="42"/>
      <c r="C254" s="270" t="s">
        <v>730</v>
      </c>
      <c r="D254" s="270" t="s">
        <v>319</v>
      </c>
      <c r="E254" s="271" t="s">
        <v>1931</v>
      </c>
      <c r="F254" s="272" t="s">
        <v>1932</v>
      </c>
      <c r="G254" s="273" t="s">
        <v>1224</v>
      </c>
      <c r="H254" s="274">
        <v>34</v>
      </c>
      <c r="I254" s="275"/>
      <c r="J254" s="276">
        <f>ROUND(I254*H254,2)</f>
        <v>0</v>
      </c>
      <c r="K254" s="272" t="s">
        <v>19</v>
      </c>
      <c r="L254" s="277"/>
      <c r="M254" s="278" t="s">
        <v>19</v>
      </c>
      <c r="N254" s="279" t="s">
        <v>48</v>
      </c>
      <c r="O254" s="87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9" t="s">
        <v>260</v>
      </c>
      <c r="AT254" s="219" t="s">
        <v>319</v>
      </c>
      <c r="AU254" s="219" t="s">
        <v>87</v>
      </c>
      <c r="AY254" s="20" t="s">
        <v>180</v>
      </c>
      <c r="BE254" s="220">
        <f>IF(N254="základní",J254,0)</f>
        <v>0</v>
      </c>
      <c r="BF254" s="220">
        <f>IF(N254="snížená",J254,0)</f>
        <v>0</v>
      </c>
      <c r="BG254" s="220">
        <f>IF(N254="zákl. přenesená",J254,0)</f>
        <v>0</v>
      </c>
      <c r="BH254" s="220">
        <f>IF(N254="sníž. přenesená",J254,0)</f>
        <v>0</v>
      </c>
      <c r="BI254" s="220">
        <f>IF(N254="nulová",J254,0)</f>
        <v>0</v>
      </c>
      <c r="BJ254" s="20" t="s">
        <v>85</v>
      </c>
      <c r="BK254" s="220">
        <f>ROUND(I254*H254,2)</f>
        <v>0</v>
      </c>
      <c r="BL254" s="20" t="s">
        <v>186</v>
      </c>
      <c r="BM254" s="219" t="s">
        <v>1144</v>
      </c>
    </row>
    <row r="255" s="2" customFormat="1" ht="16.5" customHeight="1">
      <c r="A255" s="41"/>
      <c r="B255" s="42"/>
      <c r="C255" s="270" t="s">
        <v>735</v>
      </c>
      <c r="D255" s="270" t="s">
        <v>319</v>
      </c>
      <c r="E255" s="271" t="s">
        <v>1933</v>
      </c>
      <c r="F255" s="272" t="s">
        <v>1934</v>
      </c>
      <c r="G255" s="273" t="s">
        <v>1224</v>
      </c>
      <c r="H255" s="274">
        <v>27</v>
      </c>
      <c r="I255" s="275"/>
      <c r="J255" s="276">
        <f>ROUND(I255*H255,2)</f>
        <v>0</v>
      </c>
      <c r="K255" s="272" t="s">
        <v>19</v>
      </c>
      <c r="L255" s="277"/>
      <c r="M255" s="278" t="s">
        <v>19</v>
      </c>
      <c r="N255" s="279" t="s">
        <v>48</v>
      </c>
      <c r="O255" s="87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260</v>
      </c>
      <c r="AT255" s="219" t="s">
        <v>319</v>
      </c>
      <c r="AU255" s="219" t="s">
        <v>87</v>
      </c>
      <c r="AY255" s="20" t="s">
        <v>180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85</v>
      </c>
      <c r="BK255" s="220">
        <f>ROUND(I255*H255,2)</f>
        <v>0</v>
      </c>
      <c r="BL255" s="20" t="s">
        <v>186</v>
      </c>
      <c r="BM255" s="219" t="s">
        <v>1160</v>
      </c>
    </row>
    <row r="256" s="2" customFormat="1" ht="16.5" customHeight="1">
      <c r="A256" s="41"/>
      <c r="B256" s="42"/>
      <c r="C256" s="270" t="s">
        <v>740</v>
      </c>
      <c r="D256" s="270" t="s">
        <v>319</v>
      </c>
      <c r="E256" s="271" t="s">
        <v>1935</v>
      </c>
      <c r="F256" s="272" t="s">
        <v>1936</v>
      </c>
      <c r="G256" s="273" t="s">
        <v>1224</v>
      </c>
      <c r="H256" s="274">
        <v>16</v>
      </c>
      <c r="I256" s="275"/>
      <c r="J256" s="276">
        <f>ROUND(I256*H256,2)</f>
        <v>0</v>
      </c>
      <c r="K256" s="272" t="s">
        <v>19</v>
      </c>
      <c r="L256" s="277"/>
      <c r="M256" s="278" t="s">
        <v>19</v>
      </c>
      <c r="N256" s="279" t="s">
        <v>48</v>
      </c>
      <c r="O256" s="87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260</v>
      </c>
      <c r="AT256" s="219" t="s">
        <v>319</v>
      </c>
      <c r="AU256" s="219" t="s">
        <v>87</v>
      </c>
      <c r="AY256" s="20" t="s">
        <v>180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85</v>
      </c>
      <c r="BK256" s="220">
        <f>ROUND(I256*H256,2)</f>
        <v>0</v>
      </c>
      <c r="BL256" s="20" t="s">
        <v>186</v>
      </c>
      <c r="BM256" s="219" t="s">
        <v>1172</v>
      </c>
    </row>
    <row r="257" s="2" customFormat="1" ht="16.5" customHeight="1">
      <c r="A257" s="41"/>
      <c r="B257" s="42"/>
      <c r="C257" s="270" t="s">
        <v>745</v>
      </c>
      <c r="D257" s="270" t="s">
        <v>319</v>
      </c>
      <c r="E257" s="271" t="s">
        <v>1937</v>
      </c>
      <c r="F257" s="272" t="s">
        <v>1938</v>
      </c>
      <c r="G257" s="273" t="s">
        <v>1224</v>
      </c>
      <c r="H257" s="274">
        <v>16</v>
      </c>
      <c r="I257" s="275"/>
      <c r="J257" s="276">
        <f>ROUND(I257*H257,2)</f>
        <v>0</v>
      </c>
      <c r="K257" s="272" t="s">
        <v>19</v>
      </c>
      <c r="L257" s="277"/>
      <c r="M257" s="278" t="s">
        <v>19</v>
      </c>
      <c r="N257" s="279" t="s">
        <v>48</v>
      </c>
      <c r="O257" s="87"/>
      <c r="P257" s="217">
        <f>O257*H257</f>
        <v>0</v>
      </c>
      <c r="Q257" s="217">
        <v>0</v>
      </c>
      <c r="R257" s="217">
        <f>Q257*H257</f>
        <v>0</v>
      </c>
      <c r="S257" s="217">
        <v>0</v>
      </c>
      <c r="T257" s="218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9" t="s">
        <v>260</v>
      </c>
      <c r="AT257" s="219" t="s">
        <v>319</v>
      </c>
      <c r="AU257" s="219" t="s">
        <v>87</v>
      </c>
      <c r="AY257" s="20" t="s">
        <v>180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20" t="s">
        <v>85</v>
      </c>
      <c r="BK257" s="220">
        <f>ROUND(I257*H257,2)</f>
        <v>0</v>
      </c>
      <c r="BL257" s="20" t="s">
        <v>186</v>
      </c>
      <c r="BM257" s="219" t="s">
        <v>1188</v>
      </c>
    </row>
    <row r="258" s="2" customFormat="1" ht="16.5" customHeight="1">
      <c r="A258" s="41"/>
      <c r="B258" s="42"/>
      <c r="C258" s="270" t="s">
        <v>140</v>
      </c>
      <c r="D258" s="270" t="s">
        <v>319</v>
      </c>
      <c r="E258" s="271" t="s">
        <v>1939</v>
      </c>
      <c r="F258" s="272" t="s">
        <v>1940</v>
      </c>
      <c r="G258" s="273" t="s">
        <v>1224</v>
      </c>
      <c r="H258" s="274">
        <v>2</v>
      </c>
      <c r="I258" s="275"/>
      <c r="J258" s="276">
        <f>ROUND(I258*H258,2)</f>
        <v>0</v>
      </c>
      <c r="K258" s="272" t="s">
        <v>19</v>
      </c>
      <c r="L258" s="277"/>
      <c r="M258" s="278" t="s">
        <v>19</v>
      </c>
      <c r="N258" s="279" t="s">
        <v>48</v>
      </c>
      <c r="O258" s="87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260</v>
      </c>
      <c r="AT258" s="219" t="s">
        <v>319</v>
      </c>
      <c r="AU258" s="219" t="s">
        <v>87</v>
      </c>
      <c r="AY258" s="20" t="s">
        <v>180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85</v>
      </c>
      <c r="BK258" s="220">
        <f>ROUND(I258*H258,2)</f>
        <v>0</v>
      </c>
      <c r="BL258" s="20" t="s">
        <v>186</v>
      </c>
      <c r="BM258" s="219" t="s">
        <v>1202</v>
      </c>
    </row>
    <row r="259" s="2" customFormat="1" ht="16.5" customHeight="1">
      <c r="A259" s="41"/>
      <c r="B259" s="42"/>
      <c r="C259" s="270" t="s">
        <v>751</v>
      </c>
      <c r="D259" s="270" t="s">
        <v>319</v>
      </c>
      <c r="E259" s="271" t="s">
        <v>1941</v>
      </c>
      <c r="F259" s="272" t="s">
        <v>1942</v>
      </c>
      <c r="G259" s="273" t="s">
        <v>1224</v>
      </c>
      <c r="H259" s="274">
        <v>251</v>
      </c>
      <c r="I259" s="275"/>
      <c r="J259" s="276">
        <f>ROUND(I259*H259,2)</f>
        <v>0</v>
      </c>
      <c r="K259" s="272" t="s">
        <v>19</v>
      </c>
      <c r="L259" s="277"/>
      <c r="M259" s="278" t="s">
        <v>19</v>
      </c>
      <c r="N259" s="279" t="s">
        <v>48</v>
      </c>
      <c r="O259" s="87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9" t="s">
        <v>260</v>
      </c>
      <c r="AT259" s="219" t="s">
        <v>319</v>
      </c>
      <c r="AU259" s="219" t="s">
        <v>87</v>
      </c>
      <c r="AY259" s="20" t="s">
        <v>180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20" t="s">
        <v>85</v>
      </c>
      <c r="BK259" s="220">
        <f>ROUND(I259*H259,2)</f>
        <v>0</v>
      </c>
      <c r="BL259" s="20" t="s">
        <v>186</v>
      </c>
      <c r="BM259" s="219" t="s">
        <v>1943</v>
      </c>
    </row>
    <row r="260" s="2" customFormat="1" ht="16.5" customHeight="1">
      <c r="A260" s="41"/>
      <c r="B260" s="42"/>
      <c r="C260" s="270" t="s">
        <v>756</v>
      </c>
      <c r="D260" s="270" t="s">
        <v>319</v>
      </c>
      <c r="E260" s="271" t="s">
        <v>1944</v>
      </c>
      <c r="F260" s="272" t="s">
        <v>1945</v>
      </c>
      <c r="G260" s="273" t="s">
        <v>1224</v>
      </c>
      <c r="H260" s="274">
        <v>5</v>
      </c>
      <c r="I260" s="275"/>
      <c r="J260" s="276">
        <f>ROUND(I260*H260,2)</f>
        <v>0</v>
      </c>
      <c r="K260" s="272" t="s">
        <v>19</v>
      </c>
      <c r="L260" s="277"/>
      <c r="M260" s="278" t="s">
        <v>19</v>
      </c>
      <c r="N260" s="279" t="s">
        <v>48</v>
      </c>
      <c r="O260" s="87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260</v>
      </c>
      <c r="AT260" s="219" t="s">
        <v>319</v>
      </c>
      <c r="AU260" s="219" t="s">
        <v>87</v>
      </c>
      <c r="AY260" s="20" t="s">
        <v>180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85</v>
      </c>
      <c r="BK260" s="220">
        <f>ROUND(I260*H260,2)</f>
        <v>0</v>
      </c>
      <c r="BL260" s="20" t="s">
        <v>186</v>
      </c>
      <c r="BM260" s="219" t="s">
        <v>1946</v>
      </c>
    </row>
    <row r="261" s="2" customFormat="1" ht="16.5" customHeight="1">
      <c r="A261" s="41"/>
      <c r="B261" s="42"/>
      <c r="C261" s="270" t="s">
        <v>122</v>
      </c>
      <c r="D261" s="270" t="s">
        <v>319</v>
      </c>
      <c r="E261" s="271" t="s">
        <v>1947</v>
      </c>
      <c r="F261" s="272" t="s">
        <v>1948</v>
      </c>
      <c r="G261" s="273" t="s">
        <v>1224</v>
      </c>
      <c r="H261" s="274">
        <v>4</v>
      </c>
      <c r="I261" s="275"/>
      <c r="J261" s="276">
        <f>ROUND(I261*H261,2)</f>
        <v>0</v>
      </c>
      <c r="K261" s="272" t="s">
        <v>19</v>
      </c>
      <c r="L261" s="277"/>
      <c r="M261" s="278" t="s">
        <v>19</v>
      </c>
      <c r="N261" s="279" t="s">
        <v>48</v>
      </c>
      <c r="O261" s="87"/>
      <c r="P261" s="217">
        <f>O261*H261</f>
        <v>0</v>
      </c>
      <c r="Q261" s="217">
        <v>0</v>
      </c>
      <c r="R261" s="217">
        <f>Q261*H261</f>
        <v>0</v>
      </c>
      <c r="S261" s="217">
        <v>0</v>
      </c>
      <c r="T261" s="21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9" t="s">
        <v>260</v>
      </c>
      <c r="AT261" s="219" t="s">
        <v>319</v>
      </c>
      <c r="AU261" s="219" t="s">
        <v>87</v>
      </c>
      <c r="AY261" s="20" t="s">
        <v>180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0" t="s">
        <v>85</v>
      </c>
      <c r="BK261" s="220">
        <f>ROUND(I261*H261,2)</f>
        <v>0</v>
      </c>
      <c r="BL261" s="20" t="s">
        <v>186</v>
      </c>
      <c r="BM261" s="219" t="s">
        <v>1949</v>
      </c>
    </row>
    <row r="262" s="2" customFormat="1" ht="16.5" customHeight="1">
      <c r="A262" s="41"/>
      <c r="B262" s="42"/>
      <c r="C262" s="270" t="s">
        <v>765</v>
      </c>
      <c r="D262" s="270" t="s">
        <v>319</v>
      </c>
      <c r="E262" s="271" t="s">
        <v>1950</v>
      </c>
      <c r="F262" s="272" t="s">
        <v>1951</v>
      </c>
      <c r="G262" s="273" t="s">
        <v>1224</v>
      </c>
      <c r="H262" s="274">
        <v>79</v>
      </c>
      <c r="I262" s="275"/>
      <c r="J262" s="276">
        <f>ROUND(I262*H262,2)</f>
        <v>0</v>
      </c>
      <c r="K262" s="272" t="s">
        <v>19</v>
      </c>
      <c r="L262" s="277"/>
      <c r="M262" s="278" t="s">
        <v>19</v>
      </c>
      <c r="N262" s="279" t="s">
        <v>48</v>
      </c>
      <c r="O262" s="87"/>
      <c r="P262" s="217">
        <f>O262*H262</f>
        <v>0</v>
      </c>
      <c r="Q262" s="217">
        <v>0</v>
      </c>
      <c r="R262" s="217">
        <f>Q262*H262</f>
        <v>0</v>
      </c>
      <c r="S262" s="217">
        <v>0</v>
      </c>
      <c r="T262" s="218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9" t="s">
        <v>260</v>
      </c>
      <c r="AT262" s="219" t="s">
        <v>319</v>
      </c>
      <c r="AU262" s="219" t="s">
        <v>87</v>
      </c>
      <c r="AY262" s="20" t="s">
        <v>180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20" t="s">
        <v>85</v>
      </c>
      <c r="BK262" s="220">
        <f>ROUND(I262*H262,2)</f>
        <v>0</v>
      </c>
      <c r="BL262" s="20" t="s">
        <v>186</v>
      </c>
      <c r="BM262" s="219" t="s">
        <v>1952</v>
      </c>
    </row>
    <row r="263" s="2" customFormat="1" ht="16.5" customHeight="1">
      <c r="A263" s="41"/>
      <c r="B263" s="42"/>
      <c r="C263" s="270" t="s">
        <v>770</v>
      </c>
      <c r="D263" s="270" t="s">
        <v>319</v>
      </c>
      <c r="E263" s="271" t="s">
        <v>1953</v>
      </c>
      <c r="F263" s="272" t="s">
        <v>1954</v>
      </c>
      <c r="G263" s="273" t="s">
        <v>1224</v>
      </c>
      <c r="H263" s="274">
        <v>223</v>
      </c>
      <c r="I263" s="275"/>
      <c r="J263" s="276">
        <f>ROUND(I263*H263,2)</f>
        <v>0</v>
      </c>
      <c r="K263" s="272" t="s">
        <v>19</v>
      </c>
      <c r="L263" s="277"/>
      <c r="M263" s="278" t="s">
        <v>19</v>
      </c>
      <c r="N263" s="279" t="s">
        <v>48</v>
      </c>
      <c r="O263" s="87"/>
      <c r="P263" s="217">
        <f>O263*H263</f>
        <v>0</v>
      </c>
      <c r="Q263" s="217">
        <v>0</v>
      </c>
      <c r="R263" s="217">
        <f>Q263*H263</f>
        <v>0</v>
      </c>
      <c r="S263" s="217">
        <v>0</v>
      </c>
      <c r="T263" s="218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9" t="s">
        <v>260</v>
      </c>
      <c r="AT263" s="219" t="s">
        <v>319</v>
      </c>
      <c r="AU263" s="219" t="s">
        <v>87</v>
      </c>
      <c r="AY263" s="20" t="s">
        <v>180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85</v>
      </c>
      <c r="BK263" s="220">
        <f>ROUND(I263*H263,2)</f>
        <v>0</v>
      </c>
      <c r="BL263" s="20" t="s">
        <v>186</v>
      </c>
      <c r="BM263" s="219" t="s">
        <v>1955</v>
      </c>
    </row>
    <row r="264" s="2" customFormat="1" ht="16.5" customHeight="1">
      <c r="A264" s="41"/>
      <c r="B264" s="42"/>
      <c r="C264" s="270" t="s">
        <v>775</v>
      </c>
      <c r="D264" s="270" t="s">
        <v>319</v>
      </c>
      <c r="E264" s="271" t="s">
        <v>1956</v>
      </c>
      <c r="F264" s="272" t="s">
        <v>1957</v>
      </c>
      <c r="G264" s="273" t="s">
        <v>1224</v>
      </c>
      <c r="H264" s="274">
        <v>12</v>
      </c>
      <c r="I264" s="275"/>
      <c r="J264" s="276">
        <f>ROUND(I264*H264,2)</f>
        <v>0</v>
      </c>
      <c r="K264" s="272" t="s">
        <v>19</v>
      </c>
      <c r="L264" s="277"/>
      <c r="M264" s="278" t="s">
        <v>19</v>
      </c>
      <c r="N264" s="279" t="s">
        <v>48</v>
      </c>
      <c r="O264" s="87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9" t="s">
        <v>260</v>
      </c>
      <c r="AT264" s="219" t="s">
        <v>319</v>
      </c>
      <c r="AU264" s="219" t="s">
        <v>87</v>
      </c>
      <c r="AY264" s="20" t="s">
        <v>180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20" t="s">
        <v>85</v>
      </c>
      <c r="BK264" s="220">
        <f>ROUND(I264*H264,2)</f>
        <v>0</v>
      </c>
      <c r="BL264" s="20" t="s">
        <v>186</v>
      </c>
      <c r="BM264" s="219" t="s">
        <v>1469</v>
      </c>
    </row>
    <row r="265" s="2" customFormat="1" ht="16.5" customHeight="1">
      <c r="A265" s="41"/>
      <c r="B265" s="42"/>
      <c r="C265" s="270" t="s">
        <v>784</v>
      </c>
      <c r="D265" s="270" t="s">
        <v>319</v>
      </c>
      <c r="E265" s="271" t="s">
        <v>1958</v>
      </c>
      <c r="F265" s="272" t="s">
        <v>1959</v>
      </c>
      <c r="G265" s="273" t="s">
        <v>1224</v>
      </c>
      <c r="H265" s="274">
        <v>6</v>
      </c>
      <c r="I265" s="275"/>
      <c r="J265" s="276">
        <f>ROUND(I265*H265,2)</f>
        <v>0</v>
      </c>
      <c r="K265" s="272" t="s">
        <v>19</v>
      </c>
      <c r="L265" s="277"/>
      <c r="M265" s="278" t="s">
        <v>19</v>
      </c>
      <c r="N265" s="279" t="s">
        <v>48</v>
      </c>
      <c r="O265" s="87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9" t="s">
        <v>260</v>
      </c>
      <c r="AT265" s="219" t="s">
        <v>319</v>
      </c>
      <c r="AU265" s="219" t="s">
        <v>87</v>
      </c>
      <c r="AY265" s="20" t="s">
        <v>180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0" t="s">
        <v>85</v>
      </c>
      <c r="BK265" s="220">
        <f>ROUND(I265*H265,2)</f>
        <v>0</v>
      </c>
      <c r="BL265" s="20" t="s">
        <v>186</v>
      </c>
      <c r="BM265" s="219" t="s">
        <v>1960</v>
      </c>
    </row>
    <row r="266" s="2" customFormat="1" ht="16.5" customHeight="1">
      <c r="A266" s="41"/>
      <c r="B266" s="42"/>
      <c r="C266" s="270" t="s">
        <v>791</v>
      </c>
      <c r="D266" s="270" t="s">
        <v>319</v>
      </c>
      <c r="E266" s="271" t="s">
        <v>1961</v>
      </c>
      <c r="F266" s="272" t="s">
        <v>1962</v>
      </c>
      <c r="G266" s="273" t="s">
        <v>1224</v>
      </c>
      <c r="H266" s="274">
        <v>91</v>
      </c>
      <c r="I266" s="275"/>
      <c r="J266" s="276">
        <f>ROUND(I266*H266,2)</f>
        <v>0</v>
      </c>
      <c r="K266" s="272" t="s">
        <v>19</v>
      </c>
      <c r="L266" s="277"/>
      <c r="M266" s="278" t="s">
        <v>19</v>
      </c>
      <c r="N266" s="279" t="s">
        <v>48</v>
      </c>
      <c r="O266" s="87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9" t="s">
        <v>260</v>
      </c>
      <c r="AT266" s="219" t="s">
        <v>319</v>
      </c>
      <c r="AU266" s="219" t="s">
        <v>87</v>
      </c>
      <c r="AY266" s="20" t="s">
        <v>180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85</v>
      </c>
      <c r="BK266" s="220">
        <f>ROUND(I266*H266,2)</f>
        <v>0</v>
      </c>
      <c r="BL266" s="20" t="s">
        <v>186</v>
      </c>
      <c r="BM266" s="219" t="s">
        <v>1963</v>
      </c>
    </row>
    <row r="267" s="2" customFormat="1" ht="16.5" customHeight="1">
      <c r="A267" s="41"/>
      <c r="B267" s="42"/>
      <c r="C267" s="270" t="s">
        <v>796</v>
      </c>
      <c r="D267" s="270" t="s">
        <v>319</v>
      </c>
      <c r="E267" s="271" t="s">
        <v>1964</v>
      </c>
      <c r="F267" s="272" t="s">
        <v>1965</v>
      </c>
      <c r="G267" s="273" t="s">
        <v>1224</v>
      </c>
      <c r="H267" s="274">
        <v>78</v>
      </c>
      <c r="I267" s="275"/>
      <c r="J267" s="276">
        <f>ROUND(I267*H267,2)</f>
        <v>0</v>
      </c>
      <c r="K267" s="272" t="s">
        <v>19</v>
      </c>
      <c r="L267" s="277"/>
      <c r="M267" s="278" t="s">
        <v>19</v>
      </c>
      <c r="N267" s="279" t="s">
        <v>48</v>
      </c>
      <c r="O267" s="87"/>
      <c r="P267" s="217">
        <f>O267*H267</f>
        <v>0</v>
      </c>
      <c r="Q267" s="217">
        <v>0</v>
      </c>
      <c r="R267" s="217">
        <f>Q267*H267</f>
        <v>0</v>
      </c>
      <c r="S267" s="217">
        <v>0</v>
      </c>
      <c r="T267" s="218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9" t="s">
        <v>260</v>
      </c>
      <c r="AT267" s="219" t="s">
        <v>319</v>
      </c>
      <c r="AU267" s="219" t="s">
        <v>87</v>
      </c>
      <c r="AY267" s="20" t="s">
        <v>180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20" t="s">
        <v>85</v>
      </c>
      <c r="BK267" s="220">
        <f>ROUND(I267*H267,2)</f>
        <v>0</v>
      </c>
      <c r="BL267" s="20" t="s">
        <v>186</v>
      </c>
      <c r="BM267" s="219" t="s">
        <v>1966</v>
      </c>
    </row>
    <row r="268" s="2" customFormat="1" ht="16.5" customHeight="1">
      <c r="A268" s="41"/>
      <c r="B268" s="42"/>
      <c r="C268" s="270" t="s">
        <v>802</v>
      </c>
      <c r="D268" s="270" t="s">
        <v>319</v>
      </c>
      <c r="E268" s="271" t="s">
        <v>1967</v>
      </c>
      <c r="F268" s="272" t="s">
        <v>1968</v>
      </c>
      <c r="G268" s="273" t="s">
        <v>1224</v>
      </c>
      <c r="H268" s="274">
        <v>174</v>
      </c>
      <c r="I268" s="275"/>
      <c r="J268" s="276">
        <f>ROUND(I268*H268,2)</f>
        <v>0</v>
      </c>
      <c r="K268" s="272" t="s">
        <v>19</v>
      </c>
      <c r="L268" s="277"/>
      <c r="M268" s="278" t="s">
        <v>19</v>
      </c>
      <c r="N268" s="279" t="s">
        <v>48</v>
      </c>
      <c r="O268" s="87"/>
      <c r="P268" s="217">
        <f>O268*H268</f>
        <v>0</v>
      </c>
      <c r="Q268" s="217">
        <v>0</v>
      </c>
      <c r="R268" s="217">
        <f>Q268*H268</f>
        <v>0</v>
      </c>
      <c r="S268" s="217">
        <v>0</v>
      </c>
      <c r="T268" s="21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9" t="s">
        <v>260</v>
      </c>
      <c r="AT268" s="219" t="s">
        <v>319</v>
      </c>
      <c r="AU268" s="219" t="s">
        <v>87</v>
      </c>
      <c r="AY268" s="20" t="s">
        <v>180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20" t="s">
        <v>85</v>
      </c>
      <c r="BK268" s="220">
        <f>ROUND(I268*H268,2)</f>
        <v>0</v>
      </c>
      <c r="BL268" s="20" t="s">
        <v>186</v>
      </c>
      <c r="BM268" s="219" t="s">
        <v>1969</v>
      </c>
    </row>
    <row r="269" s="2" customFormat="1" ht="16.5" customHeight="1">
      <c r="A269" s="41"/>
      <c r="B269" s="42"/>
      <c r="C269" s="270" t="s">
        <v>807</v>
      </c>
      <c r="D269" s="270" t="s">
        <v>319</v>
      </c>
      <c r="E269" s="271" t="s">
        <v>1970</v>
      </c>
      <c r="F269" s="272" t="s">
        <v>1971</v>
      </c>
      <c r="G269" s="273" t="s">
        <v>1224</v>
      </c>
      <c r="H269" s="274">
        <v>17</v>
      </c>
      <c r="I269" s="275"/>
      <c r="J269" s="276">
        <f>ROUND(I269*H269,2)</f>
        <v>0</v>
      </c>
      <c r="K269" s="272" t="s">
        <v>19</v>
      </c>
      <c r="L269" s="277"/>
      <c r="M269" s="278" t="s">
        <v>19</v>
      </c>
      <c r="N269" s="279" t="s">
        <v>48</v>
      </c>
      <c r="O269" s="87"/>
      <c r="P269" s="217">
        <f>O269*H269</f>
        <v>0</v>
      </c>
      <c r="Q269" s="217">
        <v>0</v>
      </c>
      <c r="R269" s="217">
        <f>Q269*H269</f>
        <v>0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260</v>
      </c>
      <c r="AT269" s="219" t="s">
        <v>319</v>
      </c>
      <c r="AU269" s="219" t="s">
        <v>87</v>
      </c>
      <c r="AY269" s="20" t="s">
        <v>180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85</v>
      </c>
      <c r="BK269" s="220">
        <f>ROUND(I269*H269,2)</f>
        <v>0</v>
      </c>
      <c r="BL269" s="20" t="s">
        <v>186</v>
      </c>
      <c r="BM269" s="219" t="s">
        <v>1972</v>
      </c>
    </row>
    <row r="270" s="2" customFormat="1" ht="21.75" customHeight="1">
      <c r="A270" s="41"/>
      <c r="B270" s="42"/>
      <c r="C270" s="270" t="s">
        <v>813</v>
      </c>
      <c r="D270" s="270" t="s">
        <v>319</v>
      </c>
      <c r="E270" s="271" t="s">
        <v>1973</v>
      </c>
      <c r="F270" s="272" t="s">
        <v>1974</v>
      </c>
      <c r="G270" s="273" t="s">
        <v>1224</v>
      </c>
      <c r="H270" s="274">
        <v>186</v>
      </c>
      <c r="I270" s="275"/>
      <c r="J270" s="276">
        <f>ROUND(I270*H270,2)</f>
        <v>0</v>
      </c>
      <c r="K270" s="272" t="s">
        <v>19</v>
      </c>
      <c r="L270" s="277"/>
      <c r="M270" s="278" t="s">
        <v>19</v>
      </c>
      <c r="N270" s="279" t="s">
        <v>48</v>
      </c>
      <c r="O270" s="87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9" t="s">
        <v>260</v>
      </c>
      <c r="AT270" s="219" t="s">
        <v>319</v>
      </c>
      <c r="AU270" s="219" t="s">
        <v>87</v>
      </c>
      <c r="AY270" s="20" t="s">
        <v>180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20" t="s">
        <v>85</v>
      </c>
      <c r="BK270" s="220">
        <f>ROUND(I270*H270,2)</f>
        <v>0</v>
      </c>
      <c r="BL270" s="20" t="s">
        <v>186</v>
      </c>
      <c r="BM270" s="219" t="s">
        <v>1975</v>
      </c>
    </row>
    <row r="271" s="2" customFormat="1" ht="16.5" customHeight="1">
      <c r="A271" s="41"/>
      <c r="B271" s="42"/>
      <c r="C271" s="270" t="s">
        <v>818</v>
      </c>
      <c r="D271" s="270" t="s">
        <v>319</v>
      </c>
      <c r="E271" s="271" t="s">
        <v>1976</v>
      </c>
      <c r="F271" s="272" t="s">
        <v>1977</v>
      </c>
      <c r="G271" s="273" t="s">
        <v>1224</v>
      </c>
      <c r="H271" s="274">
        <v>266</v>
      </c>
      <c r="I271" s="275"/>
      <c r="J271" s="276">
        <f>ROUND(I271*H271,2)</f>
        <v>0</v>
      </c>
      <c r="K271" s="272" t="s">
        <v>19</v>
      </c>
      <c r="L271" s="277"/>
      <c r="M271" s="278" t="s">
        <v>19</v>
      </c>
      <c r="N271" s="279" t="s">
        <v>48</v>
      </c>
      <c r="O271" s="87"/>
      <c r="P271" s="217">
        <f>O271*H271</f>
        <v>0</v>
      </c>
      <c r="Q271" s="217">
        <v>0</v>
      </c>
      <c r="R271" s="217">
        <f>Q271*H271</f>
        <v>0</v>
      </c>
      <c r="S271" s="217">
        <v>0</v>
      </c>
      <c r="T271" s="218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9" t="s">
        <v>260</v>
      </c>
      <c r="AT271" s="219" t="s">
        <v>319</v>
      </c>
      <c r="AU271" s="219" t="s">
        <v>87</v>
      </c>
      <c r="AY271" s="20" t="s">
        <v>180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0" t="s">
        <v>85</v>
      </c>
      <c r="BK271" s="220">
        <f>ROUND(I271*H271,2)</f>
        <v>0</v>
      </c>
      <c r="BL271" s="20" t="s">
        <v>186</v>
      </c>
      <c r="BM271" s="219" t="s">
        <v>1978</v>
      </c>
    </row>
    <row r="272" s="2" customFormat="1" ht="16.5" customHeight="1">
      <c r="A272" s="41"/>
      <c r="B272" s="42"/>
      <c r="C272" s="270" t="s">
        <v>824</v>
      </c>
      <c r="D272" s="270" t="s">
        <v>319</v>
      </c>
      <c r="E272" s="271" t="s">
        <v>1979</v>
      </c>
      <c r="F272" s="272" t="s">
        <v>1980</v>
      </c>
      <c r="G272" s="273" t="s">
        <v>1224</v>
      </c>
      <c r="H272" s="274">
        <v>30</v>
      </c>
      <c r="I272" s="275"/>
      <c r="J272" s="276">
        <f>ROUND(I272*H272,2)</f>
        <v>0</v>
      </c>
      <c r="K272" s="272" t="s">
        <v>19</v>
      </c>
      <c r="L272" s="277"/>
      <c r="M272" s="278" t="s">
        <v>19</v>
      </c>
      <c r="N272" s="279" t="s">
        <v>48</v>
      </c>
      <c r="O272" s="87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260</v>
      </c>
      <c r="AT272" s="219" t="s">
        <v>319</v>
      </c>
      <c r="AU272" s="219" t="s">
        <v>87</v>
      </c>
      <c r="AY272" s="20" t="s">
        <v>180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85</v>
      </c>
      <c r="BK272" s="220">
        <f>ROUND(I272*H272,2)</f>
        <v>0</v>
      </c>
      <c r="BL272" s="20" t="s">
        <v>186</v>
      </c>
      <c r="BM272" s="219" t="s">
        <v>1981</v>
      </c>
    </row>
    <row r="273" s="2" customFormat="1" ht="16.5" customHeight="1">
      <c r="A273" s="41"/>
      <c r="B273" s="42"/>
      <c r="C273" s="270" t="s">
        <v>829</v>
      </c>
      <c r="D273" s="270" t="s">
        <v>319</v>
      </c>
      <c r="E273" s="271" t="s">
        <v>1982</v>
      </c>
      <c r="F273" s="272" t="s">
        <v>1983</v>
      </c>
      <c r="G273" s="273" t="s">
        <v>1224</v>
      </c>
      <c r="H273" s="274">
        <v>164</v>
      </c>
      <c r="I273" s="275"/>
      <c r="J273" s="276">
        <f>ROUND(I273*H273,2)</f>
        <v>0</v>
      </c>
      <c r="K273" s="272" t="s">
        <v>19</v>
      </c>
      <c r="L273" s="277"/>
      <c r="M273" s="278" t="s">
        <v>19</v>
      </c>
      <c r="N273" s="279" t="s">
        <v>48</v>
      </c>
      <c r="O273" s="87"/>
      <c r="P273" s="217">
        <f>O273*H273</f>
        <v>0</v>
      </c>
      <c r="Q273" s="217">
        <v>0</v>
      </c>
      <c r="R273" s="217">
        <f>Q273*H273</f>
        <v>0</v>
      </c>
      <c r="S273" s="217">
        <v>0</v>
      </c>
      <c r="T273" s="218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9" t="s">
        <v>260</v>
      </c>
      <c r="AT273" s="219" t="s">
        <v>319</v>
      </c>
      <c r="AU273" s="219" t="s">
        <v>87</v>
      </c>
      <c r="AY273" s="20" t="s">
        <v>180</v>
      </c>
      <c r="BE273" s="220">
        <f>IF(N273="základní",J273,0)</f>
        <v>0</v>
      </c>
      <c r="BF273" s="220">
        <f>IF(N273="snížená",J273,0)</f>
        <v>0</v>
      </c>
      <c r="BG273" s="220">
        <f>IF(N273="zákl. přenesená",J273,0)</f>
        <v>0</v>
      </c>
      <c r="BH273" s="220">
        <f>IF(N273="sníž. přenesená",J273,0)</f>
        <v>0</v>
      </c>
      <c r="BI273" s="220">
        <f>IF(N273="nulová",J273,0)</f>
        <v>0</v>
      </c>
      <c r="BJ273" s="20" t="s">
        <v>85</v>
      </c>
      <c r="BK273" s="220">
        <f>ROUND(I273*H273,2)</f>
        <v>0</v>
      </c>
      <c r="BL273" s="20" t="s">
        <v>186</v>
      </c>
      <c r="BM273" s="219" t="s">
        <v>1984</v>
      </c>
    </row>
    <row r="274" s="2" customFormat="1" ht="16.5" customHeight="1">
      <c r="A274" s="41"/>
      <c r="B274" s="42"/>
      <c r="C274" s="270" t="s">
        <v>834</v>
      </c>
      <c r="D274" s="270" t="s">
        <v>319</v>
      </c>
      <c r="E274" s="271" t="s">
        <v>1985</v>
      </c>
      <c r="F274" s="272" t="s">
        <v>1986</v>
      </c>
      <c r="G274" s="273" t="s">
        <v>1224</v>
      </c>
      <c r="H274" s="274">
        <v>16</v>
      </c>
      <c r="I274" s="275"/>
      <c r="J274" s="276">
        <f>ROUND(I274*H274,2)</f>
        <v>0</v>
      </c>
      <c r="K274" s="272" t="s">
        <v>19</v>
      </c>
      <c r="L274" s="277"/>
      <c r="M274" s="278" t="s">
        <v>19</v>
      </c>
      <c r="N274" s="279" t="s">
        <v>48</v>
      </c>
      <c r="O274" s="87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9" t="s">
        <v>260</v>
      </c>
      <c r="AT274" s="219" t="s">
        <v>319</v>
      </c>
      <c r="AU274" s="219" t="s">
        <v>87</v>
      </c>
      <c r="AY274" s="20" t="s">
        <v>180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20" t="s">
        <v>85</v>
      </c>
      <c r="BK274" s="220">
        <f>ROUND(I274*H274,2)</f>
        <v>0</v>
      </c>
      <c r="BL274" s="20" t="s">
        <v>186</v>
      </c>
      <c r="BM274" s="219" t="s">
        <v>1987</v>
      </c>
    </row>
    <row r="275" s="2" customFormat="1" ht="16.5" customHeight="1">
      <c r="A275" s="41"/>
      <c r="B275" s="42"/>
      <c r="C275" s="270" t="s">
        <v>838</v>
      </c>
      <c r="D275" s="270" t="s">
        <v>319</v>
      </c>
      <c r="E275" s="271" t="s">
        <v>1988</v>
      </c>
      <c r="F275" s="272" t="s">
        <v>1989</v>
      </c>
      <c r="G275" s="273" t="s">
        <v>1224</v>
      </c>
      <c r="H275" s="274">
        <v>3</v>
      </c>
      <c r="I275" s="275"/>
      <c r="J275" s="276">
        <f>ROUND(I275*H275,2)</f>
        <v>0</v>
      </c>
      <c r="K275" s="272" t="s">
        <v>19</v>
      </c>
      <c r="L275" s="277"/>
      <c r="M275" s="278" t="s">
        <v>19</v>
      </c>
      <c r="N275" s="279" t="s">
        <v>48</v>
      </c>
      <c r="O275" s="87"/>
      <c r="P275" s="217">
        <f>O275*H275</f>
        <v>0</v>
      </c>
      <c r="Q275" s="217">
        <v>0</v>
      </c>
      <c r="R275" s="217">
        <f>Q275*H275</f>
        <v>0</v>
      </c>
      <c r="S275" s="217">
        <v>0</v>
      </c>
      <c r="T275" s="218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9" t="s">
        <v>260</v>
      </c>
      <c r="AT275" s="219" t="s">
        <v>319</v>
      </c>
      <c r="AU275" s="219" t="s">
        <v>87</v>
      </c>
      <c r="AY275" s="20" t="s">
        <v>180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20" t="s">
        <v>85</v>
      </c>
      <c r="BK275" s="220">
        <f>ROUND(I275*H275,2)</f>
        <v>0</v>
      </c>
      <c r="BL275" s="20" t="s">
        <v>186</v>
      </c>
      <c r="BM275" s="219" t="s">
        <v>1990</v>
      </c>
    </row>
    <row r="276" s="2" customFormat="1" ht="16.5" customHeight="1">
      <c r="A276" s="41"/>
      <c r="B276" s="42"/>
      <c r="C276" s="270" t="s">
        <v>843</v>
      </c>
      <c r="D276" s="270" t="s">
        <v>319</v>
      </c>
      <c r="E276" s="271" t="s">
        <v>1991</v>
      </c>
      <c r="F276" s="272" t="s">
        <v>1992</v>
      </c>
      <c r="G276" s="273" t="s">
        <v>1224</v>
      </c>
      <c r="H276" s="274">
        <v>4</v>
      </c>
      <c r="I276" s="275"/>
      <c r="J276" s="276">
        <f>ROUND(I276*H276,2)</f>
        <v>0</v>
      </c>
      <c r="K276" s="272" t="s">
        <v>19</v>
      </c>
      <c r="L276" s="277"/>
      <c r="M276" s="278" t="s">
        <v>19</v>
      </c>
      <c r="N276" s="279" t="s">
        <v>48</v>
      </c>
      <c r="O276" s="87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260</v>
      </c>
      <c r="AT276" s="219" t="s">
        <v>319</v>
      </c>
      <c r="AU276" s="219" t="s">
        <v>87</v>
      </c>
      <c r="AY276" s="20" t="s">
        <v>180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85</v>
      </c>
      <c r="BK276" s="220">
        <f>ROUND(I276*H276,2)</f>
        <v>0</v>
      </c>
      <c r="BL276" s="20" t="s">
        <v>186</v>
      </c>
      <c r="BM276" s="219" t="s">
        <v>1993</v>
      </c>
    </row>
    <row r="277" s="2" customFormat="1" ht="37.8" customHeight="1">
      <c r="A277" s="41"/>
      <c r="B277" s="42"/>
      <c r="C277" s="208" t="s">
        <v>847</v>
      </c>
      <c r="D277" s="208" t="s">
        <v>182</v>
      </c>
      <c r="E277" s="209" t="s">
        <v>1871</v>
      </c>
      <c r="F277" s="210" t="s">
        <v>1872</v>
      </c>
      <c r="G277" s="211" t="s">
        <v>1224</v>
      </c>
      <c r="H277" s="212">
        <v>333</v>
      </c>
      <c r="I277" s="213"/>
      <c r="J277" s="214">
        <f>ROUND(I277*H277,2)</f>
        <v>0</v>
      </c>
      <c r="K277" s="210" t="s">
        <v>185</v>
      </c>
      <c r="L277" s="47"/>
      <c r="M277" s="215" t="s">
        <v>19</v>
      </c>
      <c r="N277" s="216" t="s">
        <v>48</v>
      </c>
      <c r="O277" s="87"/>
      <c r="P277" s="217">
        <f>O277*H277</f>
        <v>0</v>
      </c>
      <c r="Q277" s="217">
        <v>0</v>
      </c>
      <c r="R277" s="217">
        <f>Q277*H277</f>
        <v>0</v>
      </c>
      <c r="S277" s="217">
        <v>0</v>
      </c>
      <c r="T277" s="218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9" t="s">
        <v>186</v>
      </c>
      <c r="AT277" s="219" t="s">
        <v>182</v>
      </c>
      <c r="AU277" s="219" t="s">
        <v>87</v>
      </c>
      <c r="AY277" s="20" t="s">
        <v>180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20" t="s">
        <v>85</v>
      </c>
      <c r="BK277" s="220">
        <f>ROUND(I277*H277,2)</f>
        <v>0</v>
      </c>
      <c r="BL277" s="20" t="s">
        <v>186</v>
      </c>
      <c r="BM277" s="219" t="s">
        <v>1994</v>
      </c>
    </row>
    <row r="278" s="2" customFormat="1">
      <c r="A278" s="41"/>
      <c r="B278" s="42"/>
      <c r="C278" s="43"/>
      <c r="D278" s="221" t="s">
        <v>188</v>
      </c>
      <c r="E278" s="43"/>
      <c r="F278" s="222" t="s">
        <v>1873</v>
      </c>
      <c r="G278" s="43"/>
      <c r="H278" s="43"/>
      <c r="I278" s="223"/>
      <c r="J278" s="43"/>
      <c r="K278" s="43"/>
      <c r="L278" s="47"/>
      <c r="M278" s="224"/>
      <c r="N278" s="225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188</v>
      </c>
      <c r="AU278" s="20" t="s">
        <v>87</v>
      </c>
    </row>
    <row r="279" s="2" customFormat="1">
      <c r="A279" s="41"/>
      <c r="B279" s="42"/>
      <c r="C279" s="43"/>
      <c r="D279" s="228" t="s">
        <v>581</v>
      </c>
      <c r="E279" s="43"/>
      <c r="F279" s="280" t="s">
        <v>1874</v>
      </c>
      <c r="G279" s="43"/>
      <c r="H279" s="43"/>
      <c r="I279" s="223"/>
      <c r="J279" s="43"/>
      <c r="K279" s="43"/>
      <c r="L279" s="47"/>
      <c r="M279" s="224"/>
      <c r="N279" s="225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581</v>
      </c>
      <c r="AU279" s="20" t="s">
        <v>87</v>
      </c>
    </row>
    <row r="280" s="2" customFormat="1" ht="44.25" customHeight="1">
      <c r="A280" s="41"/>
      <c r="B280" s="42"/>
      <c r="C280" s="208" t="s">
        <v>852</v>
      </c>
      <c r="D280" s="208" t="s">
        <v>182</v>
      </c>
      <c r="E280" s="209" t="s">
        <v>1995</v>
      </c>
      <c r="F280" s="210" t="s">
        <v>1996</v>
      </c>
      <c r="G280" s="211" t="s">
        <v>1224</v>
      </c>
      <c r="H280" s="212">
        <v>333</v>
      </c>
      <c r="I280" s="213"/>
      <c r="J280" s="214">
        <f>ROUND(I280*H280,2)</f>
        <v>0</v>
      </c>
      <c r="K280" s="210" t="s">
        <v>185</v>
      </c>
      <c r="L280" s="47"/>
      <c r="M280" s="215" t="s">
        <v>19</v>
      </c>
      <c r="N280" s="216" t="s">
        <v>48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186</v>
      </c>
      <c r="AT280" s="219" t="s">
        <v>182</v>
      </c>
      <c r="AU280" s="219" t="s">
        <v>87</v>
      </c>
      <c r="AY280" s="20" t="s">
        <v>180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85</v>
      </c>
      <c r="BK280" s="220">
        <f>ROUND(I280*H280,2)</f>
        <v>0</v>
      </c>
      <c r="BL280" s="20" t="s">
        <v>186</v>
      </c>
      <c r="BM280" s="219" t="s">
        <v>1997</v>
      </c>
    </row>
    <row r="281" s="2" customFormat="1">
      <c r="A281" s="41"/>
      <c r="B281" s="42"/>
      <c r="C281" s="43"/>
      <c r="D281" s="221" t="s">
        <v>188</v>
      </c>
      <c r="E281" s="43"/>
      <c r="F281" s="222" t="s">
        <v>1998</v>
      </c>
      <c r="G281" s="43"/>
      <c r="H281" s="43"/>
      <c r="I281" s="223"/>
      <c r="J281" s="43"/>
      <c r="K281" s="43"/>
      <c r="L281" s="47"/>
      <c r="M281" s="224"/>
      <c r="N281" s="225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188</v>
      </c>
      <c r="AU281" s="20" t="s">
        <v>87</v>
      </c>
    </row>
    <row r="282" s="2" customFormat="1">
      <c r="A282" s="41"/>
      <c r="B282" s="42"/>
      <c r="C282" s="43"/>
      <c r="D282" s="228" t="s">
        <v>581</v>
      </c>
      <c r="E282" s="43"/>
      <c r="F282" s="280" t="s">
        <v>1999</v>
      </c>
      <c r="G282" s="43"/>
      <c r="H282" s="43"/>
      <c r="I282" s="223"/>
      <c r="J282" s="43"/>
      <c r="K282" s="43"/>
      <c r="L282" s="47"/>
      <c r="M282" s="224"/>
      <c r="N282" s="225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581</v>
      </c>
      <c r="AU282" s="20" t="s">
        <v>87</v>
      </c>
    </row>
    <row r="283" s="2" customFormat="1" ht="16.5" customHeight="1">
      <c r="A283" s="41"/>
      <c r="B283" s="42"/>
      <c r="C283" s="270" t="s">
        <v>856</v>
      </c>
      <c r="D283" s="270" t="s">
        <v>319</v>
      </c>
      <c r="E283" s="271" t="s">
        <v>2000</v>
      </c>
      <c r="F283" s="290" t="s">
        <v>2001</v>
      </c>
      <c r="G283" s="273" t="s">
        <v>1224</v>
      </c>
      <c r="H283" s="274">
        <v>15</v>
      </c>
      <c r="I283" s="275"/>
      <c r="J283" s="276">
        <f>ROUND(I283*H283,2)</f>
        <v>0</v>
      </c>
      <c r="K283" s="272" t="s">
        <v>19</v>
      </c>
      <c r="L283" s="277"/>
      <c r="M283" s="278" t="s">
        <v>19</v>
      </c>
      <c r="N283" s="279" t="s">
        <v>48</v>
      </c>
      <c r="O283" s="87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9" t="s">
        <v>260</v>
      </c>
      <c r="AT283" s="219" t="s">
        <v>319</v>
      </c>
      <c r="AU283" s="219" t="s">
        <v>87</v>
      </c>
      <c r="AY283" s="20" t="s">
        <v>180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85</v>
      </c>
      <c r="BK283" s="220">
        <f>ROUND(I283*H283,2)</f>
        <v>0</v>
      </c>
      <c r="BL283" s="20" t="s">
        <v>186</v>
      </c>
      <c r="BM283" s="219" t="s">
        <v>2002</v>
      </c>
    </row>
    <row r="284" s="2" customFormat="1" ht="16.5" customHeight="1">
      <c r="A284" s="41"/>
      <c r="B284" s="42"/>
      <c r="C284" s="270" t="s">
        <v>860</v>
      </c>
      <c r="D284" s="270" t="s">
        <v>319</v>
      </c>
      <c r="E284" s="271" t="s">
        <v>2003</v>
      </c>
      <c r="F284" s="272" t="s">
        <v>2004</v>
      </c>
      <c r="G284" s="273" t="s">
        <v>1224</v>
      </c>
      <c r="H284" s="274">
        <v>18</v>
      </c>
      <c r="I284" s="275"/>
      <c r="J284" s="276">
        <f>ROUND(I284*H284,2)</f>
        <v>0</v>
      </c>
      <c r="K284" s="272" t="s">
        <v>19</v>
      </c>
      <c r="L284" s="277"/>
      <c r="M284" s="278" t="s">
        <v>19</v>
      </c>
      <c r="N284" s="279" t="s">
        <v>48</v>
      </c>
      <c r="O284" s="87"/>
      <c r="P284" s="217">
        <f>O284*H284</f>
        <v>0</v>
      </c>
      <c r="Q284" s="217">
        <v>0</v>
      </c>
      <c r="R284" s="217">
        <f>Q284*H284</f>
        <v>0</v>
      </c>
      <c r="S284" s="217">
        <v>0</v>
      </c>
      <c r="T284" s="21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9" t="s">
        <v>260</v>
      </c>
      <c r="AT284" s="219" t="s">
        <v>319</v>
      </c>
      <c r="AU284" s="219" t="s">
        <v>87</v>
      </c>
      <c r="AY284" s="20" t="s">
        <v>180</v>
      </c>
      <c r="BE284" s="220">
        <f>IF(N284="základní",J284,0)</f>
        <v>0</v>
      </c>
      <c r="BF284" s="220">
        <f>IF(N284="snížená",J284,0)</f>
        <v>0</v>
      </c>
      <c r="BG284" s="220">
        <f>IF(N284="zákl. přenesená",J284,0)</f>
        <v>0</v>
      </c>
      <c r="BH284" s="220">
        <f>IF(N284="sníž. přenesená",J284,0)</f>
        <v>0</v>
      </c>
      <c r="BI284" s="220">
        <f>IF(N284="nulová",J284,0)</f>
        <v>0</v>
      </c>
      <c r="BJ284" s="20" t="s">
        <v>85</v>
      </c>
      <c r="BK284" s="220">
        <f>ROUND(I284*H284,2)</f>
        <v>0</v>
      </c>
      <c r="BL284" s="20" t="s">
        <v>186</v>
      </c>
      <c r="BM284" s="219" t="s">
        <v>2005</v>
      </c>
    </row>
    <row r="285" s="2" customFormat="1" ht="16.5" customHeight="1">
      <c r="A285" s="41"/>
      <c r="B285" s="42"/>
      <c r="C285" s="270" t="s">
        <v>113</v>
      </c>
      <c r="D285" s="270" t="s">
        <v>319</v>
      </c>
      <c r="E285" s="271" t="s">
        <v>2006</v>
      </c>
      <c r="F285" s="272" t="s">
        <v>2007</v>
      </c>
      <c r="G285" s="273" t="s">
        <v>1224</v>
      </c>
      <c r="H285" s="274">
        <v>3</v>
      </c>
      <c r="I285" s="275"/>
      <c r="J285" s="276">
        <f>ROUND(I285*H285,2)</f>
        <v>0</v>
      </c>
      <c r="K285" s="272" t="s">
        <v>19</v>
      </c>
      <c r="L285" s="277"/>
      <c r="M285" s="278" t="s">
        <v>19</v>
      </c>
      <c r="N285" s="279" t="s">
        <v>48</v>
      </c>
      <c r="O285" s="87"/>
      <c r="P285" s="217">
        <f>O285*H285</f>
        <v>0</v>
      </c>
      <c r="Q285" s="217">
        <v>0</v>
      </c>
      <c r="R285" s="217">
        <f>Q285*H285</f>
        <v>0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260</v>
      </c>
      <c r="AT285" s="219" t="s">
        <v>319</v>
      </c>
      <c r="AU285" s="219" t="s">
        <v>87</v>
      </c>
      <c r="AY285" s="20" t="s">
        <v>180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85</v>
      </c>
      <c r="BK285" s="220">
        <f>ROUND(I285*H285,2)</f>
        <v>0</v>
      </c>
      <c r="BL285" s="20" t="s">
        <v>186</v>
      </c>
      <c r="BM285" s="219" t="s">
        <v>2008</v>
      </c>
    </row>
    <row r="286" s="2" customFormat="1" ht="16.5" customHeight="1">
      <c r="A286" s="41"/>
      <c r="B286" s="42"/>
      <c r="C286" s="270" t="s">
        <v>868</v>
      </c>
      <c r="D286" s="270" t="s">
        <v>319</v>
      </c>
      <c r="E286" s="271" t="s">
        <v>2009</v>
      </c>
      <c r="F286" s="272" t="s">
        <v>2010</v>
      </c>
      <c r="G286" s="273" t="s">
        <v>1224</v>
      </c>
      <c r="H286" s="274">
        <v>21</v>
      </c>
      <c r="I286" s="275"/>
      <c r="J286" s="276">
        <f>ROUND(I286*H286,2)</f>
        <v>0</v>
      </c>
      <c r="K286" s="272" t="s">
        <v>19</v>
      </c>
      <c r="L286" s="277"/>
      <c r="M286" s="278" t="s">
        <v>19</v>
      </c>
      <c r="N286" s="279" t="s">
        <v>48</v>
      </c>
      <c r="O286" s="87"/>
      <c r="P286" s="217">
        <f>O286*H286</f>
        <v>0</v>
      </c>
      <c r="Q286" s="217">
        <v>0</v>
      </c>
      <c r="R286" s="217">
        <f>Q286*H286</f>
        <v>0</v>
      </c>
      <c r="S286" s="217">
        <v>0</v>
      </c>
      <c r="T286" s="218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9" t="s">
        <v>260</v>
      </c>
      <c r="AT286" s="219" t="s">
        <v>319</v>
      </c>
      <c r="AU286" s="219" t="s">
        <v>87</v>
      </c>
      <c r="AY286" s="20" t="s">
        <v>180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0" t="s">
        <v>85</v>
      </c>
      <c r="BK286" s="220">
        <f>ROUND(I286*H286,2)</f>
        <v>0</v>
      </c>
      <c r="BL286" s="20" t="s">
        <v>186</v>
      </c>
      <c r="BM286" s="219" t="s">
        <v>2011</v>
      </c>
    </row>
    <row r="287" s="2" customFormat="1" ht="16.5" customHeight="1">
      <c r="A287" s="41"/>
      <c r="B287" s="42"/>
      <c r="C287" s="270" t="s">
        <v>873</v>
      </c>
      <c r="D287" s="270" t="s">
        <v>319</v>
      </c>
      <c r="E287" s="271" t="s">
        <v>2012</v>
      </c>
      <c r="F287" s="272" t="s">
        <v>2013</v>
      </c>
      <c r="G287" s="273" t="s">
        <v>1224</v>
      </c>
      <c r="H287" s="274">
        <v>34</v>
      </c>
      <c r="I287" s="275"/>
      <c r="J287" s="276">
        <f>ROUND(I287*H287,2)</f>
        <v>0</v>
      </c>
      <c r="K287" s="272" t="s">
        <v>19</v>
      </c>
      <c r="L287" s="277"/>
      <c r="M287" s="278" t="s">
        <v>19</v>
      </c>
      <c r="N287" s="279" t="s">
        <v>48</v>
      </c>
      <c r="O287" s="87"/>
      <c r="P287" s="217">
        <f>O287*H287</f>
        <v>0</v>
      </c>
      <c r="Q287" s="217">
        <v>0</v>
      </c>
      <c r="R287" s="217">
        <f>Q287*H287</f>
        <v>0</v>
      </c>
      <c r="S287" s="217">
        <v>0</v>
      </c>
      <c r="T287" s="218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9" t="s">
        <v>260</v>
      </c>
      <c r="AT287" s="219" t="s">
        <v>319</v>
      </c>
      <c r="AU287" s="219" t="s">
        <v>87</v>
      </c>
      <c r="AY287" s="20" t="s">
        <v>180</v>
      </c>
      <c r="BE287" s="220">
        <f>IF(N287="základní",J287,0)</f>
        <v>0</v>
      </c>
      <c r="BF287" s="220">
        <f>IF(N287="snížená",J287,0)</f>
        <v>0</v>
      </c>
      <c r="BG287" s="220">
        <f>IF(N287="zákl. přenesená",J287,0)</f>
        <v>0</v>
      </c>
      <c r="BH287" s="220">
        <f>IF(N287="sníž. přenesená",J287,0)</f>
        <v>0</v>
      </c>
      <c r="BI287" s="220">
        <f>IF(N287="nulová",J287,0)</f>
        <v>0</v>
      </c>
      <c r="BJ287" s="20" t="s">
        <v>85</v>
      </c>
      <c r="BK287" s="220">
        <f>ROUND(I287*H287,2)</f>
        <v>0</v>
      </c>
      <c r="BL287" s="20" t="s">
        <v>186</v>
      </c>
      <c r="BM287" s="219" t="s">
        <v>2014</v>
      </c>
    </row>
    <row r="288" s="2" customFormat="1" ht="16.5" customHeight="1">
      <c r="A288" s="41"/>
      <c r="B288" s="42"/>
      <c r="C288" s="270" t="s">
        <v>877</v>
      </c>
      <c r="D288" s="270" t="s">
        <v>319</v>
      </c>
      <c r="E288" s="271" t="s">
        <v>2015</v>
      </c>
      <c r="F288" s="272" t="s">
        <v>2016</v>
      </c>
      <c r="G288" s="273" t="s">
        <v>1224</v>
      </c>
      <c r="H288" s="274">
        <v>11</v>
      </c>
      <c r="I288" s="275"/>
      <c r="J288" s="276">
        <f>ROUND(I288*H288,2)</f>
        <v>0</v>
      </c>
      <c r="K288" s="272" t="s">
        <v>19</v>
      </c>
      <c r="L288" s="277"/>
      <c r="M288" s="278" t="s">
        <v>19</v>
      </c>
      <c r="N288" s="279" t="s">
        <v>48</v>
      </c>
      <c r="O288" s="87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260</v>
      </c>
      <c r="AT288" s="219" t="s">
        <v>319</v>
      </c>
      <c r="AU288" s="219" t="s">
        <v>87</v>
      </c>
      <c r="AY288" s="20" t="s">
        <v>180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85</v>
      </c>
      <c r="BK288" s="220">
        <f>ROUND(I288*H288,2)</f>
        <v>0</v>
      </c>
      <c r="BL288" s="20" t="s">
        <v>186</v>
      </c>
      <c r="BM288" s="219" t="s">
        <v>2017</v>
      </c>
    </row>
    <row r="289" s="2" customFormat="1" ht="16.5" customHeight="1">
      <c r="A289" s="41"/>
      <c r="B289" s="42"/>
      <c r="C289" s="270" t="s">
        <v>884</v>
      </c>
      <c r="D289" s="270" t="s">
        <v>319</v>
      </c>
      <c r="E289" s="271" t="s">
        <v>2018</v>
      </c>
      <c r="F289" s="272" t="s">
        <v>2019</v>
      </c>
      <c r="G289" s="273" t="s">
        <v>1224</v>
      </c>
      <c r="H289" s="274">
        <v>41</v>
      </c>
      <c r="I289" s="275"/>
      <c r="J289" s="276">
        <f>ROUND(I289*H289,2)</f>
        <v>0</v>
      </c>
      <c r="K289" s="272" t="s">
        <v>19</v>
      </c>
      <c r="L289" s="277"/>
      <c r="M289" s="278" t="s">
        <v>19</v>
      </c>
      <c r="N289" s="279" t="s">
        <v>48</v>
      </c>
      <c r="O289" s="87"/>
      <c r="P289" s="217">
        <f>O289*H289</f>
        <v>0</v>
      </c>
      <c r="Q289" s="217">
        <v>0</v>
      </c>
      <c r="R289" s="217">
        <f>Q289*H289</f>
        <v>0</v>
      </c>
      <c r="S289" s="217">
        <v>0</v>
      </c>
      <c r="T289" s="218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9" t="s">
        <v>260</v>
      </c>
      <c r="AT289" s="219" t="s">
        <v>319</v>
      </c>
      <c r="AU289" s="219" t="s">
        <v>87</v>
      </c>
      <c r="AY289" s="20" t="s">
        <v>180</v>
      </c>
      <c r="BE289" s="220">
        <f>IF(N289="základní",J289,0)</f>
        <v>0</v>
      </c>
      <c r="BF289" s="220">
        <f>IF(N289="snížená",J289,0)</f>
        <v>0</v>
      </c>
      <c r="BG289" s="220">
        <f>IF(N289="zákl. přenesená",J289,0)</f>
        <v>0</v>
      </c>
      <c r="BH289" s="220">
        <f>IF(N289="sníž. přenesená",J289,0)</f>
        <v>0</v>
      </c>
      <c r="BI289" s="220">
        <f>IF(N289="nulová",J289,0)</f>
        <v>0</v>
      </c>
      <c r="BJ289" s="20" t="s">
        <v>85</v>
      </c>
      <c r="BK289" s="220">
        <f>ROUND(I289*H289,2)</f>
        <v>0</v>
      </c>
      <c r="BL289" s="20" t="s">
        <v>186</v>
      </c>
      <c r="BM289" s="219" t="s">
        <v>2020</v>
      </c>
    </row>
    <row r="290" s="2" customFormat="1" ht="16.5" customHeight="1">
      <c r="A290" s="41"/>
      <c r="B290" s="42"/>
      <c r="C290" s="270" t="s">
        <v>889</v>
      </c>
      <c r="D290" s="270" t="s">
        <v>319</v>
      </c>
      <c r="E290" s="271" t="s">
        <v>2021</v>
      </c>
      <c r="F290" s="272" t="s">
        <v>2022</v>
      </c>
      <c r="G290" s="273" t="s">
        <v>1224</v>
      </c>
      <c r="H290" s="274">
        <v>12</v>
      </c>
      <c r="I290" s="275"/>
      <c r="J290" s="276">
        <f>ROUND(I290*H290,2)</f>
        <v>0</v>
      </c>
      <c r="K290" s="272" t="s">
        <v>19</v>
      </c>
      <c r="L290" s="277"/>
      <c r="M290" s="278" t="s">
        <v>19</v>
      </c>
      <c r="N290" s="279" t="s">
        <v>48</v>
      </c>
      <c r="O290" s="87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260</v>
      </c>
      <c r="AT290" s="219" t="s">
        <v>319</v>
      </c>
      <c r="AU290" s="219" t="s">
        <v>87</v>
      </c>
      <c r="AY290" s="20" t="s">
        <v>180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85</v>
      </c>
      <c r="BK290" s="220">
        <f>ROUND(I290*H290,2)</f>
        <v>0</v>
      </c>
      <c r="BL290" s="20" t="s">
        <v>186</v>
      </c>
      <c r="BM290" s="219" t="s">
        <v>2023</v>
      </c>
    </row>
    <row r="291" s="2" customFormat="1" ht="16.5" customHeight="1">
      <c r="A291" s="41"/>
      <c r="B291" s="42"/>
      <c r="C291" s="270" t="s">
        <v>894</v>
      </c>
      <c r="D291" s="270" t="s">
        <v>319</v>
      </c>
      <c r="E291" s="271" t="s">
        <v>2024</v>
      </c>
      <c r="F291" s="272" t="s">
        <v>2025</v>
      </c>
      <c r="G291" s="273" t="s">
        <v>1224</v>
      </c>
      <c r="H291" s="274">
        <v>3</v>
      </c>
      <c r="I291" s="275"/>
      <c r="J291" s="276">
        <f>ROUND(I291*H291,2)</f>
        <v>0</v>
      </c>
      <c r="K291" s="272" t="s">
        <v>19</v>
      </c>
      <c r="L291" s="277"/>
      <c r="M291" s="278" t="s">
        <v>19</v>
      </c>
      <c r="N291" s="279" t="s">
        <v>48</v>
      </c>
      <c r="O291" s="87"/>
      <c r="P291" s="217">
        <f>O291*H291</f>
        <v>0</v>
      </c>
      <c r="Q291" s="217">
        <v>0</v>
      </c>
      <c r="R291" s="217">
        <f>Q291*H291</f>
        <v>0</v>
      </c>
      <c r="S291" s="217">
        <v>0</v>
      </c>
      <c r="T291" s="218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9" t="s">
        <v>260</v>
      </c>
      <c r="AT291" s="219" t="s">
        <v>319</v>
      </c>
      <c r="AU291" s="219" t="s">
        <v>87</v>
      </c>
      <c r="AY291" s="20" t="s">
        <v>180</v>
      </c>
      <c r="BE291" s="220">
        <f>IF(N291="základní",J291,0)</f>
        <v>0</v>
      </c>
      <c r="BF291" s="220">
        <f>IF(N291="snížená",J291,0)</f>
        <v>0</v>
      </c>
      <c r="BG291" s="220">
        <f>IF(N291="zákl. přenesená",J291,0)</f>
        <v>0</v>
      </c>
      <c r="BH291" s="220">
        <f>IF(N291="sníž. přenesená",J291,0)</f>
        <v>0</v>
      </c>
      <c r="BI291" s="220">
        <f>IF(N291="nulová",J291,0)</f>
        <v>0</v>
      </c>
      <c r="BJ291" s="20" t="s">
        <v>85</v>
      </c>
      <c r="BK291" s="220">
        <f>ROUND(I291*H291,2)</f>
        <v>0</v>
      </c>
      <c r="BL291" s="20" t="s">
        <v>186</v>
      </c>
      <c r="BM291" s="219" t="s">
        <v>2026</v>
      </c>
    </row>
    <row r="292" s="2" customFormat="1" ht="16.5" customHeight="1">
      <c r="A292" s="41"/>
      <c r="B292" s="42"/>
      <c r="C292" s="270" t="s">
        <v>899</v>
      </c>
      <c r="D292" s="270" t="s">
        <v>319</v>
      </c>
      <c r="E292" s="271" t="s">
        <v>2027</v>
      </c>
      <c r="F292" s="272" t="s">
        <v>2028</v>
      </c>
      <c r="G292" s="273" t="s">
        <v>1224</v>
      </c>
      <c r="H292" s="274">
        <v>10</v>
      </c>
      <c r="I292" s="275"/>
      <c r="J292" s="276">
        <f>ROUND(I292*H292,2)</f>
        <v>0</v>
      </c>
      <c r="K292" s="272" t="s">
        <v>19</v>
      </c>
      <c r="L292" s="277"/>
      <c r="M292" s="278" t="s">
        <v>19</v>
      </c>
      <c r="N292" s="279" t="s">
        <v>48</v>
      </c>
      <c r="O292" s="87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9" t="s">
        <v>260</v>
      </c>
      <c r="AT292" s="219" t="s">
        <v>319</v>
      </c>
      <c r="AU292" s="219" t="s">
        <v>87</v>
      </c>
      <c r="AY292" s="20" t="s">
        <v>180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20" t="s">
        <v>85</v>
      </c>
      <c r="BK292" s="220">
        <f>ROUND(I292*H292,2)</f>
        <v>0</v>
      </c>
      <c r="BL292" s="20" t="s">
        <v>186</v>
      </c>
      <c r="BM292" s="219" t="s">
        <v>2029</v>
      </c>
    </row>
    <row r="293" s="2" customFormat="1" ht="16.5" customHeight="1">
      <c r="A293" s="41"/>
      <c r="B293" s="42"/>
      <c r="C293" s="270" t="s">
        <v>904</v>
      </c>
      <c r="D293" s="270" t="s">
        <v>319</v>
      </c>
      <c r="E293" s="271" t="s">
        <v>2030</v>
      </c>
      <c r="F293" s="272" t="s">
        <v>2031</v>
      </c>
      <c r="G293" s="273" t="s">
        <v>1224</v>
      </c>
      <c r="H293" s="274">
        <v>43</v>
      </c>
      <c r="I293" s="275"/>
      <c r="J293" s="276">
        <f>ROUND(I293*H293,2)</f>
        <v>0</v>
      </c>
      <c r="K293" s="272" t="s">
        <v>19</v>
      </c>
      <c r="L293" s="277"/>
      <c r="M293" s="278" t="s">
        <v>19</v>
      </c>
      <c r="N293" s="279" t="s">
        <v>48</v>
      </c>
      <c r="O293" s="87"/>
      <c r="P293" s="217">
        <f>O293*H293</f>
        <v>0</v>
      </c>
      <c r="Q293" s="217">
        <v>0</v>
      </c>
      <c r="R293" s="217">
        <f>Q293*H293</f>
        <v>0</v>
      </c>
      <c r="S293" s="217">
        <v>0</v>
      </c>
      <c r="T293" s="218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9" t="s">
        <v>260</v>
      </c>
      <c r="AT293" s="219" t="s">
        <v>319</v>
      </c>
      <c r="AU293" s="219" t="s">
        <v>87</v>
      </c>
      <c r="AY293" s="20" t="s">
        <v>180</v>
      </c>
      <c r="BE293" s="220">
        <f>IF(N293="základní",J293,0)</f>
        <v>0</v>
      </c>
      <c r="BF293" s="220">
        <f>IF(N293="snížená",J293,0)</f>
        <v>0</v>
      </c>
      <c r="BG293" s="220">
        <f>IF(N293="zákl. přenesená",J293,0)</f>
        <v>0</v>
      </c>
      <c r="BH293" s="220">
        <f>IF(N293="sníž. přenesená",J293,0)</f>
        <v>0</v>
      </c>
      <c r="BI293" s="220">
        <f>IF(N293="nulová",J293,0)</f>
        <v>0</v>
      </c>
      <c r="BJ293" s="20" t="s">
        <v>85</v>
      </c>
      <c r="BK293" s="220">
        <f>ROUND(I293*H293,2)</f>
        <v>0</v>
      </c>
      <c r="BL293" s="20" t="s">
        <v>186</v>
      </c>
      <c r="BM293" s="219" t="s">
        <v>2032</v>
      </c>
    </row>
    <row r="294" s="2" customFormat="1" ht="16.5" customHeight="1">
      <c r="A294" s="41"/>
      <c r="B294" s="42"/>
      <c r="C294" s="270" t="s">
        <v>908</v>
      </c>
      <c r="D294" s="270" t="s">
        <v>319</v>
      </c>
      <c r="E294" s="271" t="s">
        <v>2033</v>
      </c>
      <c r="F294" s="272" t="s">
        <v>2034</v>
      </c>
      <c r="G294" s="273" t="s">
        <v>1224</v>
      </c>
      <c r="H294" s="274">
        <v>2</v>
      </c>
      <c r="I294" s="275"/>
      <c r="J294" s="276">
        <f>ROUND(I294*H294,2)</f>
        <v>0</v>
      </c>
      <c r="K294" s="272" t="s">
        <v>19</v>
      </c>
      <c r="L294" s="277"/>
      <c r="M294" s="278" t="s">
        <v>19</v>
      </c>
      <c r="N294" s="279" t="s">
        <v>48</v>
      </c>
      <c r="O294" s="87"/>
      <c r="P294" s="217">
        <f>O294*H294</f>
        <v>0</v>
      </c>
      <c r="Q294" s="217">
        <v>0</v>
      </c>
      <c r="R294" s="217">
        <f>Q294*H294</f>
        <v>0</v>
      </c>
      <c r="S294" s="217">
        <v>0</v>
      </c>
      <c r="T294" s="218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9" t="s">
        <v>260</v>
      </c>
      <c r="AT294" s="219" t="s">
        <v>319</v>
      </c>
      <c r="AU294" s="219" t="s">
        <v>87</v>
      </c>
      <c r="AY294" s="20" t="s">
        <v>180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20" t="s">
        <v>85</v>
      </c>
      <c r="BK294" s="220">
        <f>ROUND(I294*H294,2)</f>
        <v>0</v>
      </c>
      <c r="BL294" s="20" t="s">
        <v>186</v>
      </c>
      <c r="BM294" s="219" t="s">
        <v>2035</v>
      </c>
    </row>
    <row r="295" s="2" customFormat="1" ht="16.5" customHeight="1">
      <c r="A295" s="41"/>
      <c r="B295" s="42"/>
      <c r="C295" s="270" t="s">
        <v>912</v>
      </c>
      <c r="D295" s="270" t="s">
        <v>319</v>
      </c>
      <c r="E295" s="271" t="s">
        <v>2036</v>
      </c>
      <c r="F295" s="272" t="s">
        <v>2037</v>
      </c>
      <c r="G295" s="273" t="s">
        <v>1224</v>
      </c>
      <c r="H295" s="274">
        <v>12</v>
      </c>
      <c r="I295" s="275"/>
      <c r="J295" s="276">
        <f>ROUND(I295*H295,2)</f>
        <v>0</v>
      </c>
      <c r="K295" s="272" t="s">
        <v>19</v>
      </c>
      <c r="L295" s="277"/>
      <c r="M295" s="278" t="s">
        <v>19</v>
      </c>
      <c r="N295" s="279" t="s">
        <v>48</v>
      </c>
      <c r="O295" s="87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9" t="s">
        <v>260</v>
      </c>
      <c r="AT295" s="219" t="s">
        <v>319</v>
      </c>
      <c r="AU295" s="219" t="s">
        <v>87</v>
      </c>
      <c r="AY295" s="20" t="s">
        <v>180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85</v>
      </c>
      <c r="BK295" s="220">
        <f>ROUND(I295*H295,2)</f>
        <v>0</v>
      </c>
      <c r="BL295" s="20" t="s">
        <v>186</v>
      </c>
      <c r="BM295" s="219" t="s">
        <v>2038</v>
      </c>
    </row>
    <row r="296" s="2" customFormat="1" ht="21.75" customHeight="1">
      <c r="A296" s="41"/>
      <c r="B296" s="42"/>
      <c r="C296" s="270" t="s">
        <v>916</v>
      </c>
      <c r="D296" s="270" t="s">
        <v>319</v>
      </c>
      <c r="E296" s="271" t="s">
        <v>2039</v>
      </c>
      <c r="F296" s="272" t="s">
        <v>2040</v>
      </c>
      <c r="G296" s="273" t="s">
        <v>1224</v>
      </c>
      <c r="H296" s="274">
        <v>28</v>
      </c>
      <c r="I296" s="275"/>
      <c r="J296" s="276">
        <f>ROUND(I296*H296,2)</f>
        <v>0</v>
      </c>
      <c r="K296" s="272" t="s">
        <v>19</v>
      </c>
      <c r="L296" s="277"/>
      <c r="M296" s="278" t="s">
        <v>19</v>
      </c>
      <c r="N296" s="279" t="s">
        <v>48</v>
      </c>
      <c r="O296" s="87"/>
      <c r="P296" s="217">
        <f>O296*H296</f>
        <v>0</v>
      </c>
      <c r="Q296" s="217">
        <v>0</v>
      </c>
      <c r="R296" s="217">
        <f>Q296*H296</f>
        <v>0</v>
      </c>
      <c r="S296" s="217">
        <v>0</v>
      </c>
      <c r="T296" s="218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9" t="s">
        <v>260</v>
      </c>
      <c r="AT296" s="219" t="s">
        <v>319</v>
      </c>
      <c r="AU296" s="219" t="s">
        <v>87</v>
      </c>
      <c r="AY296" s="20" t="s">
        <v>180</v>
      </c>
      <c r="BE296" s="220">
        <f>IF(N296="základní",J296,0)</f>
        <v>0</v>
      </c>
      <c r="BF296" s="220">
        <f>IF(N296="snížená",J296,0)</f>
        <v>0</v>
      </c>
      <c r="BG296" s="220">
        <f>IF(N296="zákl. přenesená",J296,0)</f>
        <v>0</v>
      </c>
      <c r="BH296" s="220">
        <f>IF(N296="sníž. přenesená",J296,0)</f>
        <v>0</v>
      </c>
      <c r="BI296" s="220">
        <f>IF(N296="nulová",J296,0)</f>
        <v>0</v>
      </c>
      <c r="BJ296" s="20" t="s">
        <v>85</v>
      </c>
      <c r="BK296" s="220">
        <f>ROUND(I296*H296,2)</f>
        <v>0</v>
      </c>
      <c r="BL296" s="20" t="s">
        <v>186</v>
      </c>
      <c r="BM296" s="219" t="s">
        <v>2041</v>
      </c>
    </row>
    <row r="297" s="2" customFormat="1" ht="16.5" customHeight="1">
      <c r="A297" s="41"/>
      <c r="B297" s="42"/>
      <c r="C297" s="270" t="s">
        <v>920</v>
      </c>
      <c r="D297" s="270" t="s">
        <v>319</v>
      </c>
      <c r="E297" s="271" t="s">
        <v>2042</v>
      </c>
      <c r="F297" s="272" t="s">
        <v>2043</v>
      </c>
      <c r="G297" s="273" t="s">
        <v>1224</v>
      </c>
      <c r="H297" s="274">
        <v>5</v>
      </c>
      <c r="I297" s="275"/>
      <c r="J297" s="276">
        <f>ROUND(I297*H297,2)</f>
        <v>0</v>
      </c>
      <c r="K297" s="272" t="s">
        <v>19</v>
      </c>
      <c r="L297" s="277"/>
      <c r="M297" s="278" t="s">
        <v>19</v>
      </c>
      <c r="N297" s="279" t="s">
        <v>48</v>
      </c>
      <c r="O297" s="87"/>
      <c r="P297" s="217">
        <f>O297*H297</f>
        <v>0</v>
      </c>
      <c r="Q297" s="217">
        <v>0</v>
      </c>
      <c r="R297" s="217">
        <f>Q297*H297</f>
        <v>0</v>
      </c>
      <c r="S297" s="217">
        <v>0</v>
      </c>
      <c r="T297" s="21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9" t="s">
        <v>260</v>
      </c>
      <c r="AT297" s="219" t="s">
        <v>319</v>
      </c>
      <c r="AU297" s="219" t="s">
        <v>87</v>
      </c>
      <c r="AY297" s="20" t="s">
        <v>180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20" t="s">
        <v>85</v>
      </c>
      <c r="BK297" s="220">
        <f>ROUND(I297*H297,2)</f>
        <v>0</v>
      </c>
      <c r="BL297" s="20" t="s">
        <v>186</v>
      </c>
      <c r="BM297" s="219" t="s">
        <v>2044</v>
      </c>
    </row>
    <row r="298" s="2" customFormat="1" ht="16.5" customHeight="1">
      <c r="A298" s="41"/>
      <c r="B298" s="42"/>
      <c r="C298" s="270" t="s">
        <v>924</v>
      </c>
      <c r="D298" s="270" t="s">
        <v>319</v>
      </c>
      <c r="E298" s="271" t="s">
        <v>2045</v>
      </c>
      <c r="F298" s="272" t="s">
        <v>2046</v>
      </c>
      <c r="G298" s="273" t="s">
        <v>1224</v>
      </c>
      <c r="H298" s="274">
        <v>26</v>
      </c>
      <c r="I298" s="275"/>
      <c r="J298" s="276">
        <f>ROUND(I298*H298,2)</f>
        <v>0</v>
      </c>
      <c r="K298" s="272" t="s">
        <v>19</v>
      </c>
      <c r="L298" s="277"/>
      <c r="M298" s="278" t="s">
        <v>19</v>
      </c>
      <c r="N298" s="279" t="s">
        <v>48</v>
      </c>
      <c r="O298" s="87"/>
      <c r="P298" s="217">
        <f>O298*H298</f>
        <v>0</v>
      </c>
      <c r="Q298" s="217">
        <v>0</v>
      </c>
      <c r="R298" s="217">
        <f>Q298*H298</f>
        <v>0</v>
      </c>
      <c r="S298" s="217">
        <v>0</v>
      </c>
      <c r="T298" s="218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9" t="s">
        <v>260</v>
      </c>
      <c r="AT298" s="219" t="s">
        <v>319</v>
      </c>
      <c r="AU298" s="219" t="s">
        <v>87</v>
      </c>
      <c r="AY298" s="20" t="s">
        <v>180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20" t="s">
        <v>85</v>
      </c>
      <c r="BK298" s="220">
        <f>ROUND(I298*H298,2)</f>
        <v>0</v>
      </c>
      <c r="BL298" s="20" t="s">
        <v>186</v>
      </c>
      <c r="BM298" s="219" t="s">
        <v>2047</v>
      </c>
    </row>
    <row r="299" s="2" customFormat="1" ht="16.5" customHeight="1">
      <c r="A299" s="41"/>
      <c r="B299" s="42"/>
      <c r="C299" s="270" t="s">
        <v>929</v>
      </c>
      <c r="D299" s="270" t="s">
        <v>319</v>
      </c>
      <c r="E299" s="271" t="s">
        <v>2048</v>
      </c>
      <c r="F299" s="272" t="s">
        <v>2049</v>
      </c>
      <c r="G299" s="273" t="s">
        <v>1224</v>
      </c>
      <c r="H299" s="274">
        <v>18</v>
      </c>
      <c r="I299" s="275"/>
      <c r="J299" s="276">
        <f>ROUND(I299*H299,2)</f>
        <v>0</v>
      </c>
      <c r="K299" s="272" t="s">
        <v>19</v>
      </c>
      <c r="L299" s="277"/>
      <c r="M299" s="278" t="s">
        <v>19</v>
      </c>
      <c r="N299" s="279" t="s">
        <v>48</v>
      </c>
      <c r="O299" s="87"/>
      <c r="P299" s="217">
        <f>O299*H299</f>
        <v>0</v>
      </c>
      <c r="Q299" s="217">
        <v>0</v>
      </c>
      <c r="R299" s="217">
        <f>Q299*H299</f>
        <v>0</v>
      </c>
      <c r="S299" s="217">
        <v>0</v>
      </c>
      <c r="T299" s="218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9" t="s">
        <v>260</v>
      </c>
      <c r="AT299" s="219" t="s">
        <v>319</v>
      </c>
      <c r="AU299" s="219" t="s">
        <v>87</v>
      </c>
      <c r="AY299" s="20" t="s">
        <v>180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0" t="s">
        <v>85</v>
      </c>
      <c r="BK299" s="220">
        <f>ROUND(I299*H299,2)</f>
        <v>0</v>
      </c>
      <c r="BL299" s="20" t="s">
        <v>186</v>
      </c>
      <c r="BM299" s="219" t="s">
        <v>2050</v>
      </c>
    </row>
    <row r="300" s="2" customFormat="1" ht="16.5" customHeight="1">
      <c r="A300" s="41"/>
      <c r="B300" s="42"/>
      <c r="C300" s="270" t="s">
        <v>933</v>
      </c>
      <c r="D300" s="270" t="s">
        <v>319</v>
      </c>
      <c r="E300" s="271" t="s">
        <v>2051</v>
      </c>
      <c r="F300" s="272" t="s">
        <v>2052</v>
      </c>
      <c r="G300" s="273" t="s">
        <v>1224</v>
      </c>
      <c r="H300" s="274">
        <v>14</v>
      </c>
      <c r="I300" s="275"/>
      <c r="J300" s="276">
        <f>ROUND(I300*H300,2)</f>
        <v>0</v>
      </c>
      <c r="K300" s="272" t="s">
        <v>19</v>
      </c>
      <c r="L300" s="277"/>
      <c r="M300" s="278" t="s">
        <v>19</v>
      </c>
      <c r="N300" s="279" t="s">
        <v>48</v>
      </c>
      <c r="O300" s="87"/>
      <c r="P300" s="217">
        <f>O300*H300</f>
        <v>0</v>
      </c>
      <c r="Q300" s="217">
        <v>0</v>
      </c>
      <c r="R300" s="217">
        <f>Q300*H300</f>
        <v>0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260</v>
      </c>
      <c r="AT300" s="219" t="s">
        <v>319</v>
      </c>
      <c r="AU300" s="219" t="s">
        <v>87</v>
      </c>
      <c r="AY300" s="20" t="s">
        <v>180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85</v>
      </c>
      <c r="BK300" s="220">
        <f>ROUND(I300*H300,2)</f>
        <v>0</v>
      </c>
      <c r="BL300" s="20" t="s">
        <v>186</v>
      </c>
      <c r="BM300" s="219" t="s">
        <v>2053</v>
      </c>
    </row>
    <row r="301" s="2" customFormat="1" ht="16.5" customHeight="1">
      <c r="A301" s="41"/>
      <c r="B301" s="42"/>
      <c r="C301" s="270" t="s">
        <v>939</v>
      </c>
      <c r="D301" s="270" t="s">
        <v>319</v>
      </c>
      <c r="E301" s="271" t="s">
        <v>2054</v>
      </c>
      <c r="F301" s="272" t="s">
        <v>2055</v>
      </c>
      <c r="G301" s="273" t="s">
        <v>1224</v>
      </c>
      <c r="H301" s="274">
        <v>3</v>
      </c>
      <c r="I301" s="275"/>
      <c r="J301" s="276">
        <f>ROUND(I301*H301,2)</f>
        <v>0</v>
      </c>
      <c r="K301" s="272" t="s">
        <v>19</v>
      </c>
      <c r="L301" s="277"/>
      <c r="M301" s="278" t="s">
        <v>19</v>
      </c>
      <c r="N301" s="279" t="s">
        <v>48</v>
      </c>
      <c r="O301" s="87"/>
      <c r="P301" s="217">
        <f>O301*H301</f>
        <v>0</v>
      </c>
      <c r="Q301" s="217">
        <v>0</v>
      </c>
      <c r="R301" s="217">
        <f>Q301*H301</f>
        <v>0</v>
      </c>
      <c r="S301" s="217">
        <v>0</v>
      </c>
      <c r="T301" s="218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9" t="s">
        <v>260</v>
      </c>
      <c r="AT301" s="219" t="s">
        <v>319</v>
      </c>
      <c r="AU301" s="219" t="s">
        <v>87</v>
      </c>
      <c r="AY301" s="20" t="s">
        <v>180</v>
      </c>
      <c r="BE301" s="220">
        <f>IF(N301="základní",J301,0)</f>
        <v>0</v>
      </c>
      <c r="BF301" s="220">
        <f>IF(N301="snížená",J301,0)</f>
        <v>0</v>
      </c>
      <c r="BG301" s="220">
        <f>IF(N301="zákl. přenesená",J301,0)</f>
        <v>0</v>
      </c>
      <c r="BH301" s="220">
        <f>IF(N301="sníž. přenesená",J301,0)</f>
        <v>0</v>
      </c>
      <c r="BI301" s="220">
        <f>IF(N301="nulová",J301,0)</f>
        <v>0</v>
      </c>
      <c r="BJ301" s="20" t="s">
        <v>85</v>
      </c>
      <c r="BK301" s="220">
        <f>ROUND(I301*H301,2)</f>
        <v>0</v>
      </c>
      <c r="BL301" s="20" t="s">
        <v>186</v>
      </c>
      <c r="BM301" s="219" t="s">
        <v>2056</v>
      </c>
    </row>
    <row r="302" s="2" customFormat="1" ht="16.5" customHeight="1">
      <c r="A302" s="41"/>
      <c r="B302" s="42"/>
      <c r="C302" s="270" t="s">
        <v>944</v>
      </c>
      <c r="D302" s="270" t="s">
        <v>319</v>
      </c>
      <c r="E302" s="271" t="s">
        <v>2057</v>
      </c>
      <c r="F302" s="272" t="s">
        <v>2058</v>
      </c>
      <c r="G302" s="273" t="s">
        <v>1224</v>
      </c>
      <c r="H302" s="274">
        <v>14</v>
      </c>
      <c r="I302" s="275"/>
      <c r="J302" s="276">
        <f>ROUND(I302*H302,2)</f>
        <v>0</v>
      </c>
      <c r="K302" s="272" t="s">
        <v>19</v>
      </c>
      <c r="L302" s="277"/>
      <c r="M302" s="278" t="s">
        <v>19</v>
      </c>
      <c r="N302" s="279" t="s">
        <v>48</v>
      </c>
      <c r="O302" s="87"/>
      <c r="P302" s="217">
        <f>O302*H302</f>
        <v>0</v>
      </c>
      <c r="Q302" s="217">
        <v>0</v>
      </c>
      <c r="R302" s="217">
        <f>Q302*H302</f>
        <v>0</v>
      </c>
      <c r="S302" s="217">
        <v>0</v>
      </c>
      <c r="T302" s="218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9" t="s">
        <v>260</v>
      </c>
      <c r="AT302" s="219" t="s">
        <v>319</v>
      </c>
      <c r="AU302" s="219" t="s">
        <v>87</v>
      </c>
      <c r="AY302" s="20" t="s">
        <v>180</v>
      </c>
      <c r="BE302" s="220">
        <f>IF(N302="základní",J302,0)</f>
        <v>0</v>
      </c>
      <c r="BF302" s="220">
        <f>IF(N302="snížená",J302,0)</f>
        <v>0</v>
      </c>
      <c r="BG302" s="220">
        <f>IF(N302="zákl. přenesená",J302,0)</f>
        <v>0</v>
      </c>
      <c r="BH302" s="220">
        <f>IF(N302="sníž. přenesená",J302,0)</f>
        <v>0</v>
      </c>
      <c r="BI302" s="220">
        <f>IF(N302="nulová",J302,0)</f>
        <v>0</v>
      </c>
      <c r="BJ302" s="20" t="s">
        <v>85</v>
      </c>
      <c r="BK302" s="220">
        <f>ROUND(I302*H302,2)</f>
        <v>0</v>
      </c>
      <c r="BL302" s="20" t="s">
        <v>186</v>
      </c>
      <c r="BM302" s="219" t="s">
        <v>2059</v>
      </c>
    </row>
    <row r="303" s="2" customFormat="1" ht="33" customHeight="1">
      <c r="A303" s="41"/>
      <c r="B303" s="42"/>
      <c r="C303" s="208" t="s">
        <v>949</v>
      </c>
      <c r="D303" s="208" t="s">
        <v>182</v>
      </c>
      <c r="E303" s="209" t="s">
        <v>1836</v>
      </c>
      <c r="F303" s="210" t="s">
        <v>1837</v>
      </c>
      <c r="G303" s="211" t="s">
        <v>280</v>
      </c>
      <c r="H303" s="212">
        <v>0.058999999999999997</v>
      </c>
      <c r="I303" s="213"/>
      <c r="J303" s="214">
        <f>ROUND(I303*H303,2)</f>
        <v>0</v>
      </c>
      <c r="K303" s="210" t="s">
        <v>185</v>
      </c>
      <c r="L303" s="47"/>
      <c r="M303" s="215" t="s">
        <v>19</v>
      </c>
      <c r="N303" s="216" t="s">
        <v>48</v>
      </c>
      <c r="O303" s="87"/>
      <c r="P303" s="217">
        <f>O303*H303</f>
        <v>0</v>
      </c>
      <c r="Q303" s="217">
        <v>0</v>
      </c>
      <c r="R303" s="217">
        <f>Q303*H303</f>
        <v>0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186</v>
      </c>
      <c r="AT303" s="219" t="s">
        <v>182</v>
      </c>
      <c r="AU303" s="219" t="s">
        <v>87</v>
      </c>
      <c r="AY303" s="20" t="s">
        <v>180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0" t="s">
        <v>85</v>
      </c>
      <c r="BK303" s="220">
        <f>ROUND(I303*H303,2)</f>
        <v>0</v>
      </c>
      <c r="BL303" s="20" t="s">
        <v>186</v>
      </c>
      <c r="BM303" s="219" t="s">
        <v>2060</v>
      </c>
    </row>
    <row r="304" s="2" customFormat="1">
      <c r="A304" s="41"/>
      <c r="B304" s="42"/>
      <c r="C304" s="43"/>
      <c r="D304" s="221" t="s">
        <v>188</v>
      </c>
      <c r="E304" s="43"/>
      <c r="F304" s="222" t="s">
        <v>1838</v>
      </c>
      <c r="G304" s="43"/>
      <c r="H304" s="43"/>
      <c r="I304" s="223"/>
      <c r="J304" s="43"/>
      <c r="K304" s="43"/>
      <c r="L304" s="47"/>
      <c r="M304" s="224"/>
      <c r="N304" s="225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188</v>
      </c>
      <c r="AU304" s="20" t="s">
        <v>87</v>
      </c>
    </row>
    <row r="305" s="2" customFormat="1">
      <c r="A305" s="41"/>
      <c r="B305" s="42"/>
      <c r="C305" s="43"/>
      <c r="D305" s="228" t="s">
        <v>581</v>
      </c>
      <c r="E305" s="43"/>
      <c r="F305" s="280" t="s">
        <v>2061</v>
      </c>
      <c r="G305" s="43"/>
      <c r="H305" s="43"/>
      <c r="I305" s="223"/>
      <c r="J305" s="43"/>
      <c r="K305" s="43"/>
      <c r="L305" s="47"/>
      <c r="M305" s="224"/>
      <c r="N305" s="225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581</v>
      </c>
      <c r="AU305" s="20" t="s">
        <v>87</v>
      </c>
    </row>
    <row r="306" s="2" customFormat="1" ht="49.05" customHeight="1">
      <c r="A306" s="41"/>
      <c r="B306" s="42"/>
      <c r="C306" s="208" t="s">
        <v>956</v>
      </c>
      <c r="D306" s="208" t="s">
        <v>182</v>
      </c>
      <c r="E306" s="209" t="s">
        <v>1822</v>
      </c>
      <c r="F306" s="210" t="s">
        <v>1840</v>
      </c>
      <c r="G306" s="211" t="s">
        <v>1224</v>
      </c>
      <c r="H306" s="212">
        <v>5893</v>
      </c>
      <c r="I306" s="213"/>
      <c r="J306" s="214">
        <f>ROUND(I306*H306,2)</f>
        <v>0</v>
      </c>
      <c r="K306" s="210" t="s">
        <v>19</v>
      </c>
      <c r="L306" s="47"/>
      <c r="M306" s="215" t="s">
        <v>19</v>
      </c>
      <c r="N306" s="216" t="s">
        <v>48</v>
      </c>
      <c r="O306" s="87"/>
      <c r="P306" s="217">
        <f>O306*H306</f>
        <v>0</v>
      </c>
      <c r="Q306" s="217">
        <v>0</v>
      </c>
      <c r="R306" s="217">
        <f>Q306*H306</f>
        <v>0</v>
      </c>
      <c r="S306" s="217">
        <v>0</v>
      </c>
      <c r="T306" s="218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9" t="s">
        <v>186</v>
      </c>
      <c r="AT306" s="219" t="s">
        <v>182</v>
      </c>
      <c r="AU306" s="219" t="s">
        <v>87</v>
      </c>
      <c r="AY306" s="20" t="s">
        <v>180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20" t="s">
        <v>85</v>
      </c>
      <c r="BK306" s="220">
        <f>ROUND(I306*H306,2)</f>
        <v>0</v>
      </c>
      <c r="BL306" s="20" t="s">
        <v>186</v>
      </c>
      <c r="BM306" s="219" t="s">
        <v>2062</v>
      </c>
    </row>
    <row r="307" s="2" customFormat="1">
      <c r="A307" s="41"/>
      <c r="B307" s="42"/>
      <c r="C307" s="43"/>
      <c r="D307" s="228" t="s">
        <v>581</v>
      </c>
      <c r="E307" s="43"/>
      <c r="F307" s="280" t="s">
        <v>2063</v>
      </c>
      <c r="G307" s="43"/>
      <c r="H307" s="43"/>
      <c r="I307" s="223"/>
      <c r="J307" s="43"/>
      <c r="K307" s="43"/>
      <c r="L307" s="47"/>
      <c r="M307" s="224"/>
      <c r="N307" s="225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581</v>
      </c>
      <c r="AU307" s="20" t="s">
        <v>87</v>
      </c>
    </row>
    <row r="308" s="2" customFormat="1" ht="37.8" customHeight="1">
      <c r="A308" s="41"/>
      <c r="B308" s="42"/>
      <c r="C308" s="208" t="s">
        <v>961</v>
      </c>
      <c r="D308" s="208" t="s">
        <v>182</v>
      </c>
      <c r="E308" s="209" t="s">
        <v>1871</v>
      </c>
      <c r="F308" s="210" t="s">
        <v>1872</v>
      </c>
      <c r="G308" s="211" t="s">
        <v>1224</v>
      </c>
      <c r="H308" s="212">
        <v>3257</v>
      </c>
      <c r="I308" s="213"/>
      <c r="J308" s="214">
        <f>ROUND(I308*H308,2)</f>
        <v>0</v>
      </c>
      <c r="K308" s="210" t="s">
        <v>185</v>
      </c>
      <c r="L308" s="47"/>
      <c r="M308" s="215" t="s">
        <v>19</v>
      </c>
      <c r="N308" s="216" t="s">
        <v>48</v>
      </c>
      <c r="O308" s="87"/>
      <c r="P308" s="217">
        <f>O308*H308</f>
        <v>0</v>
      </c>
      <c r="Q308" s="217">
        <v>0</v>
      </c>
      <c r="R308" s="217">
        <f>Q308*H308</f>
        <v>0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186</v>
      </c>
      <c r="AT308" s="219" t="s">
        <v>182</v>
      </c>
      <c r="AU308" s="219" t="s">
        <v>87</v>
      </c>
      <c r="AY308" s="20" t="s">
        <v>180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85</v>
      </c>
      <c r="BK308" s="220">
        <f>ROUND(I308*H308,2)</f>
        <v>0</v>
      </c>
      <c r="BL308" s="20" t="s">
        <v>186</v>
      </c>
      <c r="BM308" s="219" t="s">
        <v>2064</v>
      </c>
    </row>
    <row r="309" s="2" customFormat="1">
      <c r="A309" s="41"/>
      <c r="B309" s="42"/>
      <c r="C309" s="43"/>
      <c r="D309" s="221" t="s">
        <v>188</v>
      </c>
      <c r="E309" s="43"/>
      <c r="F309" s="222" t="s">
        <v>1873</v>
      </c>
      <c r="G309" s="43"/>
      <c r="H309" s="43"/>
      <c r="I309" s="223"/>
      <c r="J309" s="43"/>
      <c r="K309" s="43"/>
      <c r="L309" s="47"/>
      <c r="M309" s="224"/>
      <c r="N309" s="225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188</v>
      </c>
      <c r="AU309" s="20" t="s">
        <v>87</v>
      </c>
    </row>
    <row r="310" s="2" customFormat="1">
      <c r="A310" s="41"/>
      <c r="B310" s="42"/>
      <c r="C310" s="43"/>
      <c r="D310" s="228" t="s">
        <v>581</v>
      </c>
      <c r="E310" s="43"/>
      <c r="F310" s="280" t="s">
        <v>2065</v>
      </c>
      <c r="G310" s="43"/>
      <c r="H310" s="43"/>
      <c r="I310" s="223"/>
      <c r="J310" s="43"/>
      <c r="K310" s="43"/>
      <c r="L310" s="47"/>
      <c r="M310" s="224"/>
      <c r="N310" s="225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581</v>
      </c>
      <c r="AU310" s="20" t="s">
        <v>87</v>
      </c>
    </row>
    <row r="311" s="2" customFormat="1" ht="24.15" customHeight="1">
      <c r="A311" s="41"/>
      <c r="B311" s="42"/>
      <c r="C311" s="208" t="s">
        <v>973</v>
      </c>
      <c r="D311" s="208" t="s">
        <v>182</v>
      </c>
      <c r="E311" s="209" t="s">
        <v>2066</v>
      </c>
      <c r="F311" s="210" t="s">
        <v>2067</v>
      </c>
      <c r="G311" s="211" t="s">
        <v>1224</v>
      </c>
      <c r="H311" s="212">
        <v>3257</v>
      </c>
      <c r="I311" s="213"/>
      <c r="J311" s="214">
        <f>ROUND(I311*H311,2)</f>
        <v>0</v>
      </c>
      <c r="K311" s="210" t="s">
        <v>185</v>
      </c>
      <c r="L311" s="47"/>
      <c r="M311" s="215" t="s">
        <v>19</v>
      </c>
      <c r="N311" s="216" t="s">
        <v>48</v>
      </c>
      <c r="O311" s="87"/>
      <c r="P311" s="217">
        <f>O311*H311</f>
        <v>0</v>
      </c>
      <c r="Q311" s="217">
        <v>0</v>
      </c>
      <c r="R311" s="217">
        <f>Q311*H311</f>
        <v>0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186</v>
      </c>
      <c r="AT311" s="219" t="s">
        <v>182</v>
      </c>
      <c r="AU311" s="219" t="s">
        <v>87</v>
      </c>
      <c r="AY311" s="20" t="s">
        <v>180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85</v>
      </c>
      <c r="BK311" s="220">
        <f>ROUND(I311*H311,2)</f>
        <v>0</v>
      </c>
      <c r="BL311" s="20" t="s">
        <v>186</v>
      </c>
      <c r="BM311" s="219" t="s">
        <v>2068</v>
      </c>
    </row>
    <row r="312" s="2" customFormat="1">
      <c r="A312" s="41"/>
      <c r="B312" s="42"/>
      <c r="C312" s="43"/>
      <c r="D312" s="221" t="s">
        <v>188</v>
      </c>
      <c r="E312" s="43"/>
      <c r="F312" s="222" t="s">
        <v>2069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188</v>
      </c>
      <c r="AU312" s="20" t="s">
        <v>87</v>
      </c>
    </row>
    <row r="313" s="2" customFormat="1">
      <c r="A313" s="41"/>
      <c r="B313" s="42"/>
      <c r="C313" s="43"/>
      <c r="D313" s="228" t="s">
        <v>581</v>
      </c>
      <c r="E313" s="43"/>
      <c r="F313" s="280" t="s">
        <v>2065</v>
      </c>
      <c r="G313" s="43"/>
      <c r="H313" s="43"/>
      <c r="I313" s="223"/>
      <c r="J313" s="43"/>
      <c r="K313" s="43"/>
      <c r="L313" s="47"/>
      <c r="M313" s="224"/>
      <c r="N313" s="225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581</v>
      </c>
      <c r="AU313" s="20" t="s">
        <v>87</v>
      </c>
    </row>
    <row r="314" s="2" customFormat="1" ht="16.5" customHeight="1">
      <c r="A314" s="41"/>
      <c r="B314" s="42"/>
      <c r="C314" s="270" t="s">
        <v>978</v>
      </c>
      <c r="D314" s="270" t="s">
        <v>319</v>
      </c>
      <c r="E314" s="271" t="s">
        <v>2070</v>
      </c>
      <c r="F314" s="290" t="s">
        <v>2071</v>
      </c>
      <c r="G314" s="273" t="s">
        <v>1224</v>
      </c>
      <c r="H314" s="274">
        <v>168</v>
      </c>
      <c r="I314" s="275"/>
      <c r="J314" s="276">
        <f>ROUND(I314*H314,2)</f>
        <v>0</v>
      </c>
      <c r="K314" s="272" t="s">
        <v>19</v>
      </c>
      <c r="L314" s="277"/>
      <c r="M314" s="278" t="s">
        <v>19</v>
      </c>
      <c r="N314" s="279" t="s">
        <v>48</v>
      </c>
      <c r="O314" s="87"/>
      <c r="P314" s="217">
        <f>O314*H314</f>
        <v>0</v>
      </c>
      <c r="Q314" s="217">
        <v>0</v>
      </c>
      <c r="R314" s="217">
        <f>Q314*H314</f>
        <v>0</v>
      </c>
      <c r="S314" s="217">
        <v>0</v>
      </c>
      <c r="T314" s="218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9" t="s">
        <v>260</v>
      </c>
      <c r="AT314" s="219" t="s">
        <v>319</v>
      </c>
      <c r="AU314" s="219" t="s">
        <v>87</v>
      </c>
      <c r="AY314" s="20" t="s">
        <v>180</v>
      </c>
      <c r="BE314" s="220">
        <f>IF(N314="základní",J314,0)</f>
        <v>0</v>
      </c>
      <c r="BF314" s="220">
        <f>IF(N314="snížená",J314,0)</f>
        <v>0</v>
      </c>
      <c r="BG314" s="220">
        <f>IF(N314="zákl. přenesená",J314,0)</f>
        <v>0</v>
      </c>
      <c r="BH314" s="220">
        <f>IF(N314="sníž. přenesená",J314,0)</f>
        <v>0</v>
      </c>
      <c r="BI314" s="220">
        <f>IF(N314="nulová",J314,0)</f>
        <v>0</v>
      </c>
      <c r="BJ314" s="20" t="s">
        <v>85</v>
      </c>
      <c r="BK314" s="220">
        <f>ROUND(I314*H314,2)</f>
        <v>0</v>
      </c>
      <c r="BL314" s="20" t="s">
        <v>186</v>
      </c>
      <c r="BM314" s="219" t="s">
        <v>2072</v>
      </c>
    </row>
    <row r="315" s="2" customFormat="1" ht="16.5" customHeight="1">
      <c r="A315" s="41"/>
      <c r="B315" s="42"/>
      <c r="C315" s="270" t="s">
        <v>989</v>
      </c>
      <c r="D315" s="270" t="s">
        <v>319</v>
      </c>
      <c r="E315" s="271" t="s">
        <v>2073</v>
      </c>
      <c r="F315" s="290" t="s">
        <v>2074</v>
      </c>
      <c r="G315" s="273" t="s">
        <v>1224</v>
      </c>
      <c r="H315" s="274">
        <v>165</v>
      </c>
      <c r="I315" s="275"/>
      <c r="J315" s="276">
        <f>ROUND(I315*H315,2)</f>
        <v>0</v>
      </c>
      <c r="K315" s="272" t="s">
        <v>19</v>
      </c>
      <c r="L315" s="277"/>
      <c r="M315" s="278" t="s">
        <v>19</v>
      </c>
      <c r="N315" s="279" t="s">
        <v>48</v>
      </c>
      <c r="O315" s="87"/>
      <c r="P315" s="217">
        <f>O315*H315</f>
        <v>0</v>
      </c>
      <c r="Q315" s="217">
        <v>0</v>
      </c>
      <c r="R315" s="217">
        <f>Q315*H315</f>
        <v>0</v>
      </c>
      <c r="S315" s="217">
        <v>0</v>
      </c>
      <c r="T315" s="21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9" t="s">
        <v>260</v>
      </c>
      <c r="AT315" s="219" t="s">
        <v>319</v>
      </c>
      <c r="AU315" s="219" t="s">
        <v>87</v>
      </c>
      <c r="AY315" s="20" t="s">
        <v>180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20" t="s">
        <v>85</v>
      </c>
      <c r="BK315" s="220">
        <f>ROUND(I315*H315,2)</f>
        <v>0</v>
      </c>
      <c r="BL315" s="20" t="s">
        <v>186</v>
      </c>
      <c r="BM315" s="219" t="s">
        <v>2075</v>
      </c>
    </row>
    <row r="316" s="2" customFormat="1" ht="16.5" customHeight="1">
      <c r="A316" s="41"/>
      <c r="B316" s="42"/>
      <c r="C316" s="270" t="s">
        <v>994</v>
      </c>
      <c r="D316" s="270" t="s">
        <v>319</v>
      </c>
      <c r="E316" s="271" t="s">
        <v>2076</v>
      </c>
      <c r="F316" s="290" t="s">
        <v>2077</v>
      </c>
      <c r="G316" s="273" t="s">
        <v>1224</v>
      </c>
      <c r="H316" s="274">
        <v>1345</v>
      </c>
      <c r="I316" s="275"/>
      <c r="J316" s="276">
        <f>ROUND(I316*H316,2)</f>
        <v>0</v>
      </c>
      <c r="K316" s="272" t="s">
        <v>19</v>
      </c>
      <c r="L316" s="277"/>
      <c r="M316" s="278" t="s">
        <v>19</v>
      </c>
      <c r="N316" s="279" t="s">
        <v>48</v>
      </c>
      <c r="O316" s="87"/>
      <c r="P316" s="217">
        <f>O316*H316</f>
        <v>0</v>
      </c>
      <c r="Q316" s="217">
        <v>0</v>
      </c>
      <c r="R316" s="217">
        <f>Q316*H316</f>
        <v>0</v>
      </c>
      <c r="S316" s="217">
        <v>0</v>
      </c>
      <c r="T316" s="218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9" t="s">
        <v>260</v>
      </c>
      <c r="AT316" s="219" t="s">
        <v>319</v>
      </c>
      <c r="AU316" s="219" t="s">
        <v>87</v>
      </c>
      <c r="AY316" s="20" t="s">
        <v>180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20" t="s">
        <v>85</v>
      </c>
      <c r="BK316" s="220">
        <f>ROUND(I316*H316,2)</f>
        <v>0</v>
      </c>
      <c r="BL316" s="20" t="s">
        <v>186</v>
      </c>
      <c r="BM316" s="219" t="s">
        <v>2078</v>
      </c>
    </row>
    <row r="317" s="2" customFormat="1" ht="16.5" customHeight="1">
      <c r="A317" s="41"/>
      <c r="B317" s="42"/>
      <c r="C317" s="270" t="s">
        <v>1000</v>
      </c>
      <c r="D317" s="270" t="s">
        <v>319</v>
      </c>
      <c r="E317" s="271" t="s">
        <v>2079</v>
      </c>
      <c r="F317" s="290" t="s">
        <v>2080</v>
      </c>
      <c r="G317" s="273" t="s">
        <v>1224</v>
      </c>
      <c r="H317" s="274">
        <v>144</v>
      </c>
      <c r="I317" s="275"/>
      <c r="J317" s="276">
        <f>ROUND(I317*H317,2)</f>
        <v>0</v>
      </c>
      <c r="K317" s="272" t="s">
        <v>19</v>
      </c>
      <c r="L317" s="277"/>
      <c r="M317" s="278" t="s">
        <v>19</v>
      </c>
      <c r="N317" s="279" t="s">
        <v>48</v>
      </c>
      <c r="O317" s="87"/>
      <c r="P317" s="217">
        <f>O317*H317</f>
        <v>0</v>
      </c>
      <c r="Q317" s="217">
        <v>0</v>
      </c>
      <c r="R317" s="217">
        <f>Q317*H317</f>
        <v>0</v>
      </c>
      <c r="S317" s="217">
        <v>0</v>
      </c>
      <c r="T317" s="218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9" t="s">
        <v>260</v>
      </c>
      <c r="AT317" s="219" t="s">
        <v>319</v>
      </c>
      <c r="AU317" s="219" t="s">
        <v>87</v>
      </c>
      <c r="AY317" s="20" t="s">
        <v>180</v>
      </c>
      <c r="BE317" s="220">
        <f>IF(N317="základní",J317,0)</f>
        <v>0</v>
      </c>
      <c r="BF317" s="220">
        <f>IF(N317="snížená",J317,0)</f>
        <v>0</v>
      </c>
      <c r="BG317" s="220">
        <f>IF(N317="zákl. přenesená",J317,0)</f>
        <v>0</v>
      </c>
      <c r="BH317" s="220">
        <f>IF(N317="sníž. přenesená",J317,0)</f>
        <v>0</v>
      </c>
      <c r="BI317" s="220">
        <f>IF(N317="nulová",J317,0)</f>
        <v>0</v>
      </c>
      <c r="BJ317" s="20" t="s">
        <v>85</v>
      </c>
      <c r="BK317" s="220">
        <f>ROUND(I317*H317,2)</f>
        <v>0</v>
      </c>
      <c r="BL317" s="20" t="s">
        <v>186</v>
      </c>
      <c r="BM317" s="219" t="s">
        <v>2081</v>
      </c>
    </row>
    <row r="318" s="2" customFormat="1" ht="16.5" customHeight="1">
      <c r="A318" s="41"/>
      <c r="B318" s="42"/>
      <c r="C318" s="270" t="s">
        <v>1004</v>
      </c>
      <c r="D318" s="270" t="s">
        <v>319</v>
      </c>
      <c r="E318" s="271" t="s">
        <v>2082</v>
      </c>
      <c r="F318" s="290" t="s">
        <v>2083</v>
      </c>
      <c r="G318" s="273" t="s">
        <v>1224</v>
      </c>
      <c r="H318" s="274">
        <v>1250</v>
      </c>
      <c r="I318" s="275"/>
      <c r="J318" s="276">
        <f>ROUND(I318*H318,2)</f>
        <v>0</v>
      </c>
      <c r="K318" s="272" t="s">
        <v>19</v>
      </c>
      <c r="L318" s="277"/>
      <c r="M318" s="278" t="s">
        <v>19</v>
      </c>
      <c r="N318" s="279" t="s">
        <v>48</v>
      </c>
      <c r="O318" s="87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260</v>
      </c>
      <c r="AT318" s="219" t="s">
        <v>319</v>
      </c>
      <c r="AU318" s="219" t="s">
        <v>87</v>
      </c>
      <c r="AY318" s="20" t="s">
        <v>180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85</v>
      </c>
      <c r="BK318" s="220">
        <f>ROUND(I318*H318,2)</f>
        <v>0</v>
      </c>
      <c r="BL318" s="20" t="s">
        <v>186</v>
      </c>
      <c r="BM318" s="219" t="s">
        <v>2084</v>
      </c>
    </row>
    <row r="319" s="2" customFormat="1" ht="16.5" customHeight="1">
      <c r="A319" s="41"/>
      <c r="B319" s="42"/>
      <c r="C319" s="270" t="s">
        <v>1010</v>
      </c>
      <c r="D319" s="270" t="s">
        <v>319</v>
      </c>
      <c r="E319" s="271" t="s">
        <v>2085</v>
      </c>
      <c r="F319" s="290" t="s">
        <v>2086</v>
      </c>
      <c r="G319" s="273" t="s">
        <v>1224</v>
      </c>
      <c r="H319" s="274">
        <v>185</v>
      </c>
      <c r="I319" s="275"/>
      <c r="J319" s="276">
        <f>ROUND(I319*H319,2)</f>
        <v>0</v>
      </c>
      <c r="K319" s="272" t="s">
        <v>19</v>
      </c>
      <c r="L319" s="277"/>
      <c r="M319" s="278" t="s">
        <v>19</v>
      </c>
      <c r="N319" s="279" t="s">
        <v>48</v>
      </c>
      <c r="O319" s="87"/>
      <c r="P319" s="217">
        <f>O319*H319</f>
        <v>0</v>
      </c>
      <c r="Q319" s="217">
        <v>0</v>
      </c>
      <c r="R319" s="217">
        <f>Q319*H319</f>
        <v>0</v>
      </c>
      <c r="S319" s="217">
        <v>0</v>
      </c>
      <c r="T319" s="218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9" t="s">
        <v>260</v>
      </c>
      <c r="AT319" s="219" t="s">
        <v>319</v>
      </c>
      <c r="AU319" s="219" t="s">
        <v>87</v>
      </c>
      <c r="AY319" s="20" t="s">
        <v>180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20" t="s">
        <v>85</v>
      </c>
      <c r="BK319" s="220">
        <f>ROUND(I319*H319,2)</f>
        <v>0</v>
      </c>
      <c r="BL319" s="20" t="s">
        <v>186</v>
      </c>
      <c r="BM319" s="219" t="s">
        <v>2087</v>
      </c>
    </row>
    <row r="320" s="2" customFormat="1" ht="37.8" customHeight="1">
      <c r="A320" s="41"/>
      <c r="B320" s="42"/>
      <c r="C320" s="208" t="s">
        <v>1015</v>
      </c>
      <c r="D320" s="208" t="s">
        <v>182</v>
      </c>
      <c r="E320" s="209" t="s">
        <v>2088</v>
      </c>
      <c r="F320" s="210" t="s">
        <v>2089</v>
      </c>
      <c r="G320" s="211" t="s">
        <v>105</v>
      </c>
      <c r="H320" s="212">
        <v>77</v>
      </c>
      <c r="I320" s="213"/>
      <c r="J320" s="214">
        <f>ROUND(I320*H320,2)</f>
        <v>0</v>
      </c>
      <c r="K320" s="210" t="s">
        <v>185</v>
      </c>
      <c r="L320" s="47"/>
      <c r="M320" s="215" t="s">
        <v>19</v>
      </c>
      <c r="N320" s="216" t="s">
        <v>48</v>
      </c>
      <c r="O320" s="87"/>
      <c r="P320" s="217">
        <f>O320*H320</f>
        <v>0</v>
      </c>
      <c r="Q320" s="217">
        <v>0</v>
      </c>
      <c r="R320" s="217">
        <f>Q320*H320</f>
        <v>0</v>
      </c>
      <c r="S320" s="217">
        <v>0</v>
      </c>
      <c r="T320" s="218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9" t="s">
        <v>186</v>
      </c>
      <c r="AT320" s="219" t="s">
        <v>182</v>
      </c>
      <c r="AU320" s="219" t="s">
        <v>87</v>
      </c>
      <c r="AY320" s="20" t="s">
        <v>180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20" t="s">
        <v>85</v>
      </c>
      <c r="BK320" s="220">
        <f>ROUND(I320*H320,2)</f>
        <v>0</v>
      </c>
      <c r="BL320" s="20" t="s">
        <v>186</v>
      </c>
      <c r="BM320" s="219" t="s">
        <v>2090</v>
      </c>
    </row>
    <row r="321" s="2" customFormat="1">
      <c r="A321" s="41"/>
      <c r="B321" s="42"/>
      <c r="C321" s="43"/>
      <c r="D321" s="221" t="s">
        <v>188</v>
      </c>
      <c r="E321" s="43"/>
      <c r="F321" s="222" t="s">
        <v>2091</v>
      </c>
      <c r="G321" s="43"/>
      <c r="H321" s="43"/>
      <c r="I321" s="223"/>
      <c r="J321" s="43"/>
      <c r="K321" s="43"/>
      <c r="L321" s="47"/>
      <c r="M321" s="224"/>
      <c r="N321" s="225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188</v>
      </c>
      <c r="AU321" s="20" t="s">
        <v>87</v>
      </c>
    </row>
    <row r="322" s="2" customFormat="1">
      <c r="A322" s="41"/>
      <c r="B322" s="42"/>
      <c r="C322" s="43"/>
      <c r="D322" s="228" t="s">
        <v>581</v>
      </c>
      <c r="E322" s="43"/>
      <c r="F322" s="280" t="s">
        <v>2092</v>
      </c>
      <c r="G322" s="43"/>
      <c r="H322" s="43"/>
      <c r="I322" s="223"/>
      <c r="J322" s="43"/>
      <c r="K322" s="43"/>
      <c r="L322" s="47"/>
      <c r="M322" s="224"/>
      <c r="N322" s="225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581</v>
      </c>
      <c r="AU322" s="20" t="s">
        <v>87</v>
      </c>
    </row>
    <row r="323" s="2" customFormat="1" ht="16.5" customHeight="1">
      <c r="A323" s="41"/>
      <c r="B323" s="42"/>
      <c r="C323" s="208" t="s">
        <v>1021</v>
      </c>
      <c r="D323" s="208" t="s">
        <v>182</v>
      </c>
      <c r="E323" s="209" t="s">
        <v>1899</v>
      </c>
      <c r="F323" s="210" t="s">
        <v>2093</v>
      </c>
      <c r="G323" s="211" t="s">
        <v>280</v>
      </c>
      <c r="H323" s="212">
        <v>8.8940000000000001</v>
      </c>
      <c r="I323" s="213"/>
      <c r="J323" s="214">
        <f>ROUND(I323*H323,2)</f>
        <v>0</v>
      </c>
      <c r="K323" s="210" t="s">
        <v>19</v>
      </c>
      <c r="L323" s="47"/>
      <c r="M323" s="215" t="s">
        <v>19</v>
      </c>
      <c r="N323" s="216" t="s">
        <v>48</v>
      </c>
      <c r="O323" s="87"/>
      <c r="P323" s="217">
        <f>O323*H323</f>
        <v>0</v>
      </c>
      <c r="Q323" s="217">
        <v>0</v>
      </c>
      <c r="R323" s="217">
        <f>Q323*H323</f>
        <v>0</v>
      </c>
      <c r="S323" s="217">
        <v>0</v>
      </c>
      <c r="T323" s="218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9" t="s">
        <v>186</v>
      </c>
      <c r="AT323" s="219" t="s">
        <v>182</v>
      </c>
      <c r="AU323" s="219" t="s">
        <v>87</v>
      </c>
      <c r="AY323" s="20" t="s">
        <v>180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20" t="s">
        <v>85</v>
      </c>
      <c r="BK323" s="220">
        <f>ROUND(I323*H323,2)</f>
        <v>0</v>
      </c>
      <c r="BL323" s="20" t="s">
        <v>186</v>
      </c>
      <c r="BM323" s="219" t="s">
        <v>2094</v>
      </c>
    </row>
    <row r="324" s="2" customFormat="1">
      <c r="A324" s="41"/>
      <c r="B324" s="42"/>
      <c r="C324" s="43"/>
      <c r="D324" s="228" t="s">
        <v>581</v>
      </c>
      <c r="E324" s="43"/>
      <c r="F324" s="280" t="s">
        <v>2095</v>
      </c>
      <c r="G324" s="43"/>
      <c r="H324" s="43"/>
      <c r="I324" s="223"/>
      <c r="J324" s="43"/>
      <c r="K324" s="43"/>
      <c r="L324" s="47"/>
      <c r="M324" s="224"/>
      <c r="N324" s="225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581</v>
      </c>
      <c r="AU324" s="20" t="s">
        <v>87</v>
      </c>
    </row>
    <row r="325" s="2" customFormat="1" ht="24.15" customHeight="1">
      <c r="A325" s="41"/>
      <c r="B325" s="42"/>
      <c r="C325" s="208" t="s">
        <v>1026</v>
      </c>
      <c r="D325" s="208" t="s">
        <v>182</v>
      </c>
      <c r="E325" s="209" t="s">
        <v>2096</v>
      </c>
      <c r="F325" s="210" t="s">
        <v>2097</v>
      </c>
      <c r="G325" s="211" t="s">
        <v>105</v>
      </c>
      <c r="H325" s="212">
        <v>992</v>
      </c>
      <c r="I325" s="213"/>
      <c r="J325" s="214">
        <f>ROUND(I325*H325,2)</f>
        <v>0</v>
      </c>
      <c r="K325" s="210" t="s">
        <v>185</v>
      </c>
      <c r="L325" s="47"/>
      <c r="M325" s="215" t="s">
        <v>19</v>
      </c>
      <c r="N325" s="216" t="s">
        <v>48</v>
      </c>
      <c r="O325" s="87"/>
      <c r="P325" s="217">
        <f>O325*H325</f>
        <v>0</v>
      </c>
      <c r="Q325" s="217">
        <v>0</v>
      </c>
      <c r="R325" s="217">
        <f>Q325*H325</f>
        <v>0</v>
      </c>
      <c r="S325" s="217">
        <v>0</v>
      </c>
      <c r="T325" s="218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9" t="s">
        <v>186</v>
      </c>
      <c r="AT325" s="219" t="s">
        <v>182</v>
      </c>
      <c r="AU325" s="219" t="s">
        <v>87</v>
      </c>
      <c r="AY325" s="20" t="s">
        <v>180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0" t="s">
        <v>85</v>
      </c>
      <c r="BK325" s="220">
        <f>ROUND(I325*H325,2)</f>
        <v>0</v>
      </c>
      <c r="BL325" s="20" t="s">
        <v>186</v>
      </c>
      <c r="BM325" s="219" t="s">
        <v>2098</v>
      </c>
    </row>
    <row r="326" s="2" customFormat="1">
      <c r="A326" s="41"/>
      <c r="B326" s="42"/>
      <c r="C326" s="43"/>
      <c r="D326" s="221" t="s">
        <v>188</v>
      </c>
      <c r="E326" s="43"/>
      <c r="F326" s="222" t="s">
        <v>2099</v>
      </c>
      <c r="G326" s="43"/>
      <c r="H326" s="43"/>
      <c r="I326" s="223"/>
      <c r="J326" s="43"/>
      <c r="K326" s="43"/>
      <c r="L326" s="47"/>
      <c r="M326" s="224"/>
      <c r="N326" s="225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188</v>
      </c>
      <c r="AU326" s="20" t="s">
        <v>87</v>
      </c>
    </row>
    <row r="327" s="2" customFormat="1">
      <c r="A327" s="41"/>
      <c r="B327" s="42"/>
      <c r="C327" s="43"/>
      <c r="D327" s="228" t="s">
        <v>581</v>
      </c>
      <c r="E327" s="43"/>
      <c r="F327" s="280" t="s">
        <v>2100</v>
      </c>
      <c r="G327" s="43"/>
      <c r="H327" s="43"/>
      <c r="I327" s="223"/>
      <c r="J327" s="43"/>
      <c r="K327" s="43"/>
      <c r="L327" s="47"/>
      <c r="M327" s="224"/>
      <c r="N327" s="225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581</v>
      </c>
      <c r="AU327" s="20" t="s">
        <v>87</v>
      </c>
    </row>
    <row r="328" s="2" customFormat="1" ht="16.5" customHeight="1">
      <c r="A328" s="41"/>
      <c r="B328" s="42"/>
      <c r="C328" s="208" t="s">
        <v>1030</v>
      </c>
      <c r="D328" s="208" t="s">
        <v>182</v>
      </c>
      <c r="E328" s="209" t="s">
        <v>1901</v>
      </c>
      <c r="F328" s="210" t="s">
        <v>2101</v>
      </c>
      <c r="G328" s="211" t="s">
        <v>130</v>
      </c>
      <c r="H328" s="212">
        <v>69.439999999999998</v>
      </c>
      <c r="I328" s="213"/>
      <c r="J328" s="214">
        <f>ROUND(I328*H328,2)</f>
        <v>0</v>
      </c>
      <c r="K328" s="210" t="s">
        <v>19</v>
      </c>
      <c r="L328" s="47"/>
      <c r="M328" s="215" t="s">
        <v>19</v>
      </c>
      <c r="N328" s="216" t="s">
        <v>48</v>
      </c>
      <c r="O328" s="87"/>
      <c r="P328" s="217">
        <f>O328*H328</f>
        <v>0</v>
      </c>
      <c r="Q328" s="217">
        <v>0</v>
      </c>
      <c r="R328" s="217">
        <f>Q328*H328</f>
        <v>0</v>
      </c>
      <c r="S328" s="217">
        <v>0</v>
      </c>
      <c r="T328" s="218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9" t="s">
        <v>186</v>
      </c>
      <c r="AT328" s="219" t="s">
        <v>182</v>
      </c>
      <c r="AU328" s="219" t="s">
        <v>87</v>
      </c>
      <c r="AY328" s="20" t="s">
        <v>180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20" t="s">
        <v>85</v>
      </c>
      <c r="BK328" s="220">
        <f>ROUND(I328*H328,2)</f>
        <v>0</v>
      </c>
      <c r="BL328" s="20" t="s">
        <v>186</v>
      </c>
      <c r="BM328" s="219" t="s">
        <v>2102</v>
      </c>
    </row>
    <row r="329" s="2" customFormat="1">
      <c r="A329" s="41"/>
      <c r="B329" s="42"/>
      <c r="C329" s="43"/>
      <c r="D329" s="228" t="s">
        <v>581</v>
      </c>
      <c r="E329" s="43"/>
      <c r="F329" s="280" t="s">
        <v>2103</v>
      </c>
      <c r="G329" s="43"/>
      <c r="H329" s="43"/>
      <c r="I329" s="223"/>
      <c r="J329" s="43"/>
      <c r="K329" s="43"/>
      <c r="L329" s="47"/>
      <c r="M329" s="224"/>
      <c r="N329" s="225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581</v>
      </c>
      <c r="AU329" s="20" t="s">
        <v>87</v>
      </c>
    </row>
    <row r="330" s="2" customFormat="1" ht="21.75" customHeight="1">
      <c r="A330" s="41"/>
      <c r="B330" s="42"/>
      <c r="C330" s="208" t="s">
        <v>1035</v>
      </c>
      <c r="D330" s="208" t="s">
        <v>182</v>
      </c>
      <c r="E330" s="209" t="s">
        <v>2104</v>
      </c>
      <c r="F330" s="210" t="s">
        <v>2105</v>
      </c>
      <c r="G330" s="211" t="s">
        <v>105</v>
      </c>
      <c r="H330" s="212">
        <v>992</v>
      </c>
      <c r="I330" s="213"/>
      <c r="J330" s="214">
        <f>ROUND(I330*H330,2)</f>
        <v>0</v>
      </c>
      <c r="K330" s="210" t="s">
        <v>185</v>
      </c>
      <c r="L330" s="47"/>
      <c r="M330" s="215" t="s">
        <v>19</v>
      </c>
      <c r="N330" s="216" t="s">
        <v>48</v>
      </c>
      <c r="O330" s="87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186</v>
      </c>
      <c r="AT330" s="219" t="s">
        <v>182</v>
      </c>
      <c r="AU330" s="219" t="s">
        <v>87</v>
      </c>
      <c r="AY330" s="20" t="s">
        <v>180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85</v>
      </c>
      <c r="BK330" s="220">
        <f>ROUND(I330*H330,2)</f>
        <v>0</v>
      </c>
      <c r="BL330" s="20" t="s">
        <v>186</v>
      </c>
      <c r="BM330" s="219" t="s">
        <v>2106</v>
      </c>
    </row>
    <row r="331" s="2" customFormat="1">
      <c r="A331" s="41"/>
      <c r="B331" s="42"/>
      <c r="C331" s="43"/>
      <c r="D331" s="221" t="s">
        <v>188</v>
      </c>
      <c r="E331" s="43"/>
      <c r="F331" s="222" t="s">
        <v>2107</v>
      </c>
      <c r="G331" s="43"/>
      <c r="H331" s="43"/>
      <c r="I331" s="223"/>
      <c r="J331" s="43"/>
      <c r="K331" s="43"/>
      <c r="L331" s="47"/>
      <c r="M331" s="224"/>
      <c r="N331" s="22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188</v>
      </c>
      <c r="AU331" s="20" t="s">
        <v>87</v>
      </c>
    </row>
    <row r="332" s="2" customFormat="1">
      <c r="A332" s="41"/>
      <c r="B332" s="42"/>
      <c r="C332" s="43"/>
      <c r="D332" s="228" t="s">
        <v>581</v>
      </c>
      <c r="E332" s="43"/>
      <c r="F332" s="280" t="s">
        <v>2108</v>
      </c>
      <c r="G332" s="43"/>
      <c r="H332" s="43"/>
      <c r="I332" s="223"/>
      <c r="J332" s="43"/>
      <c r="K332" s="43"/>
      <c r="L332" s="47"/>
      <c r="M332" s="224"/>
      <c r="N332" s="225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581</v>
      </c>
      <c r="AU332" s="20" t="s">
        <v>87</v>
      </c>
    </row>
    <row r="333" s="2" customFormat="1" ht="21.75" customHeight="1">
      <c r="A333" s="41"/>
      <c r="B333" s="42"/>
      <c r="C333" s="208" t="s">
        <v>1039</v>
      </c>
      <c r="D333" s="208" t="s">
        <v>182</v>
      </c>
      <c r="E333" s="209" t="s">
        <v>2109</v>
      </c>
      <c r="F333" s="210" t="s">
        <v>2110</v>
      </c>
      <c r="G333" s="211" t="s">
        <v>105</v>
      </c>
      <c r="H333" s="212">
        <v>77</v>
      </c>
      <c r="I333" s="213"/>
      <c r="J333" s="214">
        <f>ROUND(I333*H333,2)</f>
        <v>0</v>
      </c>
      <c r="K333" s="210" t="s">
        <v>185</v>
      </c>
      <c r="L333" s="47"/>
      <c r="M333" s="215" t="s">
        <v>19</v>
      </c>
      <c r="N333" s="216" t="s">
        <v>48</v>
      </c>
      <c r="O333" s="87"/>
      <c r="P333" s="217">
        <f>O333*H333</f>
        <v>0</v>
      </c>
      <c r="Q333" s="217">
        <v>0</v>
      </c>
      <c r="R333" s="217">
        <f>Q333*H333</f>
        <v>0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186</v>
      </c>
      <c r="AT333" s="219" t="s">
        <v>182</v>
      </c>
      <c r="AU333" s="219" t="s">
        <v>87</v>
      </c>
      <c r="AY333" s="20" t="s">
        <v>180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85</v>
      </c>
      <c r="BK333" s="220">
        <f>ROUND(I333*H333,2)</f>
        <v>0</v>
      </c>
      <c r="BL333" s="20" t="s">
        <v>186</v>
      </c>
      <c r="BM333" s="219" t="s">
        <v>2111</v>
      </c>
    </row>
    <row r="334" s="2" customFormat="1">
      <c r="A334" s="41"/>
      <c r="B334" s="42"/>
      <c r="C334" s="43"/>
      <c r="D334" s="221" t="s">
        <v>188</v>
      </c>
      <c r="E334" s="43"/>
      <c r="F334" s="222" t="s">
        <v>2112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188</v>
      </c>
      <c r="AU334" s="20" t="s">
        <v>87</v>
      </c>
    </row>
    <row r="335" s="2" customFormat="1">
      <c r="A335" s="41"/>
      <c r="B335" s="42"/>
      <c r="C335" s="43"/>
      <c r="D335" s="228" t="s">
        <v>581</v>
      </c>
      <c r="E335" s="43"/>
      <c r="F335" s="280" t="s">
        <v>2113</v>
      </c>
      <c r="G335" s="43"/>
      <c r="H335" s="43"/>
      <c r="I335" s="223"/>
      <c r="J335" s="43"/>
      <c r="K335" s="43"/>
      <c r="L335" s="47"/>
      <c r="M335" s="224"/>
      <c r="N335" s="225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581</v>
      </c>
      <c r="AU335" s="20" t="s">
        <v>87</v>
      </c>
    </row>
    <row r="336" s="12" customFormat="1" ht="22.8" customHeight="1">
      <c r="A336" s="12"/>
      <c r="B336" s="192"/>
      <c r="C336" s="193"/>
      <c r="D336" s="194" t="s">
        <v>76</v>
      </c>
      <c r="E336" s="206" t="s">
        <v>2114</v>
      </c>
      <c r="F336" s="206" t="s">
        <v>2115</v>
      </c>
      <c r="G336" s="193"/>
      <c r="H336" s="193"/>
      <c r="I336" s="196"/>
      <c r="J336" s="207">
        <f>BK336</f>
        <v>0</v>
      </c>
      <c r="K336" s="193"/>
      <c r="L336" s="198"/>
      <c r="M336" s="199"/>
      <c r="N336" s="200"/>
      <c r="O336" s="200"/>
      <c r="P336" s="201">
        <f>SUM(P337:P383)</f>
        <v>0</v>
      </c>
      <c r="Q336" s="200"/>
      <c r="R336" s="201">
        <f>SUM(R337:R383)</f>
        <v>0</v>
      </c>
      <c r="S336" s="200"/>
      <c r="T336" s="202">
        <f>SUM(T337:T383)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3" t="s">
        <v>85</v>
      </c>
      <c r="AT336" s="204" t="s">
        <v>76</v>
      </c>
      <c r="AU336" s="204" t="s">
        <v>85</v>
      </c>
      <c r="AY336" s="203" t="s">
        <v>180</v>
      </c>
      <c r="BK336" s="205">
        <f>SUM(BK337:BK383)</f>
        <v>0</v>
      </c>
    </row>
    <row r="337" s="2" customFormat="1" ht="24.15" customHeight="1">
      <c r="A337" s="41"/>
      <c r="B337" s="42"/>
      <c r="C337" s="208" t="s">
        <v>1045</v>
      </c>
      <c r="D337" s="208" t="s">
        <v>182</v>
      </c>
      <c r="E337" s="209" t="s">
        <v>2116</v>
      </c>
      <c r="F337" s="210" t="s">
        <v>2117</v>
      </c>
      <c r="G337" s="211" t="s">
        <v>105</v>
      </c>
      <c r="H337" s="212">
        <v>628</v>
      </c>
      <c r="I337" s="213"/>
      <c r="J337" s="214">
        <f>ROUND(I337*H337,2)</f>
        <v>0</v>
      </c>
      <c r="K337" s="210" t="s">
        <v>185</v>
      </c>
      <c r="L337" s="47"/>
      <c r="M337" s="215" t="s">
        <v>19</v>
      </c>
      <c r="N337" s="216" t="s">
        <v>48</v>
      </c>
      <c r="O337" s="87"/>
      <c r="P337" s="217">
        <f>O337*H337</f>
        <v>0</v>
      </c>
      <c r="Q337" s="217">
        <v>0</v>
      </c>
      <c r="R337" s="217">
        <f>Q337*H337</f>
        <v>0</v>
      </c>
      <c r="S337" s="217">
        <v>0</v>
      </c>
      <c r="T337" s="21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9" t="s">
        <v>186</v>
      </c>
      <c r="AT337" s="219" t="s">
        <v>182</v>
      </c>
      <c r="AU337" s="219" t="s">
        <v>87</v>
      </c>
      <c r="AY337" s="20" t="s">
        <v>180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85</v>
      </c>
      <c r="BK337" s="220">
        <f>ROUND(I337*H337,2)</f>
        <v>0</v>
      </c>
      <c r="BL337" s="20" t="s">
        <v>186</v>
      </c>
      <c r="BM337" s="219" t="s">
        <v>2118</v>
      </c>
    </row>
    <row r="338" s="2" customFormat="1">
      <c r="A338" s="41"/>
      <c r="B338" s="42"/>
      <c r="C338" s="43"/>
      <c r="D338" s="221" t="s">
        <v>188</v>
      </c>
      <c r="E338" s="43"/>
      <c r="F338" s="222" t="s">
        <v>2119</v>
      </c>
      <c r="G338" s="43"/>
      <c r="H338" s="43"/>
      <c r="I338" s="223"/>
      <c r="J338" s="43"/>
      <c r="K338" s="43"/>
      <c r="L338" s="47"/>
      <c r="M338" s="224"/>
      <c r="N338" s="225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188</v>
      </c>
      <c r="AU338" s="20" t="s">
        <v>87</v>
      </c>
    </row>
    <row r="339" s="2" customFormat="1">
      <c r="A339" s="41"/>
      <c r="B339" s="42"/>
      <c r="C339" s="43"/>
      <c r="D339" s="228" t="s">
        <v>581</v>
      </c>
      <c r="E339" s="43"/>
      <c r="F339" s="280" t="s">
        <v>2120</v>
      </c>
      <c r="G339" s="43"/>
      <c r="H339" s="43"/>
      <c r="I339" s="223"/>
      <c r="J339" s="43"/>
      <c r="K339" s="43"/>
      <c r="L339" s="47"/>
      <c r="M339" s="224"/>
      <c r="N339" s="225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581</v>
      </c>
      <c r="AU339" s="20" t="s">
        <v>87</v>
      </c>
    </row>
    <row r="340" s="2" customFormat="1" ht="21.75" customHeight="1">
      <c r="A340" s="41"/>
      <c r="B340" s="42"/>
      <c r="C340" s="208" t="s">
        <v>1051</v>
      </c>
      <c r="D340" s="208" t="s">
        <v>182</v>
      </c>
      <c r="E340" s="209" t="s">
        <v>2121</v>
      </c>
      <c r="F340" s="210" t="s">
        <v>1785</v>
      </c>
      <c r="G340" s="211" t="s">
        <v>2122</v>
      </c>
      <c r="H340" s="212">
        <v>628</v>
      </c>
      <c r="I340" s="213"/>
      <c r="J340" s="214">
        <f>ROUND(I340*H340,2)</f>
        <v>0</v>
      </c>
      <c r="K340" s="210" t="s">
        <v>185</v>
      </c>
      <c r="L340" s="47"/>
      <c r="M340" s="215" t="s">
        <v>19</v>
      </c>
      <c r="N340" s="216" t="s">
        <v>48</v>
      </c>
      <c r="O340" s="87"/>
      <c r="P340" s="217">
        <f>O340*H340</f>
        <v>0</v>
      </c>
      <c r="Q340" s="217">
        <v>0</v>
      </c>
      <c r="R340" s="217">
        <f>Q340*H340</f>
        <v>0</v>
      </c>
      <c r="S340" s="217">
        <v>0</v>
      </c>
      <c r="T340" s="218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9" t="s">
        <v>186</v>
      </c>
      <c r="AT340" s="219" t="s">
        <v>182</v>
      </c>
      <c r="AU340" s="219" t="s">
        <v>87</v>
      </c>
      <c r="AY340" s="20" t="s">
        <v>180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0" t="s">
        <v>85</v>
      </c>
      <c r="BK340" s="220">
        <f>ROUND(I340*H340,2)</f>
        <v>0</v>
      </c>
      <c r="BL340" s="20" t="s">
        <v>186</v>
      </c>
      <c r="BM340" s="219" t="s">
        <v>2123</v>
      </c>
    </row>
    <row r="341" s="2" customFormat="1">
      <c r="A341" s="41"/>
      <c r="B341" s="42"/>
      <c r="C341" s="43"/>
      <c r="D341" s="221" t="s">
        <v>188</v>
      </c>
      <c r="E341" s="43"/>
      <c r="F341" s="222" t="s">
        <v>2124</v>
      </c>
      <c r="G341" s="43"/>
      <c r="H341" s="43"/>
      <c r="I341" s="223"/>
      <c r="J341" s="43"/>
      <c r="K341" s="43"/>
      <c r="L341" s="47"/>
      <c r="M341" s="224"/>
      <c r="N341" s="225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188</v>
      </c>
      <c r="AU341" s="20" t="s">
        <v>87</v>
      </c>
    </row>
    <row r="342" s="2" customFormat="1">
      <c r="A342" s="41"/>
      <c r="B342" s="42"/>
      <c r="C342" s="43"/>
      <c r="D342" s="228" t="s">
        <v>581</v>
      </c>
      <c r="E342" s="43"/>
      <c r="F342" s="280" t="s">
        <v>2120</v>
      </c>
      <c r="G342" s="43"/>
      <c r="H342" s="43"/>
      <c r="I342" s="223"/>
      <c r="J342" s="43"/>
      <c r="K342" s="43"/>
      <c r="L342" s="47"/>
      <c r="M342" s="224"/>
      <c r="N342" s="225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581</v>
      </c>
      <c r="AU342" s="20" t="s">
        <v>87</v>
      </c>
    </row>
    <row r="343" s="2" customFormat="1" ht="55.5" customHeight="1">
      <c r="A343" s="41"/>
      <c r="B343" s="42"/>
      <c r="C343" s="208" t="s">
        <v>1056</v>
      </c>
      <c r="D343" s="208" t="s">
        <v>182</v>
      </c>
      <c r="E343" s="209" t="s">
        <v>2125</v>
      </c>
      <c r="F343" s="210" t="s">
        <v>2126</v>
      </c>
      <c r="G343" s="211" t="s">
        <v>2122</v>
      </c>
      <c r="H343" s="212">
        <v>628</v>
      </c>
      <c r="I343" s="213"/>
      <c r="J343" s="214">
        <f>ROUND(I343*H343,2)</f>
        <v>0</v>
      </c>
      <c r="K343" s="210" t="s">
        <v>185</v>
      </c>
      <c r="L343" s="47"/>
      <c r="M343" s="215" t="s">
        <v>19</v>
      </c>
      <c r="N343" s="216" t="s">
        <v>48</v>
      </c>
      <c r="O343" s="87"/>
      <c r="P343" s="217">
        <f>O343*H343</f>
        <v>0</v>
      </c>
      <c r="Q343" s="217">
        <v>0</v>
      </c>
      <c r="R343" s="217">
        <f>Q343*H343</f>
        <v>0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186</v>
      </c>
      <c r="AT343" s="219" t="s">
        <v>182</v>
      </c>
      <c r="AU343" s="219" t="s">
        <v>87</v>
      </c>
      <c r="AY343" s="20" t="s">
        <v>180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85</v>
      </c>
      <c r="BK343" s="220">
        <f>ROUND(I343*H343,2)</f>
        <v>0</v>
      </c>
      <c r="BL343" s="20" t="s">
        <v>186</v>
      </c>
      <c r="BM343" s="219" t="s">
        <v>2127</v>
      </c>
    </row>
    <row r="344" s="2" customFormat="1">
      <c r="A344" s="41"/>
      <c r="B344" s="42"/>
      <c r="C344" s="43"/>
      <c r="D344" s="221" t="s">
        <v>188</v>
      </c>
      <c r="E344" s="43"/>
      <c r="F344" s="222" t="s">
        <v>2128</v>
      </c>
      <c r="G344" s="43"/>
      <c r="H344" s="43"/>
      <c r="I344" s="223"/>
      <c r="J344" s="43"/>
      <c r="K344" s="43"/>
      <c r="L344" s="47"/>
      <c r="M344" s="224"/>
      <c r="N344" s="225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188</v>
      </c>
      <c r="AU344" s="20" t="s">
        <v>87</v>
      </c>
    </row>
    <row r="345" s="2" customFormat="1">
      <c r="A345" s="41"/>
      <c r="B345" s="42"/>
      <c r="C345" s="43"/>
      <c r="D345" s="228" t="s">
        <v>581</v>
      </c>
      <c r="E345" s="43"/>
      <c r="F345" s="280" t="s">
        <v>2129</v>
      </c>
      <c r="G345" s="43"/>
      <c r="H345" s="43"/>
      <c r="I345" s="223"/>
      <c r="J345" s="43"/>
      <c r="K345" s="43"/>
      <c r="L345" s="47"/>
      <c r="M345" s="224"/>
      <c r="N345" s="225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581</v>
      </c>
      <c r="AU345" s="20" t="s">
        <v>87</v>
      </c>
    </row>
    <row r="346" s="2" customFormat="1" ht="33" customHeight="1">
      <c r="A346" s="41"/>
      <c r="B346" s="42"/>
      <c r="C346" s="208" t="s">
        <v>1064</v>
      </c>
      <c r="D346" s="208" t="s">
        <v>182</v>
      </c>
      <c r="E346" s="209" t="s">
        <v>2130</v>
      </c>
      <c r="F346" s="210" t="s">
        <v>2131</v>
      </c>
      <c r="G346" s="211" t="s">
        <v>105</v>
      </c>
      <c r="H346" s="212">
        <v>628</v>
      </c>
      <c r="I346" s="213"/>
      <c r="J346" s="214">
        <f>ROUND(I346*H346,2)</f>
        <v>0</v>
      </c>
      <c r="K346" s="210" t="s">
        <v>185</v>
      </c>
      <c r="L346" s="47"/>
      <c r="M346" s="215" t="s">
        <v>19</v>
      </c>
      <c r="N346" s="216" t="s">
        <v>48</v>
      </c>
      <c r="O346" s="87"/>
      <c r="P346" s="217">
        <f>O346*H346</f>
        <v>0</v>
      </c>
      <c r="Q346" s="217">
        <v>0</v>
      </c>
      <c r="R346" s="217">
        <f>Q346*H346</f>
        <v>0</v>
      </c>
      <c r="S346" s="217">
        <v>0</v>
      </c>
      <c r="T346" s="218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9" t="s">
        <v>186</v>
      </c>
      <c r="AT346" s="219" t="s">
        <v>182</v>
      </c>
      <c r="AU346" s="219" t="s">
        <v>87</v>
      </c>
      <c r="AY346" s="20" t="s">
        <v>180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85</v>
      </c>
      <c r="BK346" s="220">
        <f>ROUND(I346*H346,2)</f>
        <v>0</v>
      </c>
      <c r="BL346" s="20" t="s">
        <v>186</v>
      </c>
      <c r="BM346" s="219" t="s">
        <v>2132</v>
      </c>
    </row>
    <row r="347" s="2" customFormat="1">
      <c r="A347" s="41"/>
      <c r="B347" s="42"/>
      <c r="C347" s="43"/>
      <c r="D347" s="221" t="s">
        <v>188</v>
      </c>
      <c r="E347" s="43"/>
      <c r="F347" s="222" t="s">
        <v>2133</v>
      </c>
      <c r="G347" s="43"/>
      <c r="H347" s="43"/>
      <c r="I347" s="223"/>
      <c r="J347" s="43"/>
      <c r="K347" s="43"/>
      <c r="L347" s="47"/>
      <c r="M347" s="224"/>
      <c r="N347" s="225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188</v>
      </c>
      <c r="AU347" s="20" t="s">
        <v>87</v>
      </c>
    </row>
    <row r="348" s="2" customFormat="1">
      <c r="A348" s="41"/>
      <c r="B348" s="42"/>
      <c r="C348" s="43"/>
      <c r="D348" s="228" t="s">
        <v>581</v>
      </c>
      <c r="E348" s="43"/>
      <c r="F348" s="280" t="s">
        <v>2134</v>
      </c>
      <c r="G348" s="43"/>
      <c r="H348" s="43"/>
      <c r="I348" s="223"/>
      <c r="J348" s="43"/>
      <c r="K348" s="43"/>
      <c r="L348" s="47"/>
      <c r="M348" s="224"/>
      <c r="N348" s="225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581</v>
      </c>
      <c r="AU348" s="20" t="s">
        <v>87</v>
      </c>
    </row>
    <row r="349" s="2" customFormat="1" ht="16.5" customHeight="1">
      <c r="A349" s="41"/>
      <c r="B349" s="42"/>
      <c r="C349" s="270" t="s">
        <v>1070</v>
      </c>
      <c r="D349" s="270" t="s">
        <v>319</v>
      </c>
      <c r="E349" s="271" t="s">
        <v>2135</v>
      </c>
      <c r="F349" s="272" t="s">
        <v>2136</v>
      </c>
      <c r="G349" s="273" t="s">
        <v>280</v>
      </c>
      <c r="H349" s="274">
        <v>22.608000000000001</v>
      </c>
      <c r="I349" s="275"/>
      <c r="J349" s="276">
        <f>ROUND(I349*H349,2)</f>
        <v>0</v>
      </c>
      <c r="K349" s="272" t="s">
        <v>19</v>
      </c>
      <c r="L349" s="277"/>
      <c r="M349" s="278" t="s">
        <v>19</v>
      </c>
      <c r="N349" s="279" t="s">
        <v>48</v>
      </c>
      <c r="O349" s="87"/>
      <c r="P349" s="217">
        <f>O349*H349</f>
        <v>0</v>
      </c>
      <c r="Q349" s="217">
        <v>0</v>
      </c>
      <c r="R349" s="217">
        <f>Q349*H349</f>
        <v>0</v>
      </c>
      <c r="S349" s="217">
        <v>0</v>
      </c>
      <c r="T349" s="218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9" t="s">
        <v>260</v>
      </c>
      <c r="AT349" s="219" t="s">
        <v>319</v>
      </c>
      <c r="AU349" s="219" t="s">
        <v>87</v>
      </c>
      <c r="AY349" s="20" t="s">
        <v>180</v>
      </c>
      <c r="BE349" s="220">
        <f>IF(N349="základní",J349,0)</f>
        <v>0</v>
      </c>
      <c r="BF349" s="220">
        <f>IF(N349="snížená",J349,0)</f>
        <v>0</v>
      </c>
      <c r="BG349" s="220">
        <f>IF(N349="zákl. přenesená",J349,0)</f>
        <v>0</v>
      </c>
      <c r="BH349" s="220">
        <f>IF(N349="sníž. přenesená",J349,0)</f>
        <v>0</v>
      </c>
      <c r="BI349" s="220">
        <f>IF(N349="nulová",J349,0)</f>
        <v>0</v>
      </c>
      <c r="BJ349" s="20" t="s">
        <v>85</v>
      </c>
      <c r="BK349" s="220">
        <f>ROUND(I349*H349,2)</f>
        <v>0</v>
      </c>
      <c r="BL349" s="20" t="s">
        <v>186</v>
      </c>
      <c r="BM349" s="219" t="s">
        <v>2137</v>
      </c>
    </row>
    <row r="350" s="2" customFormat="1">
      <c r="A350" s="41"/>
      <c r="B350" s="42"/>
      <c r="C350" s="43"/>
      <c r="D350" s="228" t="s">
        <v>581</v>
      </c>
      <c r="E350" s="43"/>
      <c r="F350" s="280" t="s">
        <v>2138</v>
      </c>
      <c r="G350" s="43"/>
      <c r="H350" s="43"/>
      <c r="I350" s="223"/>
      <c r="J350" s="43"/>
      <c r="K350" s="43"/>
      <c r="L350" s="47"/>
      <c r="M350" s="224"/>
      <c r="N350" s="225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581</v>
      </c>
      <c r="AU350" s="20" t="s">
        <v>87</v>
      </c>
    </row>
    <row r="351" s="2" customFormat="1" ht="37.8" customHeight="1">
      <c r="A351" s="41"/>
      <c r="B351" s="42"/>
      <c r="C351" s="208" t="s">
        <v>1075</v>
      </c>
      <c r="D351" s="208" t="s">
        <v>182</v>
      </c>
      <c r="E351" s="209" t="s">
        <v>2139</v>
      </c>
      <c r="F351" s="210" t="s">
        <v>2140</v>
      </c>
      <c r="G351" s="211" t="s">
        <v>2122</v>
      </c>
      <c r="H351" s="212">
        <v>628</v>
      </c>
      <c r="I351" s="213"/>
      <c r="J351" s="214">
        <f>ROUND(I351*H351,2)</f>
        <v>0</v>
      </c>
      <c r="K351" s="210" t="s">
        <v>185</v>
      </c>
      <c r="L351" s="47"/>
      <c r="M351" s="215" t="s">
        <v>19</v>
      </c>
      <c r="N351" s="216" t="s">
        <v>48</v>
      </c>
      <c r="O351" s="87"/>
      <c r="P351" s="217">
        <f>O351*H351</f>
        <v>0</v>
      </c>
      <c r="Q351" s="217">
        <v>0</v>
      </c>
      <c r="R351" s="217">
        <f>Q351*H351</f>
        <v>0</v>
      </c>
      <c r="S351" s="217">
        <v>0</v>
      </c>
      <c r="T351" s="218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9" t="s">
        <v>186</v>
      </c>
      <c r="AT351" s="219" t="s">
        <v>182</v>
      </c>
      <c r="AU351" s="219" t="s">
        <v>87</v>
      </c>
      <c r="AY351" s="20" t="s">
        <v>180</v>
      </c>
      <c r="BE351" s="220">
        <f>IF(N351="základní",J351,0)</f>
        <v>0</v>
      </c>
      <c r="BF351" s="220">
        <f>IF(N351="snížená",J351,0)</f>
        <v>0</v>
      </c>
      <c r="BG351" s="220">
        <f>IF(N351="zákl. přenesená",J351,0)</f>
        <v>0</v>
      </c>
      <c r="BH351" s="220">
        <f>IF(N351="sníž. přenesená",J351,0)</f>
        <v>0</v>
      </c>
      <c r="BI351" s="220">
        <f>IF(N351="nulová",J351,0)</f>
        <v>0</v>
      </c>
      <c r="BJ351" s="20" t="s">
        <v>85</v>
      </c>
      <c r="BK351" s="220">
        <f>ROUND(I351*H351,2)</f>
        <v>0</v>
      </c>
      <c r="BL351" s="20" t="s">
        <v>186</v>
      </c>
      <c r="BM351" s="219" t="s">
        <v>2141</v>
      </c>
    </row>
    <row r="352" s="2" customFormat="1">
      <c r="A352" s="41"/>
      <c r="B352" s="42"/>
      <c r="C352" s="43"/>
      <c r="D352" s="221" t="s">
        <v>188</v>
      </c>
      <c r="E352" s="43"/>
      <c r="F352" s="222" t="s">
        <v>2142</v>
      </c>
      <c r="G352" s="43"/>
      <c r="H352" s="43"/>
      <c r="I352" s="223"/>
      <c r="J352" s="43"/>
      <c r="K352" s="43"/>
      <c r="L352" s="47"/>
      <c r="M352" s="224"/>
      <c r="N352" s="225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188</v>
      </c>
      <c r="AU352" s="20" t="s">
        <v>87</v>
      </c>
    </row>
    <row r="353" s="2" customFormat="1">
      <c r="A353" s="41"/>
      <c r="B353" s="42"/>
      <c r="C353" s="43"/>
      <c r="D353" s="228" t="s">
        <v>581</v>
      </c>
      <c r="E353" s="43"/>
      <c r="F353" s="280" t="s">
        <v>2143</v>
      </c>
      <c r="G353" s="43"/>
      <c r="H353" s="43"/>
      <c r="I353" s="223"/>
      <c r="J353" s="43"/>
      <c r="K353" s="43"/>
      <c r="L353" s="47"/>
      <c r="M353" s="224"/>
      <c r="N353" s="225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581</v>
      </c>
      <c r="AU353" s="20" t="s">
        <v>87</v>
      </c>
    </row>
    <row r="354" s="2" customFormat="1" ht="24.15" customHeight="1">
      <c r="A354" s="41"/>
      <c r="B354" s="42"/>
      <c r="C354" s="208" t="s">
        <v>1080</v>
      </c>
      <c r="D354" s="208" t="s">
        <v>182</v>
      </c>
      <c r="E354" s="209" t="s">
        <v>2144</v>
      </c>
      <c r="F354" s="210" t="s">
        <v>2145</v>
      </c>
      <c r="G354" s="211" t="s">
        <v>1147</v>
      </c>
      <c r="H354" s="212">
        <v>18.84</v>
      </c>
      <c r="I354" s="213"/>
      <c r="J354" s="214">
        <f>ROUND(I354*H354,2)</f>
        <v>0</v>
      </c>
      <c r="K354" s="210" t="s">
        <v>19</v>
      </c>
      <c r="L354" s="47"/>
      <c r="M354" s="215" t="s">
        <v>19</v>
      </c>
      <c r="N354" s="216" t="s">
        <v>48</v>
      </c>
      <c r="O354" s="87"/>
      <c r="P354" s="217">
        <f>O354*H354</f>
        <v>0</v>
      </c>
      <c r="Q354" s="217">
        <v>0</v>
      </c>
      <c r="R354" s="217">
        <f>Q354*H354</f>
        <v>0</v>
      </c>
      <c r="S354" s="217">
        <v>0</v>
      </c>
      <c r="T354" s="21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9" t="s">
        <v>186</v>
      </c>
      <c r="AT354" s="219" t="s">
        <v>182</v>
      </c>
      <c r="AU354" s="219" t="s">
        <v>87</v>
      </c>
      <c r="AY354" s="20" t="s">
        <v>180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0" t="s">
        <v>85</v>
      </c>
      <c r="BK354" s="220">
        <f>ROUND(I354*H354,2)</f>
        <v>0</v>
      </c>
      <c r="BL354" s="20" t="s">
        <v>186</v>
      </c>
      <c r="BM354" s="219" t="s">
        <v>2146</v>
      </c>
    </row>
    <row r="355" s="2" customFormat="1">
      <c r="A355" s="41"/>
      <c r="B355" s="42"/>
      <c r="C355" s="43"/>
      <c r="D355" s="228" t="s">
        <v>581</v>
      </c>
      <c r="E355" s="43"/>
      <c r="F355" s="280" t="s">
        <v>2147</v>
      </c>
      <c r="G355" s="43"/>
      <c r="H355" s="43"/>
      <c r="I355" s="223"/>
      <c r="J355" s="43"/>
      <c r="K355" s="43"/>
      <c r="L355" s="47"/>
      <c r="M355" s="224"/>
      <c r="N355" s="225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581</v>
      </c>
      <c r="AU355" s="20" t="s">
        <v>87</v>
      </c>
    </row>
    <row r="356" s="2" customFormat="1" ht="24.15" customHeight="1">
      <c r="A356" s="41"/>
      <c r="B356" s="42"/>
      <c r="C356" s="208" t="s">
        <v>1085</v>
      </c>
      <c r="D356" s="208" t="s">
        <v>182</v>
      </c>
      <c r="E356" s="209" t="s">
        <v>2148</v>
      </c>
      <c r="F356" s="210" t="s">
        <v>2149</v>
      </c>
      <c r="G356" s="211" t="s">
        <v>280</v>
      </c>
      <c r="H356" s="212">
        <v>0.016</v>
      </c>
      <c r="I356" s="213"/>
      <c r="J356" s="214">
        <f>ROUND(I356*H356,2)</f>
        <v>0</v>
      </c>
      <c r="K356" s="210" t="s">
        <v>185</v>
      </c>
      <c r="L356" s="47"/>
      <c r="M356" s="215" t="s">
        <v>19</v>
      </c>
      <c r="N356" s="216" t="s">
        <v>48</v>
      </c>
      <c r="O356" s="87"/>
      <c r="P356" s="217">
        <f>O356*H356</f>
        <v>0</v>
      </c>
      <c r="Q356" s="217">
        <v>0</v>
      </c>
      <c r="R356" s="217">
        <f>Q356*H356</f>
        <v>0</v>
      </c>
      <c r="S356" s="217">
        <v>0</v>
      </c>
      <c r="T356" s="218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9" t="s">
        <v>186</v>
      </c>
      <c r="AT356" s="219" t="s">
        <v>182</v>
      </c>
      <c r="AU356" s="219" t="s">
        <v>87</v>
      </c>
      <c r="AY356" s="20" t="s">
        <v>180</v>
      </c>
      <c r="BE356" s="220">
        <f>IF(N356="základní",J356,0)</f>
        <v>0</v>
      </c>
      <c r="BF356" s="220">
        <f>IF(N356="snížená",J356,0)</f>
        <v>0</v>
      </c>
      <c r="BG356" s="220">
        <f>IF(N356="zákl. přenesená",J356,0)</f>
        <v>0</v>
      </c>
      <c r="BH356" s="220">
        <f>IF(N356="sníž. přenesená",J356,0)</f>
        <v>0</v>
      </c>
      <c r="BI356" s="220">
        <f>IF(N356="nulová",J356,0)</f>
        <v>0</v>
      </c>
      <c r="BJ356" s="20" t="s">
        <v>85</v>
      </c>
      <c r="BK356" s="220">
        <f>ROUND(I356*H356,2)</f>
        <v>0</v>
      </c>
      <c r="BL356" s="20" t="s">
        <v>186</v>
      </c>
      <c r="BM356" s="219" t="s">
        <v>2150</v>
      </c>
    </row>
    <row r="357" s="2" customFormat="1">
      <c r="A357" s="41"/>
      <c r="B357" s="42"/>
      <c r="C357" s="43"/>
      <c r="D357" s="221" t="s">
        <v>188</v>
      </c>
      <c r="E357" s="43"/>
      <c r="F357" s="222" t="s">
        <v>2151</v>
      </c>
      <c r="G357" s="43"/>
      <c r="H357" s="43"/>
      <c r="I357" s="223"/>
      <c r="J357" s="43"/>
      <c r="K357" s="43"/>
      <c r="L357" s="47"/>
      <c r="M357" s="224"/>
      <c r="N357" s="225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188</v>
      </c>
      <c r="AU357" s="20" t="s">
        <v>87</v>
      </c>
    </row>
    <row r="358" s="2" customFormat="1">
      <c r="A358" s="41"/>
      <c r="B358" s="42"/>
      <c r="C358" s="43"/>
      <c r="D358" s="228" t="s">
        <v>581</v>
      </c>
      <c r="E358" s="43"/>
      <c r="F358" s="280" t="s">
        <v>2152</v>
      </c>
      <c r="G358" s="43"/>
      <c r="H358" s="43"/>
      <c r="I358" s="223"/>
      <c r="J358" s="43"/>
      <c r="K358" s="43"/>
      <c r="L358" s="47"/>
      <c r="M358" s="224"/>
      <c r="N358" s="225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581</v>
      </c>
      <c r="AU358" s="20" t="s">
        <v>87</v>
      </c>
    </row>
    <row r="359" s="2" customFormat="1" ht="44.25" customHeight="1">
      <c r="A359" s="41"/>
      <c r="B359" s="42"/>
      <c r="C359" s="208" t="s">
        <v>1090</v>
      </c>
      <c r="D359" s="208" t="s">
        <v>182</v>
      </c>
      <c r="E359" s="209" t="s">
        <v>1903</v>
      </c>
      <c r="F359" s="210" t="s">
        <v>2153</v>
      </c>
      <c r="G359" s="211" t="s">
        <v>1147</v>
      </c>
      <c r="H359" s="212">
        <v>15.699999999999999</v>
      </c>
      <c r="I359" s="213"/>
      <c r="J359" s="214">
        <f>ROUND(I359*H359,2)</f>
        <v>0</v>
      </c>
      <c r="K359" s="210" t="s">
        <v>19</v>
      </c>
      <c r="L359" s="47"/>
      <c r="M359" s="215" t="s">
        <v>19</v>
      </c>
      <c r="N359" s="216" t="s">
        <v>48</v>
      </c>
      <c r="O359" s="87"/>
      <c r="P359" s="217">
        <f>O359*H359</f>
        <v>0</v>
      </c>
      <c r="Q359" s="217">
        <v>0</v>
      </c>
      <c r="R359" s="217">
        <f>Q359*H359</f>
        <v>0</v>
      </c>
      <c r="S359" s="217">
        <v>0</v>
      </c>
      <c r="T359" s="218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9" t="s">
        <v>186</v>
      </c>
      <c r="AT359" s="219" t="s">
        <v>182</v>
      </c>
      <c r="AU359" s="219" t="s">
        <v>87</v>
      </c>
      <c r="AY359" s="20" t="s">
        <v>180</v>
      </c>
      <c r="BE359" s="220">
        <f>IF(N359="základní",J359,0)</f>
        <v>0</v>
      </c>
      <c r="BF359" s="220">
        <f>IF(N359="snížená",J359,0)</f>
        <v>0</v>
      </c>
      <c r="BG359" s="220">
        <f>IF(N359="zákl. přenesená",J359,0)</f>
        <v>0</v>
      </c>
      <c r="BH359" s="220">
        <f>IF(N359="sníž. přenesená",J359,0)</f>
        <v>0</v>
      </c>
      <c r="BI359" s="220">
        <f>IF(N359="nulová",J359,0)</f>
        <v>0</v>
      </c>
      <c r="BJ359" s="20" t="s">
        <v>85</v>
      </c>
      <c r="BK359" s="220">
        <f>ROUND(I359*H359,2)</f>
        <v>0</v>
      </c>
      <c r="BL359" s="20" t="s">
        <v>186</v>
      </c>
      <c r="BM359" s="219" t="s">
        <v>2154</v>
      </c>
    </row>
    <row r="360" s="2" customFormat="1">
      <c r="A360" s="41"/>
      <c r="B360" s="42"/>
      <c r="C360" s="43"/>
      <c r="D360" s="228" t="s">
        <v>581</v>
      </c>
      <c r="E360" s="43"/>
      <c r="F360" s="280" t="s">
        <v>2155</v>
      </c>
      <c r="G360" s="43"/>
      <c r="H360" s="43"/>
      <c r="I360" s="223"/>
      <c r="J360" s="43"/>
      <c r="K360" s="43"/>
      <c r="L360" s="47"/>
      <c r="M360" s="224"/>
      <c r="N360" s="225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581</v>
      </c>
      <c r="AU360" s="20" t="s">
        <v>87</v>
      </c>
    </row>
    <row r="361" s="2" customFormat="1" ht="21.75" customHeight="1">
      <c r="A361" s="41"/>
      <c r="B361" s="42"/>
      <c r="C361" s="208" t="s">
        <v>1095</v>
      </c>
      <c r="D361" s="208" t="s">
        <v>182</v>
      </c>
      <c r="E361" s="209" t="s">
        <v>2156</v>
      </c>
      <c r="F361" s="210" t="s">
        <v>2157</v>
      </c>
      <c r="G361" s="211" t="s">
        <v>2122</v>
      </c>
      <c r="H361" s="212">
        <v>628</v>
      </c>
      <c r="I361" s="213"/>
      <c r="J361" s="214">
        <f>ROUND(I361*H361,2)</f>
        <v>0</v>
      </c>
      <c r="K361" s="210" t="s">
        <v>185</v>
      </c>
      <c r="L361" s="47"/>
      <c r="M361" s="215" t="s">
        <v>19</v>
      </c>
      <c r="N361" s="216" t="s">
        <v>48</v>
      </c>
      <c r="O361" s="87"/>
      <c r="P361" s="217">
        <f>O361*H361</f>
        <v>0</v>
      </c>
      <c r="Q361" s="217">
        <v>0</v>
      </c>
      <c r="R361" s="217">
        <f>Q361*H361</f>
        <v>0</v>
      </c>
      <c r="S361" s="217">
        <v>0</v>
      </c>
      <c r="T361" s="218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9" t="s">
        <v>186</v>
      </c>
      <c r="AT361" s="219" t="s">
        <v>182</v>
      </c>
      <c r="AU361" s="219" t="s">
        <v>87</v>
      </c>
      <c r="AY361" s="20" t="s">
        <v>180</v>
      </c>
      <c r="BE361" s="220">
        <f>IF(N361="základní",J361,0)</f>
        <v>0</v>
      </c>
      <c r="BF361" s="220">
        <f>IF(N361="snížená",J361,0)</f>
        <v>0</v>
      </c>
      <c r="BG361" s="220">
        <f>IF(N361="zákl. přenesená",J361,0)</f>
        <v>0</v>
      </c>
      <c r="BH361" s="220">
        <f>IF(N361="sníž. přenesená",J361,0)</f>
        <v>0</v>
      </c>
      <c r="BI361" s="220">
        <f>IF(N361="nulová",J361,0)</f>
        <v>0</v>
      </c>
      <c r="BJ361" s="20" t="s">
        <v>85</v>
      </c>
      <c r="BK361" s="220">
        <f>ROUND(I361*H361,2)</f>
        <v>0</v>
      </c>
      <c r="BL361" s="20" t="s">
        <v>186</v>
      </c>
      <c r="BM361" s="219" t="s">
        <v>2158</v>
      </c>
    </row>
    <row r="362" s="2" customFormat="1">
      <c r="A362" s="41"/>
      <c r="B362" s="42"/>
      <c r="C362" s="43"/>
      <c r="D362" s="221" t="s">
        <v>188</v>
      </c>
      <c r="E362" s="43"/>
      <c r="F362" s="222" t="s">
        <v>2159</v>
      </c>
      <c r="G362" s="43"/>
      <c r="H362" s="43"/>
      <c r="I362" s="223"/>
      <c r="J362" s="43"/>
      <c r="K362" s="43"/>
      <c r="L362" s="47"/>
      <c r="M362" s="224"/>
      <c r="N362" s="225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188</v>
      </c>
      <c r="AU362" s="20" t="s">
        <v>87</v>
      </c>
    </row>
    <row r="363" s="2" customFormat="1">
      <c r="A363" s="41"/>
      <c r="B363" s="42"/>
      <c r="C363" s="43"/>
      <c r="D363" s="228" t="s">
        <v>581</v>
      </c>
      <c r="E363" s="43"/>
      <c r="F363" s="280" t="s">
        <v>2120</v>
      </c>
      <c r="G363" s="43"/>
      <c r="H363" s="43"/>
      <c r="I363" s="223"/>
      <c r="J363" s="43"/>
      <c r="K363" s="43"/>
      <c r="L363" s="47"/>
      <c r="M363" s="224"/>
      <c r="N363" s="225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581</v>
      </c>
      <c r="AU363" s="20" t="s">
        <v>87</v>
      </c>
    </row>
    <row r="364" s="2" customFormat="1" ht="24.15" customHeight="1">
      <c r="A364" s="41"/>
      <c r="B364" s="42"/>
      <c r="C364" s="208" t="s">
        <v>1102</v>
      </c>
      <c r="D364" s="208" t="s">
        <v>182</v>
      </c>
      <c r="E364" s="209" t="s">
        <v>2160</v>
      </c>
      <c r="F364" s="210" t="s">
        <v>2161</v>
      </c>
      <c r="G364" s="211" t="s">
        <v>2122</v>
      </c>
      <c r="H364" s="212">
        <v>628</v>
      </c>
      <c r="I364" s="213"/>
      <c r="J364" s="214">
        <f>ROUND(I364*H364,2)</f>
        <v>0</v>
      </c>
      <c r="K364" s="210" t="s">
        <v>185</v>
      </c>
      <c r="L364" s="47"/>
      <c r="M364" s="215" t="s">
        <v>19</v>
      </c>
      <c r="N364" s="216" t="s">
        <v>48</v>
      </c>
      <c r="O364" s="87"/>
      <c r="P364" s="217">
        <f>O364*H364</f>
        <v>0</v>
      </c>
      <c r="Q364" s="217">
        <v>0</v>
      </c>
      <c r="R364" s="217">
        <f>Q364*H364</f>
        <v>0</v>
      </c>
      <c r="S364" s="217">
        <v>0</v>
      </c>
      <c r="T364" s="218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9" t="s">
        <v>186</v>
      </c>
      <c r="AT364" s="219" t="s">
        <v>182</v>
      </c>
      <c r="AU364" s="219" t="s">
        <v>87</v>
      </c>
      <c r="AY364" s="20" t="s">
        <v>180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0" t="s">
        <v>85</v>
      </c>
      <c r="BK364" s="220">
        <f>ROUND(I364*H364,2)</f>
        <v>0</v>
      </c>
      <c r="BL364" s="20" t="s">
        <v>186</v>
      </c>
      <c r="BM364" s="219" t="s">
        <v>2162</v>
      </c>
    </row>
    <row r="365" s="2" customFormat="1">
      <c r="A365" s="41"/>
      <c r="B365" s="42"/>
      <c r="C365" s="43"/>
      <c r="D365" s="221" t="s">
        <v>188</v>
      </c>
      <c r="E365" s="43"/>
      <c r="F365" s="222" t="s">
        <v>2163</v>
      </c>
      <c r="G365" s="43"/>
      <c r="H365" s="43"/>
      <c r="I365" s="223"/>
      <c r="J365" s="43"/>
      <c r="K365" s="43"/>
      <c r="L365" s="47"/>
      <c r="M365" s="224"/>
      <c r="N365" s="225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188</v>
      </c>
      <c r="AU365" s="20" t="s">
        <v>87</v>
      </c>
    </row>
    <row r="366" s="2" customFormat="1">
      <c r="A366" s="41"/>
      <c r="B366" s="42"/>
      <c r="C366" s="43"/>
      <c r="D366" s="228" t="s">
        <v>581</v>
      </c>
      <c r="E366" s="43"/>
      <c r="F366" s="280" t="s">
        <v>2120</v>
      </c>
      <c r="G366" s="43"/>
      <c r="H366" s="43"/>
      <c r="I366" s="223"/>
      <c r="J366" s="43"/>
      <c r="K366" s="43"/>
      <c r="L366" s="47"/>
      <c r="M366" s="224"/>
      <c r="N366" s="225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581</v>
      </c>
      <c r="AU366" s="20" t="s">
        <v>87</v>
      </c>
    </row>
    <row r="367" s="2" customFormat="1" ht="24.15" customHeight="1">
      <c r="A367" s="41"/>
      <c r="B367" s="42"/>
      <c r="C367" s="208" t="s">
        <v>1107</v>
      </c>
      <c r="D367" s="208" t="s">
        <v>182</v>
      </c>
      <c r="E367" s="209" t="s">
        <v>2116</v>
      </c>
      <c r="F367" s="210" t="s">
        <v>2117</v>
      </c>
      <c r="G367" s="211" t="s">
        <v>105</v>
      </c>
      <c r="H367" s="212">
        <v>836</v>
      </c>
      <c r="I367" s="213"/>
      <c r="J367" s="214">
        <f>ROUND(I367*H367,2)</f>
        <v>0</v>
      </c>
      <c r="K367" s="210" t="s">
        <v>185</v>
      </c>
      <c r="L367" s="47"/>
      <c r="M367" s="215" t="s">
        <v>19</v>
      </c>
      <c r="N367" s="216" t="s">
        <v>48</v>
      </c>
      <c r="O367" s="87"/>
      <c r="P367" s="217">
        <f>O367*H367</f>
        <v>0</v>
      </c>
      <c r="Q367" s="217">
        <v>0</v>
      </c>
      <c r="R367" s="217">
        <f>Q367*H367</f>
        <v>0</v>
      </c>
      <c r="S367" s="217">
        <v>0</v>
      </c>
      <c r="T367" s="218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9" t="s">
        <v>186</v>
      </c>
      <c r="AT367" s="219" t="s">
        <v>182</v>
      </c>
      <c r="AU367" s="219" t="s">
        <v>87</v>
      </c>
      <c r="AY367" s="20" t="s">
        <v>180</v>
      </c>
      <c r="BE367" s="220">
        <f>IF(N367="základní",J367,0)</f>
        <v>0</v>
      </c>
      <c r="BF367" s="220">
        <f>IF(N367="snížená",J367,0)</f>
        <v>0</v>
      </c>
      <c r="BG367" s="220">
        <f>IF(N367="zákl. přenesená",J367,0)</f>
        <v>0</v>
      </c>
      <c r="BH367" s="220">
        <f>IF(N367="sníž. přenesená",J367,0)</f>
        <v>0</v>
      </c>
      <c r="BI367" s="220">
        <f>IF(N367="nulová",J367,0)</f>
        <v>0</v>
      </c>
      <c r="BJ367" s="20" t="s">
        <v>85</v>
      </c>
      <c r="BK367" s="220">
        <f>ROUND(I367*H367,2)</f>
        <v>0</v>
      </c>
      <c r="BL367" s="20" t="s">
        <v>186</v>
      </c>
      <c r="BM367" s="219" t="s">
        <v>2164</v>
      </c>
    </row>
    <row r="368" s="2" customFormat="1">
      <c r="A368" s="41"/>
      <c r="B368" s="42"/>
      <c r="C368" s="43"/>
      <c r="D368" s="221" t="s">
        <v>188</v>
      </c>
      <c r="E368" s="43"/>
      <c r="F368" s="222" t="s">
        <v>2119</v>
      </c>
      <c r="G368" s="43"/>
      <c r="H368" s="43"/>
      <c r="I368" s="223"/>
      <c r="J368" s="43"/>
      <c r="K368" s="43"/>
      <c r="L368" s="47"/>
      <c r="M368" s="224"/>
      <c r="N368" s="225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188</v>
      </c>
      <c r="AU368" s="20" t="s">
        <v>87</v>
      </c>
    </row>
    <row r="369" s="2" customFormat="1">
      <c r="A369" s="41"/>
      <c r="B369" s="42"/>
      <c r="C369" s="43"/>
      <c r="D369" s="228" t="s">
        <v>581</v>
      </c>
      <c r="E369" s="43"/>
      <c r="F369" s="280" t="s">
        <v>2165</v>
      </c>
      <c r="G369" s="43"/>
      <c r="H369" s="43"/>
      <c r="I369" s="223"/>
      <c r="J369" s="43"/>
      <c r="K369" s="43"/>
      <c r="L369" s="47"/>
      <c r="M369" s="224"/>
      <c r="N369" s="225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581</v>
      </c>
      <c r="AU369" s="20" t="s">
        <v>87</v>
      </c>
    </row>
    <row r="370" s="2" customFormat="1" ht="21.75" customHeight="1">
      <c r="A370" s="41"/>
      <c r="B370" s="42"/>
      <c r="C370" s="208" t="s">
        <v>1116</v>
      </c>
      <c r="D370" s="208" t="s">
        <v>182</v>
      </c>
      <c r="E370" s="209" t="s">
        <v>2121</v>
      </c>
      <c r="F370" s="210" t="s">
        <v>1785</v>
      </c>
      <c r="G370" s="211" t="s">
        <v>2122</v>
      </c>
      <c r="H370" s="212">
        <v>836</v>
      </c>
      <c r="I370" s="213"/>
      <c r="J370" s="214">
        <f>ROUND(I370*H370,2)</f>
        <v>0</v>
      </c>
      <c r="K370" s="210" t="s">
        <v>185</v>
      </c>
      <c r="L370" s="47"/>
      <c r="M370" s="215" t="s">
        <v>19</v>
      </c>
      <c r="N370" s="216" t="s">
        <v>48</v>
      </c>
      <c r="O370" s="87"/>
      <c r="P370" s="217">
        <f>O370*H370</f>
        <v>0</v>
      </c>
      <c r="Q370" s="217">
        <v>0</v>
      </c>
      <c r="R370" s="217">
        <f>Q370*H370</f>
        <v>0</v>
      </c>
      <c r="S370" s="217">
        <v>0</v>
      </c>
      <c r="T370" s="218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9" t="s">
        <v>186</v>
      </c>
      <c r="AT370" s="219" t="s">
        <v>182</v>
      </c>
      <c r="AU370" s="219" t="s">
        <v>87</v>
      </c>
      <c r="AY370" s="20" t="s">
        <v>180</v>
      </c>
      <c r="BE370" s="220">
        <f>IF(N370="základní",J370,0)</f>
        <v>0</v>
      </c>
      <c r="BF370" s="220">
        <f>IF(N370="snížená",J370,0)</f>
        <v>0</v>
      </c>
      <c r="BG370" s="220">
        <f>IF(N370="zákl. přenesená",J370,0)</f>
        <v>0</v>
      </c>
      <c r="BH370" s="220">
        <f>IF(N370="sníž. přenesená",J370,0)</f>
        <v>0</v>
      </c>
      <c r="BI370" s="220">
        <f>IF(N370="nulová",J370,0)</f>
        <v>0</v>
      </c>
      <c r="BJ370" s="20" t="s">
        <v>85</v>
      </c>
      <c r="BK370" s="220">
        <f>ROUND(I370*H370,2)</f>
        <v>0</v>
      </c>
      <c r="BL370" s="20" t="s">
        <v>186</v>
      </c>
      <c r="BM370" s="219" t="s">
        <v>2166</v>
      </c>
    </row>
    <row r="371" s="2" customFormat="1">
      <c r="A371" s="41"/>
      <c r="B371" s="42"/>
      <c r="C371" s="43"/>
      <c r="D371" s="221" t="s">
        <v>188</v>
      </c>
      <c r="E371" s="43"/>
      <c r="F371" s="222" t="s">
        <v>2124</v>
      </c>
      <c r="G371" s="43"/>
      <c r="H371" s="43"/>
      <c r="I371" s="223"/>
      <c r="J371" s="43"/>
      <c r="K371" s="43"/>
      <c r="L371" s="47"/>
      <c r="M371" s="224"/>
      <c r="N371" s="225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188</v>
      </c>
      <c r="AU371" s="20" t="s">
        <v>87</v>
      </c>
    </row>
    <row r="372" s="2" customFormat="1">
      <c r="A372" s="41"/>
      <c r="B372" s="42"/>
      <c r="C372" s="43"/>
      <c r="D372" s="228" t="s">
        <v>581</v>
      </c>
      <c r="E372" s="43"/>
      <c r="F372" s="280" t="s">
        <v>2165</v>
      </c>
      <c r="G372" s="43"/>
      <c r="H372" s="43"/>
      <c r="I372" s="223"/>
      <c r="J372" s="43"/>
      <c r="K372" s="43"/>
      <c r="L372" s="47"/>
      <c r="M372" s="224"/>
      <c r="N372" s="225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581</v>
      </c>
      <c r="AU372" s="20" t="s">
        <v>87</v>
      </c>
    </row>
    <row r="373" s="2" customFormat="1" ht="37.8" customHeight="1">
      <c r="A373" s="41"/>
      <c r="B373" s="42"/>
      <c r="C373" s="208" t="s">
        <v>1125</v>
      </c>
      <c r="D373" s="208" t="s">
        <v>182</v>
      </c>
      <c r="E373" s="209" t="s">
        <v>2167</v>
      </c>
      <c r="F373" s="210" t="s">
        <v>2168</v>
      </c>
      <c r="G373" s="211" t="s">
        <v>2122</v>
      </c>
      <c r="H373" s="212">
        <v>836</v>
      </c>
      <c r="I373" s="213"/>
      <c r="J373" s="214">
        <f>ROUND(I373*H373,2)</f>
        <v>0</v>
      </c>
      <c r="K373" s="210" t="s">
        <v>185</v>
      </c>
      <c r="L373" s="47"/>
      <c r="M373" s="215" t="s">
        <v>19</v>
      </c>
      <c r="N373" s="216" t="s">
        <v>48</v>
      </c>
      <c r="O373" s="87"/>
      <c r="P373" s="217">
        <f>O373*H373</f>
        <v>0</v>
      </c>
      <c r="Q373" s="217">
        <v>0</v>
      </c>
      <c r="R373" s="217">
        <f>Q373*H373</f>
        <v>0</v>
      </c>
      <c r="S373" s="217">
        <v>0</v>
      </c>
      <c r="T373" s="218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9" t="s">
        <v>186</v>
      </c>
      <c r="AT373" s="219" t="s">
        <v>182</v>
      </c>
      <c r="AU373" s="219" t="s">
        <v>87</v>
      </c>
      <c r="AY373" s="20" t="s">
        <v>180</v>
      </c>
      <c r="BE373" s="220">
        <f>IF(N373="základní",J373,0)</f>
        <v>0</v>
      </c>
      <c r="BF373" s="220">
        <f>IF(N373="snížená",J373,0)</f>
        <v>0</v>
      </c>
      <c r="BG373" s="220">
        <f>IF(N373="zákl. přenesená",J373,0)</f>
        <v>0</v>
      </c>
      <c r="BH373" s="220">
        <f>IF(N373="sníž. přenesená",J373,0)</f>
        <v>0</v>
      </c>
      <c r="BI373" s="220">
        <f>IF(N373="nulová",J373,0)</f>
        <v>0</v>
      </c>
      <c r="BJ373" s="20" t="s">
        <v>85</v>
      </c>
      <c r="BK373" s="220">
        <f>ROUND(I373*H373,2)</f>
        <v>0</v>
      </c>
      <c r="BL373" s="20" t="s">
        <v>186</v>
      </c>
      <c r="BM373" s="219" t="s">
        <v>2169</v>
      </c>
    </row>
    <row r="374" s="2" customFormat="1">
      <c r="A374" s="41"/>
      <c r="B374" s="42"/>
      <c r="C374" s="43"/>
      <c r="D374" s="221" t="s">
        <v>188</v>
      </c>
      <c r="E374" s="43"/>
      <c r="F374" s="222" t="s">
        <v>2170</v>
      </c>
      <c r="G374" s="43"/>
      <c r="H374" s="43"/>
      <c r="I374" s="223"/>
      <c r="J374" s="43"/>
      <c r="K374" s="43"/>
      <c r="L374" s="47"/>
      <c r="M374" s="224"/>
      <c r="N374" s="225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188</v>
      </c>
      <c r="AU374" s="20" t="s">
        <v>87</v>
      </c>
    </row>
    <row r="375" s="2" customFormat="1">
      <c r="A375" s="41"/>
      <c r="B375" s="42"/>
      <c r="C375" s="43"/>
      <c r="D375" s="228" t="s">
        <v>581</v>
      </c>
      <c r="E375" s="43"/>
      <c r="F375" s="280" t="s">
        <v>2171</v>
      </c>
      <c r="G375" s="43"/>
      <c r="H375" s="43"/>
      <c r="I375" s="223"/>
      <c r="J375" s="43"/>
      <c r="K375" s="43"/>
      <c r="L375" s="47"/>
      <c r="M375" s="224"/>
      <c r="N375" s="225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581</v>
      </c>
      <c r="AU375" s="20" t="s">
        <v>87</v>
      </c>
    </row>
    <row r="376" s="2" customFormat="1" ht="24.15" customHeight="1">
      <c r="A376" s="41"/>
      <c r="B376" s="42"/>
      <c r="C376" s="208" t="s">
        <v>1130</v>
      </c>
      <c r="D376" s="208" t="s">
        <v>182</v>
      </c>
      <c r="E376" s="209" t="s">
        <v>1905</v>
      </c>
      <c r="F376" s="210" t="s">
        <v>2172</v>
      </c>
      <c r="G376" s="211" t="s">
        <v>1147</v>
      </c>
      <c r="H376" s="212">
        <v>5.016</v>
      </c>
      <c r="I376" s="213"/>
      <c r="J376" s="214">
        <f>ROUND(I376*H376,2)</f>
        <v>0</v>
      </c>
      <c r="K376" s="210" t="s">
        <v>19</v>
      </c>
      <c r="L376" s="47"/>
      <c r="M376" s="215" t="s">
        <v>19</v>
      </c>
      <c r="N376" s="216" t="s">
        <v>48</v>
      </c>
      <c r="O376" s="87"/>
      <c r="P376" s="217">
        <f>O376*H376</f>
        <v>0</v>
      </c>
      <c r="Q376" s="217">
        <v>0</v>
      </c>
      <c r="R376" s="217">
        <f>Q376*H376</f>
        <v>0</v>
      </c>
      <c r="S376" s="217">
        <v>0</v>
      </c>
      <c r="T376" s="218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9" t="s">
        <v>186</v>
      </c>
      <c r="AT376" s="219" t="s">
        <v>182</v>
      </c>
      <c r="AU376" s="219" t="s">
        <v>87</v>
      </c>
      <c r="AY376" s="20" t="s">
        <v>180</v>
      </c>
      <c r="BE376" s="220">
        <f>IF(N376="základní",J376,0)</f>
        <v>0</v>
      </c>
      <c r="BF376" s="220">
        <f>IF(N376="snížená",J376,0)</f>
        <v>0</v>
      </c>
      <c r="BG376" s="220">
        <f>IF(N376="zákl. přenesená",J376,0)</f>
        <v>0</v>
      </c>
      <c r="BH376" s="220">
        <f>IF(N376="sníž. přenesená",J376,0)</f>
        <v>0</v>
      </c>
      <c r="BI376" s="220">
        <f>IF(N376="nulová",J376,0)</f>
        <v>0</v>
      </c>
      <c r="BJ376" s="20" t="s">
        <v>85</v>
      </c>
      <c r="BK376" s="220">
        <f>ROUND(I376*H376,2)</f>
        <v>0</v>
      </c>
      <c r="BL376" s="20" t="s">
        <v>186</v>
      </c>
      <c r="BM376" s="219" t="s">
        <v>2173</v>
      </c>
    </row>
    <row r="377" s="2" customFormat="1">
      <c r="A377" s="41"/>
      <c r="B377" s="42"/>
      <c r="C377" s="43"/>
      <c r="D377" s="228" t="s">
        <v>581</v>
      </c>
      <c r="E377" s="43"/>
      <c r="F377" s="280" t="s">
        <v>2174</v>
      </c>
      <c r="G377" s="43"/>
      <c r="H377" s="43"/>
      <c r="I377" s="223"/>
      <c r="J377" s="43"/>
      <c r="K377" s="43"/>
      <c r="L377" s="47"/>
      <c r="M377" s="224"/>
      <c r="N377" s="225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581</v>
      </c>
      <c r="AU377" s="20" t="s">
        <v>87</v>
      </c>
    </row>
    <row r="378" s="2" customFormat="1" ht="21.75" customHeight="1">
      <c r="A378" s="41"/>
      <c r="B378" s="42"/>
      <c r="C378" s="208" t="s">
        <v>1135</v>
      </c>
      <c r="D378" s="208" t="s">
        <v>182</v>
      </c>
      <c r="E378" s="209" t="s">
        <v>2156</v>
      </c>
      <c r="F378" s="210" t="s">
        <v>2157</v>
      </c>
      <c r="G378" s="211" t="s">
        <v>2122</v>
      </c>
      <c r="H378" s="212">
        <v>836</v>
      </c>
      <c r="I378" s="213"/>
      <c r="J378" s="214">
        <f>ROUND(I378*H378,2)</f>
        <v>0</v>
      </c>
      <c r="K378" s="210" t="s">
        <v>185</v>
      </c>
      <c r="L378" s="47"/>
      <c r="M378" s="215" t="s">
        <v>19</v>
      </c>
      <c r="N378" s="216" t="s">
        <v>48</v>
      </c>
      <c r="O378" s="87"/>
      <c r="P378" s="217">
        <f>O378*H378</f>
        <v>0</v>
      </c>
      <c r="Q378" s="217">
        <v>0</v>
      </c>
      <c r="R378" s="217">
        <f>Q378*H378</f>
        <v>0</v>
      </c>
      <c r="S378" s="217">
        <v>0</v>
      </c>
      <c r="T378" s="218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9" t="s">
        <v>186</v>
      </c>
      <c r="AT378" s="219" t="s">
        <v>182</v>
      </c>
      <c r="AU378" s="219" t="s">
        <v>87</v>
      </c>
      <c r="AY378" s="20" t="s">
        <v>180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20" t="s">
        <v>85</v>
      </c>
      <c r="BK378" s="220">
        <f>ROUND(I378*H378,2)</f>
        <v>0</v>
      </c>
      <c r="BL378" s="20" t="s">
        <v>186</v>
      </c>
      <c r="BM378" s="219" t="s">
        <v>2175</v>
      </c>
    </row>
    <row r="379" s="2" customFormat="1">
      <c r="A379" s="41"/>
      <c r="B379" s="42"/>
      <c r="C379" s="43"/>
      <c r="D379" s="221" t="s">
        <v>188</v>
      </c>
      <c r="E379" s="43"/>
      <c r="F379" s="222" t="s">
        <v>2159</v>
      </c>
      <c r="G379" s="43"/>
      <c r="H379" s="43"/>
      <c r="I379" s="223"/>
      <c r="J379" s="43"/>
      <c r="K379" s="43"/>
      <c r="L379" s="47"/>
      <c r="M379" s="224"/>
      <c r="N379" s="225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188</v>
      </c>
      <c r="AU379" s="20" t="s">
        <v>87</v>
      </c>
    </row>
    <row r="380" s="2" customFormat="1">
      <c r="A380" s="41"/>
      <c r="B380" s="42"/>
      <c r="C380" s="43"/>
      <c r="D380" s="228" t="s">
        <v>581</v>
      </c>
      <c r="E380" s="43"/>
      <c r="F380" s="280" t="s">
        <v>2165</v>
      </c>
      <c r="G380" s="43"/>
      <c r="H380" s="43"/>
      <c r="I380" s="223"/>
      <c r="J380" s="43"/>
      <c r="K380" s="43"/>
      <c r="L380" s="47"/>
      <c r="M380" s="224"/>
      <c r="N380" s="225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581</v>
      </c>
      <c r="AU380" s="20" t="s">
        <v>87</v>
      </c>
    </row>
    <row r="381" s="2" customFormat="1" ht="24.15" customHeight="1">
      <c r="A381" s="41"/>
      <c r="B381" s="42"/>
      <c r="C381" s="208" t="s">
        <v>1140</v>
      </c>
      <c r="D381" s="208" t="s">
        <v>182</v>
      </c>
      <c r="E381" s="209" t="s">
        <v>2176</v>
      </c>
      <c r="F381" s="210" t="s">
        <v>2177</v>
      </c>
      <c r="G381" s="211" t="s">
        <v>2122</v>
      </c>
      <c r="H381" s="212">
        <v>836</v>
      </c>
      <c r="I381" s="213"/>
      <c r="J381" s="214">
        <f>ROUND(I381*H381,2)</f>
        <v>0</v>
      </c>
      <c r="K381" s="210" t="s">
        <v>185</v>
      </c>
      <c r="L381" s="47"/>
      <c r="M381" s="215" t="s">
        <v>19</v>
      </c>
      <c r="N381" s="216" t="s">
        <v>48</v>
      </c>
      <c r="O381" s="87"/>
      <c r="P381" s="217">
        <f>O381*H381</f>
        <v>0</v>
      </c>
      <c r="Q381" s="217">
        <v>0</v>
      </c>
      <c r="R381" s="217">
        <f>Q381*H381</f>
        <v>0</v>
      </c>
      <c r="S381" s="217">
        <v>0</v>
      </c>
      <c r="T381" s="218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9" t="s">
        <v>186</v>
      </c>
      <c r="AT381" s="219" t="s">
        <v>182</v>
      </c>
      <c r="AU381" s="219" t="s">
        <v>87</v>
      </c>
      <c r="AY381" s="20" t="s">
        <v>180</v>
      </c>
      <c r="BE381" s="220">
        <f>IF(N381="základní",J381,0)</f>
        <v>0</v>
      </c>
      <c r="BF381" s="220">
        <f>IF(N381="snížená",J381,0)</f>
        <v>0</v>
      </c>
      <c r="BG381" s="220">
        <f>IF(N381="zákl. přenesená",J381,0)</f>
        <v>0</v>
      </c>
      <c r="BH381" s="220">
        <f>IF(N381="sníž. přenesená",J381,0)</f>
        <v>0</v>
      </c>
      <c r="BI381" s="220">
        <f>IF(N381="nulová",J381,0)</f>
        <v>0</v>
      </c>
      <c r="BJ381" s="20" t="s">
        <v>85</v>
      </c>
      <c r="BK381" s="220">
        <f>ROUND(I381*H381,2)</f>
        <v>0</v>
      </c>
      <c r="BL381" s="20" t="s">
        <v>186</v>
      </c>
      <c r="BM381" s="219" t="s">
        <v>2178</v>
      </c>
    </row>
    <row r="382" s="2" customFormat="1">
      <c r="A382" s="41"/>
      <c r="B382" s="42"/>
      <c r="C382" s="43"/>
      <c r="D382" s="221" t="s">
        <v>188</v>
      </c>
      <c r="E382" s="43"/>
      <c r="F382" s="222" t="s">
        <v>2179</v>
      </c>
      <c r="G382" s="43"/>
      <c r="H382" s="43"/>
      <c r="I382" s="223"/>
      <c r="J382" s="43"/>
      <c r="K382" s="43"/>
      <c r="L382" s="47"/>
      <c r="M382" s="224"/>
      <c r="N382" s="225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188</v>
      </c>
      <c r="AU382" s="20" t="s">
        <v>87</v>
      </c>
    </row>
    <row r="383" s="2" customFormat="1">
      <c r="A383" s="41"/>
      <c r="B383" s="42"/>
      <c r="C383" s="43"/>
      <c r="D383" s="228" t="s">
        <v>581</v>
      </c>
      <c r="E383" s="43"/>
      <c r="F383" s="280" t="s">
        <v>2165</v>
      </c>
      <c r="G383" s="43"/>
      <c r="H383" s="43"/>
      <c r="I383" s="223"/>
      <c r="J383" s="43"/>
      <c r="K383" s="43"/>
      <c r="L383" s="47"/>
      <c r="M383" s="282"/>
      <c r="N383" s="283"/>
      <c r="O383" s="284"/>
      <c r="P383" s="284"/>
      <c r="Q383" s="284"/>
      <c r="R383" s="284"/>
      <c r="S383" s="284"/>
      <c r="T383" s="285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581</v>
      </c>
      <c r="AU383" s="20" t="s">
        <v>87</v>
      </c>
    </row>
    <row r="384" s="2" customFormat="1" ht="6.96" customHeight="1">
      <c r="A384" s="41"/>
      <c r="B384" s="62"/>
      <c r="C384" s="63"/>
      <c r="D384" s="63"/>
      <c r="E384" s="63"/>
      <c r="F384" s="63"/>
      <c r="G384" s="63"/>
      <c r="H384" s="63"/>
      <c r="I384" s="63"/>
      <c r="J384" s="63"/>
      <c r="K384" s="63"/>
      <c r="L384" s="47"/>
      <c r="M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</sheetData>
  <sheetProtection sheet="1" autoFilter="0" formatColumns="0" formatRows="0" objects="1" scenarios="1" spinCount="100000" saltValue="0xkfyiamyVSBNXIMTCMGwiJsvbb0FTfrFj065MFdpakOHl+VGQ/uL7XAcnOgDO2IFWKHjgFdGuVSCGxIOHTeMQ==" hashValue="0yp5OS42qIG0+bc1O+G7/yyANbtdeOViw2AltLL2I+gG+HvzQuTKbomgeC/zZkZJTx+OWvnZXM/esc24ARGGvg==" algorithmName="SHA-512" password="CC3D"/>
  <autoFilter ref="C87:K38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2101101"/>
    <hyperlink ref="F96" r:id="rId2" display="https://podminky.urs.cz/item/CS_URS_2025_01/111212217"/>
    <hyperlink ref="F99" r:id="rId3" display="https://podminky.urs.cz/item/CS_URS_2025_01/111212211"/>
    <hyperlink ref="F106" r:id="rId4" display="https://podminky.urs.cz/item/CS_URS_2025_01/121151123"/>
    <hyperlink ref="F109" r:id="rId5" display="https://podminky.urs.cz/item/CS_URS_2025_01/122151104"/>
    <hyperlink ref="F112" r:id="rId6" display="https://podminky.urs.cz/item/CS_URS_2025_01/171151103"/>
    <hyperlink ref="F115" r:id="rId7" display="https://podminky.urs.cz/item/CS_URS_2025_01/171151101"/>
    <hyperlink ref="F118" r:id="rId8" display="https://podminky.urs.cz/item/CS_URS_2025_01/182251101"/>
    <hyperlink ref="F121" r:id="rId9" display="https://podminky.urs.cz/item/CS_URS_2025_01/182351133"/>
    <hyperlink ref="F125" r:id="rId10" display="https://podminky.urs.cz/item/CS_URS_2025_01/184813511"/>
    <hyperlink ref="F128" r:id="rId11" display="https://podminky.urs.cz/item/CS_URS_2025_01/184813513"/>
    <hyperlink ref="F131" r:id="rId12" display="https://podminky.urs.cz/item/CS_URS_2025_01/183402131"/>
    <hyperlink ref="F134" r:id="rId13" display="https://podminky.urs.cz/item/CS_URS_2025_01/183402133"/>
    <hyperlink ref="F137" r:id="rId14" display="https://podminky.urs.cz/item/CS_URS_2025_01/185802112"/>
    <hyperlink ref="F140" r:id="rId15" display="https://podminky.urs.cz/item/CS_URS_2025_01/185802132"/>
    <hyperlink ref="F143" r:id="rId16" display="https://podminky.urs.cz/item/CS_URS_2025_01/185802121"/>
    <hyperlink ref="F146" r:id="rId17" display="https://podminky.urs.cz/item/CS_URS_2025_01/183403114"/>
    <hyperlink ref="F149" r:id="rId18" display="https://podminky.urs.cz/item/CS_URS_2025_01/183403115"/>
    <hyperlink ref="F152" r:id="rId19" display="https://podminky.urs.cz/item/CS_URS_2025_01/183403153"/>
    <hyperlink ref="F155" r:id="rId20" display="https://podminky.urs.cz/item/CS_URS_2025_01/183403253"/>
    <hyperlink ref="F160" r:id="rId21" display="https://podminky.urs.cz/item/CS_URS_2025_01/06102"/>
    <hyperlink ref="F165" r:id="rId22" display="https://podminky.urs.cz/item/CS_URS_2025_01/119005132"/>
    <hyperlink ref="F169" r:id="rId23" display="https://podminky.urs.cz/item/CS_URS_2025_01/183102221"/>
    <hyperlink ref="F186" r:id="rId24" display="https://podminky.urs.cz/item/CS_URS_2025_01/184102126"/>
    <hyperlink ref="F189" r:id="rId25" display="https://podminky.urs.cz/item/CS_URS_2025_01/185802124"/>
    <hyperlink ref="F194" r:id="rId26" display="https://podminky.urs.cz/item/CS_URS_2025_01/184215135"/>
    <hyperlink ref="F201" r:id="rId27" display="https://podminky.urs.cz/item/CS_URS_2025_01/184501142"/>
    <hyperlink ref="F206" r:id="rId28" display="https://podminky.urs.cz/item/CS_URS_2025_01/184215422"/>
    <hyperlink ref="F211" r:id="rId29" display="https://podminky.urs.cz/item/CS_URS_2025_01/184806111"/>
    <hyperlink ref="F214" r:id="rId30" display="https://podminky.urs.cz/item/CS_URS_2025_01/184801122"/>
    <hyperlink ref="F218" r:id="rId31" display="https://podminky.urs.cz/item/CS_URS_2025_01/183112128"/>
    <hyperlink ref="F221" r:id="rId32" display="https://podminky.urs.cz/item/CS_URS_2025_01/183112129"/>
    <hyperlink ref="F224" r:id="rId33" display="https://podminky.urs.cz/item/CS_URS_2025_01/183102133"/>
    <hyperlink ref="F227" r:id="rId34" display="https://podminky.urs.cz/item/CS_URS_2025_01/184102120"/>
    <hyperlink ref="F230" r:id="rId35" display="https://podminky.urs.cz/item/CS_URS_2025_01/184102121"/>
    <hyperlink ref="F233" r:id="rId36" display="https://podminky.urs.cz/item/CS_URS_2025_01/184102122"/>
    <hyperlink ref="F236" r:id="rId37" display="https://podminky.urs.cz/item/CS_URS_2025_01/184102123"/>
    <hyperlink ref="F278" r:id="rId38" display="https://podminky.urs.cz/item/CS_URS_2025_01/183112128"/>
    <hyperlink ref="F281" r:id="rId39" display="https://podminky.urs.cz/item/CS_URS_2025_01/183211322"/>
    <hyperlink ref="F304" r:id="rId40" display="https://podminky.urs.cz/item/CS_URS_2025_01/185802124"/>
    <hyperlink ref="F309" r:id="rId41" display="https://podminky.urs.cz/item/CS_URS_2025_01/183112128"/>
    <hyperlink ref="F312" r:id="rId42" display="https://podminky.urs.cz/item/CS_URS_2025_01/183211313"/>
    <hyperlink ref="F321" r:id="rId43" display="https://podminky.urs.cz/item/CS_URS_2025_01/184911162"/>
    <hyperlink ref="F326" r:id="rId44" display="https://podminky.urs.cz/item/CS_URS_2025_01/184911422"/>
    <hyperlink ref="F331" r:id="rId45" display="https://podminky.urs.cz/item/CS_URS_2025_01/185804234"/>
    <hyperlink ref="F334" r:id="rId46" display="https://podminky.urs.cz/item/CS_URS_2025_01/185804211"/>
    <hyperlink ref="F338" r:id="rId47" display="https://podminky.urs.cz/item/CS_URS_2025_01/183403113"/>
    <hyperlink ref="F341" r:id="rId48" display="https://podminky.urs.cz/item/CS_URS_2025_01/183403153.1"/>
    <hyperlink ref="F344" r:id="rId49" display="https://podminky.urs.cz/item/CS_URS_2025_01/181151331"/>
    <hyperlink ref="F347" r:id="rId50" display="https://podminky.urs.cz/item/CS_URS_2025_01/184854215"/>
    <hyperlink ref="F352" r:id="rId51" display="https://podminky.urs.cz/item/CS_URS_2025_01/181411131"/>
    <hyperlink ref="F357" r:id="rId52" display="https://podminky.urs.cz/item/CS_URS_2025_01/185802113"/>
    <hyperlink ref="F362" r:id="rId53" display="https://podminky.urs.cz/item/CS_URS_2025_01/185803211"/>
    <hyperlink ref="F365" r:id="rId54" display="https://podminky.urs.cz/item/CS_URS_2025_01/111151121"/>
    <hyperlink ref="F368" r:id="rId55" display="https://podminky.urs.cz/item/CS_URS_2025_01/183403113"/>
    <hyperlink ref="F371" r:id="rId56" display="https://podminky.urs.cz/item/CS_URS_2025_01/183403153.1"/>
    <hyperlink ref="F374" r:id="rId57" display="https://podminky.urs.cz/item/CS_URS_2025_01/181411122"/>
    <hyperlink ref="F379" r:id="rId58" display="https://podminky.urs.cz/item/CS_URS_2025_01/185803211"/>
    <hyperlink ref="F382" r:id="rId59" display="https://podminky.urs.cz/item/CS_URS_2025_01/1111511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87</v>
      </c>
    </row>
    <row r="4" s="1" customFormat="1" ht="24.96" customHeight="1">
      <c r="B4" s="23"/>
      <c r="D4" s="134" t="s">
        <v>110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Léčivá zahrada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123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2180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7. 5. 2025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37</v>
      </c>
      <c r="E23" s="41"/>
      <c r="F23" s="41"/>
      <c r="G23" s="41"/>
      <c r="H23" s="41"/>
      <c r="I23" s="136" t="s">
        <v>26</v>
      </c>
      <c r="J23" s="140" t="s">
        <v>38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40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41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43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45</v>
      </c>
      <c r="G32" s="41"/>
      <c r="H32" s="41"/>
      <c r="I32" s="149" t="s">
        <v>44</v>
      </c>
      <c r="J32" s="149" t="s">
        <v>46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47</v>
      </c>
      <c r="E33" s="136" t="s">
        <v>48</v>
      </c>
      <c r="F33" s="151">
        <f>ROUND((SUM(BE84:BE112)),  2)</f>
        <v>0</v>
      </c>
      <c r="G33" s="41"/>
      <c r="H33" s="41"/>
      <c r="I33" s="152">
        <v>0.20999999999999999</v>
      </c>
      <c r="J33" s="151">
        <f>ROUND(((SUM(BE84:BE112))*I33),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49</v>
      </c>
      <c r="F34" s="151">
        <f>ROUND((SUM(BF84:BF112)),  2)</f>
        <v>0</v>
      </c>
      <c r="G34" s="41"/>
      <c r="H34" s="41"/>
      <c r="I34" s="152">
        <v>0.12</v>
      </c>
      <c r="J34" s="151">
        <f>ROUND(((SUM(BF84:BF112))*I34),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50</v>
      </c>
      <c r="F35" s="151">
        <f>ROUND((SUM(BG84:BG112)),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51</v>
      </c>
      <c r="F36" s="151">
        <f>ROUND((SUM(BH84:BH112)),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52</v>
      </c>
      <c r="F37" s="151">
        <f>ROUND((SUM(BI84:BI112)),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53</v>
      </c>
      <c r="E39" s="155"/>
      <c r="F39" s="155"/>
      <c r="G39" s="156" t="s">
        <v>54</v>
      </c>
      <c r="H39" s="157" t="s">
        <v>55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Léčivá zahrada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Purkyňova 446, Náchod</v>
      </c>
      <c r="G52" s="43"/>
      <c r="H52" s="43"/>
      <c r="I52" s="35" t="s">
        <v>23</v>
      </c>
      <c r="J52" s="75" t="str">
        <f>IF(J12="","",J12)</f>
        <v>7. 5. 2025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Oblastní nemocnice Náchod a.s.</v>
      </c>
      <c r="G54" s="43"/>
      <c r="H54" s="43"/>
      <c r="I54" s="35" t="s">
        <v>33</v>
      </c>
      <c r="J54" s="39" t="str">
        <f>E21</f>
        <v>Ing. Jitka Peroutka Ullwerová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BACing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148</v>
      </c>
      <c r="D57" s="166"/>
      <c r="E57" s="166"/>
      <c r="F57" s="166"/>
      <c r="G57" s="166"/>
      <c r="H57" s="166"/>
      <c r="I57" s="166"/>
      <c r="J57" s="167" t="s">
        <v>149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75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150</v>
      </c>
    </row>
    <row r="60" s="9" customFormat="1" ht="24.96" customHeight="1">
      <c r="A60" s="9"/>
      <c r="B60" s="169"/>
      <c r="C60" s="170"/>
      <c r="D60" s="171" t="s">
        <v>2180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2181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2182</v>
      </c>
      <c r="E62" s="178"/>
      <c r="F62" s="178"/>
      <c r="G62" s="178"/>
      <c r="H62" s="178"/>
      <c r="I62" s="178"/>
      <c r="J62" s="179">
        <f>J96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2183</v>
      </c>
      <c r="E63" s="178"/>
      <c r="F63" s="178"/>
      <c r="G63" s="178"/>
      <c r="H63" s="178"/>
      <c r="I63" s="178"/>
      <c r="J63" s="179">
        <f>J104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2184</v>
      </c>
      <c r="E64" s="178"/>
      <c r="F64" s="178"/>
      <c r="G64" s="178"/>
      <c r="H64" s="178"/>
      <c r="I64" s="178"/>
      <c r="J64" s="179">
        <f>J110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165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Léčivá zahrada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123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VRN - Vedlejší rozpočtové náklady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Purkyňova 446, Náchod</v>
      </c>
      <c r="G78" s="43"/>
      <c r="H78" s="43"/>
      <c r="I78" s="35" t="s">
        <v>23</v>
      </c>
      <c r="J78" s="75" t="str">
        <f>IF(J12="","",J12)</f>
        <v>7. 5. 2025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Oblastní nemocnice Náchod a.s.</v>
      </c>
      <c r="G80" s="43"/>
      <c r="H80" s="43"/>
      <c r="I80" s="35" t="s">
        <v>33</v>
      </c>
      <c r="J80" s="39" t="str">
        <f>E21</f>
        <v>Ing. Jitka Peroutka Ullwerová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37</v>
      </c>
      <c r="J81" s="39" t="str">
        <f>E24</f>
        <v>BACing s.r.o.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166</v>
      </c>
      <c r="D83" s="184" t="s">
        <v>62</v>
      </c>
      <c r="E83" s="184" t="s">
        <v>58</v>
      </c>
      <c r="F83" s="184" t="s">
        <v>59</v>
      </c>
      <c r="G83" s="184" t="s">
        <v>167</v>
      </c>
      <c r="H83" s="184" t="s">
        <v>168</v>
      </c>
      <c r="I83" s="184" t="s">
        <v>169</v>
      </c>
      <c r="J83" s="184" t="s">
        <v>149</v>
      </c>
      <c r="K83" s="185" t="s">
        <v>170</v>
      </c>
      <c r="L83" s="186"/>
      <c r="M83" s="95" t="s">
        <v>19</v>
      </c>
      <c r="N83" s="96" t="s">
        <v>47</v>
      </c>
      <c r="O83" s="96" t="s">
        <v>171</v>
      </c>
      <c r="P83" s="96" t="s">
        <v>172</v>
      </c>
      <c r="Q83" s="96" t="s">
        <v>173</v>
      </c>
      <c r="R83" s="96" t="s">
        <v>174</v>
      </c>
      <c r="S83" s="96" t="s">
        <v>175</v>
      </c>
      <c r="T83" s="97" t="s">
        <v>176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177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0</v>
      </c>
      <c r="S84" s="99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76</v>
      </c>
      <c r="AU84" s="20" t="s">
        <v>150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76</v>
      </c>
      <c r="E85" s="195" t="s">
        <v>100</v>
      </c>
      <c r="F85" s="195" t="s">
        <v>101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P86+P96+P104+P110</f>
        <v>0</v>
      </c>
      <c r="Q85" s="200"/>
      <c r="R85" s="201">
        <f>R86+R96+R104+R110</f>
        <v>0</v>
      </c>
      <c r="S85" s="200"/>
      <c r="T85" s="202">
        <f>T86+T96+T104+T110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229</v>
      </c>
      <c r="AT85" s="204" t="s">
        <v>76</v>
      </c>
      <c r="AU85" s="204" t="s">
        <v>77</v>
      </c>
      <c r="AY85" s="203" t="s">
        <v>180</v>
      </c>
      <c r="BK85" s="205">
        <f>BK86+BK96+BK104+BK110</f>
        <v>0</v>
      </c>
    </row>
    <row r="86" s="12" customFormat="1" ht="22.8" customHeight="1">
      <c r="A86" s="12"/>
      <c r="B86" s="192"/>
      <c r="C86" s="193"/>
      <c r="D86" s="194" t="s">
        <v>76</v>
      </c>
      <c r="E86" s="206" t="s">
        <v>2185</v>
      </c>
      <c r="F86" s="206" t="s">
        <v>2186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SUM(P87:P95)</f>
        <v>0</v>
      </c>
      <c r="Q86" s="200"/>
      <c r="R86" s="201">
        <f>SUM(R87:R95)</f>
        <v>0</v>
      </c>
      <c r="S86" s="200"/>
      <c r="T86" s="202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229</v>
      </c>
      <c r="AT86" s="204" t="s">
        <v>76</v>
      </c>
      <c r="AU86" s="204" t="s">
        <v>85</v>
      </c>
      <c r="AY86" s="203" t="s">
        <v>180</v>
      </c>
      <c r="BK86" s="205">
        <f>SUM(BK87:BK95)</f>
        <v>0</v>
      </c>
    </row>
    <row r="87" s="2" customFormat="1" ht="24.15" customHeight="1">
      <c r="A87" s="41"/>
      <c r="B87" s="42"/>
      <c r="C87" s="208" t="s">
        <v>85</v>
      </c>
      <c r="D87" s="208" t="s">
        <v>182</v>
      </c>
      <c r="E87" s="209" t="s">
        <v>2187</v>
      </c>
      <c r="F87" s="210" t="s">
        <v>2188</v>
      </c>
      <c r="G87" s="211" t="s">
        <v>579</v>
      </c>
      <c r="H87" s="212">
        <v>1</v>
      </c>
      <c r="I87" s="213"/>
      <c r="J87" s="214">
        <f>ROUND(I87*H87,2)</f>
        <v>0</v>
      </c>
      <c r="K87" s="210" t="s">
        <v>19</v>
      </c>
      <c r="L87" s="47"/>
      <c r="M87" s="215" t="s">
        <v>19</v>
      </c>
      <c r="N87" s="216" t="s">
        <v>48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2189</v>
      </c>
      <c r="AT87" s="219" t="s">
        <v>182</v>
      </c>
      <c r="AU87" s="219" t="s">
        <v>87</v>
      </c>
      <c r="AY87" s="20" t="s">
        <v>180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85</v>
      </c>
      <c r="BK87" s="220">
        <f>ROUND(I87*H87,2)</f>
        <v>0</v>
      </c>
      <c r="BL87" s="20" t="s">
        <v>2189</v>
      </c>
      <c r="BM87" s="219" t="s">
        <v>2190</v>
      </c>
    </row>
    <row r="88" s="2" customFormat="1" ht="16.5" customHeight="1">
      <c r="A88" s="41"/>
      <c r="B88" s="42"/>
      <c r="C88" s="208" t="s">
        <v>87</v>
      </c>
      <c r="D88" s="208" t="s">
        <v>182</v>
      </c>
      <c r="E88" s="209" t="s">
        <v>2191</v>
      </c>
      <c r="F88" s="210" t="s">
        <v>2192</v>
      </c>
      <c r="G88" s="211" t="s">
        <v>579</v>
      </c>
      <c r="H88" s="212">
        <v>1</v>
      </c>
      <c r="I88" s="213"/>
      <c r="J88" s="214">
        <f>ROUND(I88*H88,2)</f>
        <v>0</v>
      </c>
      <c r="K88" s="210" t="s">
        <v>185</v>
      </c>
      <c r="L88" s="47"/>
      <c r="M88" s="215" t="s">
        <v>19</v>
      </c>
      <c r="N88" s="216" t="s">
        <v>48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2189</v>
      </c>
      <c r="AT88" s="219" t="s">
        <v>182</v>
      </c>
      <c r="AU88" s="219" t="s">
        <v>87</v>
      </c>
      <c r="AY88" s="20" t="s">
        <v>180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85</v>
      </c>
      <c r="BK88" s="220">
        <f>ROUND(I88*H88,2)</f>
        <v>0</v>
      </c>
      <c r="BL88" s="20" t="s">
        <v>2189</v>
      </c>
      <c r="BM88" s="219" t="s">
        <v>2193</v>
      </c>
    </row>
    <row r="89" s="2" customFormat="1">
      <c r="A89" s="41"/>
      <c r="B89" s="42"/>
      <c r="C89" s="43"/>
      <c r="D89" s="221" t="s">
        <v>188</v>
      </c>
      <c r="E89" s="43"/>
      <c r="F89" s="222" t="s">
        <v>2194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188</v>
      </c>
      <c r="AU89" s="20" t="s">
        <v>87</v>
      </c>
    </row>
    <row r="90" s="2" customFormat="1" ht="16.5" customHeight="1">
      <c r="A90" s="41"/>
      <c r="B90" s="42"/>
      <c r="C90" s="208" t="s">
        <v>200</v>
      </c>
      <c r="D90" s="208" t="s">
        <v>182</v>
      </c>
      <c r="E90" s="209" t="s">
        <v>2195</v>
      </c>
      <c r="F90" s="210" t="s">
        <v>2196</v>
      </c>
      <c r="G90" s="211" t="s">
        <v>579</v>
      </c>
      <c r="H90" s="212">
        <v>1</v>
      </c>
      <c r="I90" s="213"/>
      <c r="J90" s="214">
        <f>ROUND(I90*H90,2)</f>
        <v>0</v>
      </c>
      <c r="K90" s="210" t="s">
        <v>185</v>
      </c>
      <c r="L90" s="47"/>
      <c r="M90" s="215" t="s">
        <v>19</v>
      </c>
      <c r="N90" s="216" t="s">
        <v>48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2189</v>
      </c>
      <c r="AT90" s="219" t="s">
        <v>182</v>
      </c>
      <c r="AU90" s="219" t="s">
        <v>87</v>
      </c>
      <c r="AY90" s="20" t="s">
        <v>180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85</v>
      </c>
      <c r="BK90" s="220">
        <f>ROUND(I90*H90,2)</f>
        <v>0</v>
      </c>
      <c r="BL90" s="20" t="s">
        <v>2189</v>
      </c>
      <c r="BM90" s="219" t="s">
        <v>2197</v>
      </c>
    </row>
    <row r="91" s="2" customFormat="1">
      <c r="A91" s="41"/>
      <c r="B91" s="42"/>
      <c r="C91" s="43"/>
      <c r="D91" s="221" t="s">
        <v>188</v>
      </c>
      <c r="E91" s="43"/>
      <c r="F91" s="222" t="s">
        <v>2198</v>
      </c>
      <c r="G91" s="43"/>
      <c r="H91" s="43"/>
      <c r="I91" s="223"/>
      <c r="J91" s="43"/>
      <c r="K91" s="43"/>
      <c r="L91" s="47"/>
      <c r="M91" s="224"/>
      <c r="N91" s="225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188</v>
      </c>
      <c r="AU91" s="20" t="s">
        <v>87</v>
      </c>
    </row>
    <row r="92" s="2" customFormat="1" ht="16.5" customHeight="1">
      <c r="A92" s="41"/>
      <c r="B92" s="42"/>
      <c r="C92" s="208" t="s">
        <v>186</v>
      </c>
      <c r="D92" s="208" t="s">
        <v>182</v>
      </c>
      <c r="E92" s="209" t="s">
        <v>2199</v>
      </c>
      <c r="F92" s="210" t="s">
        <v>2200</v>
      </c>
      <c r="G92" s="211" t="s">
        <v>579</v>
      </c>
      <c r="H92" s="212">
        <v>1</v>
      </c>
      <c r="I92" s="213"/>
      <c r="J92" s="214">
        <f>ROUND(I92*H92,2)</f>
        <v>0</v>
      </c>
      <c r="K92" s="210" t="s">
        <v>185</v>
      </c>
      <c r="L92" s="47"/>
      <c r="M92" s="215" t="s">
        <v>19</v>
      </c>
      <c r="N92" s="216" t="s">
        <v>48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2189</v>
      </c>
      <c r="AT92" s="219" t="s">
        <v>182</v>
      </c>
      <c r="AU92" s="219" t="s">
        <v>87</v>
      </c>
      <c r="AY92" s="20" t="s">
        <v>180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85</v>
      </c>
      <c r="BK92" s="220">
        <f>ROUND(I92*H92,2)</f>
        <v>0</v>
      </c>
      <c r="BL92" s="20" t="s">
        <v>2189</v>
      </c>
      <c r="BM92" s="219" t="s">
        <v>2201</v>
      </c>
    </row>
    <row r="93" s="2" customFormat="1">
      <c r="A93" s="41"/>
      <c r="B93" s="42"/>
      <c r="C93" s="43"/>
      <c r="D93" s="221" t="s">
        <v>188</v>
      </c>
      <c r="E93" s="43"/>
      <c r="F93" s="222" t="s">
        <v>2202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188</v>
      </c>
      <c r="AU93" s="20" t="s">
        <v>87</v>
      </c>
    </row>
    <row r="94" s="2" customFormat="1" ht="16.5" customHeight="1">
      <c r="A94" s="41"/>
      <c r="B94" s="42"/>
      <c r="C94" s="208" t="s">
        <v>229</v>
      </c>
      <c r="D94" s="208" t="s">
        <v>182</v>
      </c>
      <c r="E94" s="209" t="s">
        <v>2203</v>
      </c>
      <c r="F94" s="210" t="s">
        <v>2204</v>
      </c>
      <c r="G94" s="211" t="s">
        <v>579</v>
      </c>
      <c r="H94" s="212">
        <v>1</v>
      </c>
      <c r="I94" s="213"/>
      <c r="J94" s="214">
        <f>ROUND(I94*H94,2)</f>
        <v>0</v>
      </c>
      <c r="K94" s="210" t="s">
        <v>185</v>
      </c>
      <c r="L94" s="47"/>
      <c r="M94" s="215" t="s">
        <v>19</v>
      </c>
      <c r="N94" s="216" t="s">
        <v>48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2189</v>
      </c>
      <c r="AT94" s="219" t="s">
        <v>182</v>
      </c>
      <c r="AU94" s="219" t="s">
        <v>87</v>
      </c>
      <c r="AY94" s="20" t="s">
        <v>180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85</v>
      </c>
      <c r="BK94" s="220">
        <f>ROUND(I94*H94,2)</f>
        <v>0</v>
      </c>
      <c r="BL94" s="20" t="s">
        <v>2189</v>
      </c>
      <c r="BM94" s="219" t="s">
        <v>2205</v>
      </c>
    </row>
    <row r="95" s="2" customFormat="1">
      <c r="A95" s="41"/>
      <c r="B95" s="42"/>
      <c r="C95" s="43"/>
      <c r="D95" s="221" t="s">
        <v>188</v>
      </c>
      <c r="E95" s="43"/>
      <c r="F95" s="222" t="s">
        <v>2206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188</v>
      </c>
      <c r="AU95" s="20" t="s">
        <v>87</v>
      </c>
    </row>
    <row r="96" s="12" customFormat="1" ht="22.8" customHeight="1">
      <c r="A96" s="12"/>
      <c r="B96" s="192"/>
      <c r="C96" s="193"/>
      <c r="D96" s="194" t="s">
        <v>76</v>
      </c>
      <c r="E96" s="206" t="s">
        <v>2207</v>
      </c>
      <c r="F96" s="206" t="s">
        <v>2208</v>
      </c>
      <c r="G96" s="193"/>
      <c r="H96" s="193"/>
      <c r="I96" s="196"/>
      <c r="J96" s="207">
        <f>BK96</f>
        <v>0</v>
      </c>
      <c r="K96" s="193"/>
      <c r="L96" s="198"/>
      <c r="M96" s="199"/>
      <c r="N96" s="200"/>
      <c r="O96" s="200"/>
      <c r="P96" s="201">
        <f>SUM(P97:P103)</f>
        <v>0</v>
      </c>
      <c r="Q96" s="200"/>
      <c r="R96" s="201">
        <f>SUM(R97:R103)</f>
        <v>0</v>
      </c>
      <c r="S96" s="200"/>
      <c r="T96" s="202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3" t="s">
        <v>229</v>
      </c>
      <c r="AT96" s="204" t="s">
        <v>76</v>
      </c>
      <c r="AU96" s="204" t="s">
        <v>85</v>
      </c>
      <c r="AY96" s="203" t="s">
        <v>180</v>
      </c>
      <c r="BK96" s="205">
        <f>SUM(BK97:BK103)</f>
        <v>0</v>
      </c>
    </row>
    <row r="97" s="2" customFormat="1" ht="21.75" customHeight="1">
      <c r="A97" s="41"/>
      <c r="B97" s="42"/>
      <c r="C97" s="208" t="s">
        <v>246</v>
      </c>
      <c r="D97" s="208" t="s">
        <v>182</v>
      </c>
      <c r="E97" s="209" t="s">
        <v>2209</v>
      </c>
      <c r="F97" s="210" t="s">
        <v>2210</v>
      </c>
      <c r="G97" s="211" t="s">
        <v>2211</v>
      </c>
      <c r="H97" s="212">
        <v>1</v>
      </c>
      <c r="I97" s="213"/>
      <c r="J97" s="214">
        <f>ROUND(I97*H97,2)</f>
        <v>0</v>
      </c>
      <c r="K97" s="210" t="s">
        <v>185</v>
      </c>
      <c r="L97" s="47"/>
      <c r="M97" s="215" t="s">
        <v>19</v>
      </c>
      <c r="N97" s="216" t="s">
        <v>48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2189</v>
      </c>
      <c r="AT97" s="219" t="s">
        <v>182</v>
      </c>
      <c r="AU97" s="219" t="s">
        <v>87</v>
      </c>
      <c r="AY97" s="20" t="s">
        <v>180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85</v>
      </c>
      <c r="BK97" s="220">
        <f>ROUND(I97*H97,2)</f>
        <v>0</v>
      </c>
      <c r="BL97" s="20" t="s">
        <v>2189</v>
      </c>
      <c r="BM97" s="219" t="s">
        <v>2212</v>
      </c>
    </row>
    <row r="98" s="2" customFormat="1">
      <c r="A98" s="41"/>
      <c r="B98" s="42"/>
      <c r="C98" s="43"/>
      <c r="D98" s="221" t="s">
        <v>188</v>
      </c>
      <c r="E98" s="43"/>
      <c r="F98" s="222" t="s">
        <v>2213</v>
      </c>
      <c r="G98" s="43"/>
      <c r="H98" s="43"/>
      <c r="I98" s="223"/>
      <c r="J98" s="43"/>
      <c r="K98" s="43"/>
      <c r="L98" s="47"/>
      <c r="M98" s="224"/>
      <c r="N98" s="225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188</v>
      </c>
      <c r="AU98" s="20" t="s">
        <v>87</v>
      </c>
    </row>
    <row r="99" s="2" customFormat="1" ht="16.5" customHeight="1">
      <c r="A99" s="41"/>
      <c r="B99" s="42"/>
      <c r="C99" s="208" t="s">
        <v>253</v>
      </c>
      <c r="D99" s="208" t="s">
        <v>182</v>
      </c>
      <c r="E99" s="209" t="s">
        <v>2214</v>
      </c>
      <c r="F99" s="210" t="s">
        <v>2215</v>
      </c>
      <c r="G99" s="211" t="s">
        <v>579</v>
      </c>
      <c r="H99" s="212">
        <v>1</v>
      </c>
      <c r="I99" s="213"/>
      <c r="J99" s="214">
        <f>ROUND(I99*H99,2)</f>
        <v>0</v>
      </c>
      <c r="K99" s="210" t="s">
        <v>185</v>
      </c>
      <c r="L99" s="47"/>
      <c r="M99" s="215" t="s">
        <v>19</v>
      </c>
      <c r="N99" s="216" t="s">
        <v>48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2189</v>
      </c>
      <c r="AT99" s="219" t="s">
        <v>182</v>
      </c>
      <c r="AU99" s="219" t="s">
        <v>87</v>
      </c>
      <c r="AY99" s="20" t="s">
        <v>180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85</v>
      </c>
      <c r="BK99" s="220">
        <f>ROUND(I99*H99,2)</f>
        <v>0</v>
      </c>
      <c r="BL99" s="20" t="s">
        <v>2189</v>
      </c>
      <c r="BM99" s="219" t="s">
        <v>2216</v>
      </c>
    </row>
    <row r="100" s="2" customFormat="1">
      <c r="A100" s="41"/>
      <c r="B100" s="42"/>
      <c r="C100" s="43"/>
      <c r="D100" s="221" t="s">
        <v>188</v>
      </c>
      <c r="E100" s="43"/>
      <c r="F100" s="222" t="s">
        <v>2217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188</v>
      </c>
      <c r="AU100" s="20" t="s">
        <v>87</v>
      </c>
    </row>
    <row r="101" s="2" customFormat="1" ht="21.75" customHeight="1">
      <c r="A101" s="41"/>
      <c r="B101" s="42"/>
      <c r="C101" s="208" t="s">
        <v>260</v>
      </c>
      <c r="D101" s="208" t="s">
        <v>182</v>
      </c>
      <c r="E101" s="209" t="s">
        <v>2218</v>
      </c>
      <c r="F101" s="210" t="s">
        <v>2219</v>
      </c>
      <c r="G101" s="211" t="s">
        <v>1261</v>
      </c>
      <c r="H101" s="212">
        <v>600</v>
      </c>
      <c r="I101" s="213"/>
      <c r="J101" s="214">
        <f>ROUND(I101*H101,2)</f>
        <v>0</v>
      </c>
      <c r="K101" s="210" t="s">
        <v>19</v>
      </c>
      <c r="L101" s="47"/>
      <c r="M101" s="215" t="s">
        <v>19</v>
      </c>
      <c r="N101" s="216" t="s">
        <v>48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2189</v>
      </c>
      <c r="AT101" s="219" t="s">
        <v>182</v>
      </c>
      <c r="AU101" s="219" t="s">
        <v>87</v>
      </c>
      <c r="AY101" s="20" t="s">
        <v>180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20" t="s">
        <v>85</v>
      </c>
      <c r="BK101" s="220">
        <f>ROUND(I101*H101,2)</f>
        <v>0</v>
      </c>
      <c r="BL101" s="20" t="s">
        <v>2189</v>
      </c>
      <c r="BM101" s="219" t="s">
        <v>2220</v>
      </c>
    </row>
    <row r="102" s="2" customFormat="1" ht="16.5" customHeight="1">
      <c r="A102" s="41"/>
      <c r="B102" s="42"/>
      <c r="C102" s="208" t="s">
        <v>266</v>
      </c>
      <c r="D102" s="208" t="s">
        <v>182</v>
      </c>
      <c r="E102" s="209" t="s">
        <v>2221</v>
      </c>
      <c r="F102" s="210" t="s">
        <v>2222</v>
      </c>
      <c r="G102" s="211" t="s">
        <v>579</v>
      </c>
      <c r="H102" s="212">
        <v>1</v>
      </c>
      <c r="I102" s="213"/>
      <c r="J102" s="214">
        <f>ROUND(I102*H102,2)</f>
        <v>0</v>
      </c>
      <c r="K102" s="210" t="s">
        <v>185</v>
      </c>
      <c r="L102" s="47"/>
      <c r="M102" s="215" t="s">
        <v>19</v>
      </c>
      <c r="N102" s="216" t="s">
        <v>48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2189</v>
      </c>
      <c r="AT102" s="219" t="s">
        <v>182</v>
      </c>
      <c r="AU102" s="219" t="s">
        <v>87</v>
      </c>
      <c r="AY102" s="20" t="s">
        <v>180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85</v>
      </c>
      <c r="BK102" s="220">
        <f>ROUND(I102*H102,2)</f>
        <v>0</v>
      </c>
      <c r="BL102" s="20" t="s">
        <v>2189</v>
      </c>
      <c r="BM102" s="219" t="s">
        <v>2223</v>
      </c>
    </row>
    <row r="103" s="2" customFormat="1">
      <c r="A103" s="41"/>
      <c r="B103" s="42"/>
      <c r="C103" s="43"/>
      <c r="D103" s="221" t="s">
        <v>188</v>
      </c>
      <c r="E103" s="43"/>
      <c r="F103" s="222" t="s">
        <v>2224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188</v>
      </c>
      <c r="AU103" s="20" t="s">
        <v>87</v>
      </c>
    </row>
    <row r="104" s="12" customFormat="1" ht="22.8" customHeight="1">
      <c r="A104" s="12"/>
      <c r="B104" s="192"/>
      <c r="C104" s="193"/>
      <c r="D104" s="194" t="s">
        <v>76</v>
      </c>
      <c r="E104" s="206" t="s">
        <v>2225</v>
      </c>
      <c r="F104" s="206" t="s">
        <v>2226</v>
      </c>
      <c r="G104" s="193"/>
      <c r="H104" s="193"/>
      <c r="I104" s="196"/>
      <c r="J104" s="207">
        <f>BK104</f>
        <v>0</v>
      </c>
      <c r="K104" s="193"/>
      <c r="L104" s="198"/>
      <c r="M104" s="199"/>
      <c r="N104" s="200"/>
      <c r="O104" s="200"/>
      <c r="P104" s="201">
        <f>SUM(P105:P109)</f>
        <v>0</v>
      </c>
      <c r="Q104" s="200"/>
      <c r="R104" s="201">
        <f>SUM(R105:R109)</f>
        <v>0</v>
      </c>
      <c r="S104" s="200"/>
      <c r="T104" s="202">
        <f>SUM(T105:T109)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3" t="s">
        <v>229</v>
      </c>
      <c r="AT104" s="204" t="s">
        <v>76</v>
      </c>
      <c r="AU104" s="204" t="s">
        <v>85</v>
      </c>
      <c r="AY104" s="203" t="s">
        <v>180</v>
      </c>
      <c r="BK104" s="205">
        <f>SUM(BK105:BK109)</f>
        <v>0</v>
      </c>
    </row>
    <row r="105" s="2" customFormat="1" ht="16.5" customHeight="1">
      <c r="A105" s="41"/>
      <c r="B105" s="42"/>
      <c r="C105" s="208" t="s">
        <v>272</v>
      </c>
      <c r="D105" s="208" t="s">
        <v>182</v>
      </c>
      <c r="E105" s="209" t="s">
        <v>2227</v>
      </c>
      <c r="F105" s="210" t="s">
        <v>2228</v>
      </c>
      <c r="G105" s="211" t="s">
        <v>579</v>
      </c>
      <c r="H105" s="212">
        <v>1</v>
      </c>
      <c r="I105" s="213"/>
      <c r="J105" s="214">
        <f>ROUND(I105*H105,2)</f>
        <v>0</v>
      </c>
      <c r="K105" s="210" t="s">
        <v>19</v>
      </c>
      <c r="L105" s="47"/>
      <c r="M105" s="215" t="s">
        <v>19</v>
      </c>
      <c r="N105" s="216" t="s">
        <v>48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2189</v>
      </c>
      <c r="AT105" s="219" t="s">
        <v>182</v>
      </c>
      <c r="AU105" s="219" t="s">
        <v>87</v>
      </c>
      <c r="AY105" s="20" t="s">
        <v>180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85</v>
      </c>
      <c r="BK105" s="220">
        <f>ROUND(I105*H105,2)</f>
        <v>0</v>
      </c>
      <c r="BL105" s="20" t="s">
        <v>2189</v>
      </c>
      <c r="BM105" s="219" t="s">
        <v>2229</v>
      </c>
    </row>
    <row r="106" s="2" customFormat="1">
      <c r="A106" s="41"/>
      <c r="B106" s="42"/>
      <c r="C106" s="43"/>
      <c r="D106" s="228" t="s">
        <v>581</v>
      </c>
      <c r="E106" s="43"/>
      <c r="F106" s="280" t="s">
        <v>2230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581</v>
      </c>
      <c r="AU106" s="20" t="s">
        <v>87</v>
      </c>
    </row>
    <row r="107" s="2" customFormat="1" ht="16.5" customHeight="1">
      <c r="A107" s="41"/>
      <c r="B107" s="42"/>
      <c r="C107" s="208" t="s">
        <v>277</v>
      </c>
      <c r="D107" s="208" t="s">
        <v>182</v>
      </c>
      <c r="E107" s="209" t="s">
        <v>2231</v>
      </c>
      <c r="F107" s="210" t="s">
        <v>2232</v>
      </c>
      <c r="G107" s="211" t="s">
        <v>579</v>
      </c>
      <c r="H107" s="212">
        <v>1</v>
      </c>
      <c r="I107" s="213"/>
      <c r="J107" s="214">
        <f>ROUND(I107*H107,2)</f>
        <v>0</v>
      </c>
      <c r="K107" s="210" t="s">
        <v>185</v>
      </c>
      <c r="L107" s="47"/>
      <c r="M107" s="215" t="s">
        <v>19</v>
      </c>
      <c r="N107" s="216" t="s">
        <v>48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2189</v>
      </c>
      <c r="AT107" s="219" t="s">
        <v>182</v>
      </c>
      <c r="AU107" s="219" t="s">
        <v>87</v>
      </c>
      <c r="AY107" s="20" t="s">
        <v>180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85</v>
      </c>
      <c r="BK107" s="220">
        <f>ROUND(I107*H107,2)</f>
        <v>0</v>
      </c>
      <c r="BL107" s="20" t="s">
        <v>2189</v>
      </c>
      <c r="BM107" s="219" t="s">
        <v>2233</v>
      </c>
    </row>
    <row r="108" s="2" customFormat="1">
      <c r="A108" s="41"/>
      <c r="B108" s="42"/>
      <c r="C108" s="43"/>
      <c r="D108" s="221" t="s">
        <v>188</v>
      </c>
      <c r="E108" s="43"/>
      <c r="F108" s="222" t="s">
        <v>2234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188</v>
      </c>
      <c r="AU108" s="20" t="s">
        <v>87</v>
      </c>
    </row>
    <row r="109" s="2" customFormat="1">
      <c r="A109" s="41"/>
      <c r="B109" s="42"/>
      <c r="C109" s="43"/>
      <c r="D109" s="228" t="s">
        <v>581</v>
      </c>
      <c r="E109" s="43"/>
      <c r="F109" s="280" t="s">
        <v>2235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581</v>
      </c>
      <c r="AU109" s="20" t="s">
        <v>87</v>
      </c>
    </row>
    <row r="110" s="12" customFormat="1" ht="22.8" customHeight="1">
      <c r="A110" s="12"/>
      <c r="B110" s="192"/>
      <c r="C110" s="193"/>
      <c r="D110" s="194" t="s">
        <v>76</v>
      </c>
      <c r="E110" s="206" t="s">
        <v>2236</v>
      </c>
      <c r="F110" s="206" t="s">
        <v>2237</v>
      </c>
      <c r="G110" s="193"/>
      <c r="H110" s="193"/>
      <c r="I110" s="196"/>
      <c r="J110" s="207">
        <f>BK110</f>
        <v>0</v>
      </c>
      <c r="K110" s="193"/>
      <c r="L110" s="198"/>
      <c r="M110" s="199"/>
      <c r="N110" s="200"/>
      <c r="O110" s="200"/>
      <c r="P110" s="201">
        <f>SUM(P111:P112)</f>
        <v>0</v>
      </c>
      <c r="Q110" s="200"/>
      <c r="R110" s="201">
        <f>SUM(R111:R112)</f>
        <v>0</v>
      </c>
      <c r="S110" s="200"/>
      <c r="T110" s="202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3" t="s">
        <v>229</v>
      </c>
      <c r="AT110" s="204" t="s">
        <v>76</v>
      </c>
      <c r="AU110" s="204" t="s">
        <v>85</v>
      </c>
      <c r="AY110" s="203" t="s">
        <v>180</v>
      </c>
      <c r="BK110" s="205">
        <f>SUM(BK111:BK112)</f>
        <v>0</v>
      </c>
    </row>
    <row r="111" s="2" customFormat="1" ht="16.5" customHeight="1">
      <c r="A111" s="41"/>
      <c r="B111" s="42"/>
      <c r="C111" s="208" t="s">
        <v>8</v>
      </c>
      <c r="D111" s="208" t="s">
        <v>182</v>
      </c>
      <c r="E111" s="209" t="s">
        <v>2238</v>
      </c>
      <c r="F111" s="210" t="s">
        <v>2239</v>
      </c>
      <c r="G111" s="211" t="s">
        <v>579</v>
      </c>
      <c r="H111" s="212">
        <v>1</v>
      </c>
      <c r="I111" s="213"/>
      <c r="J111" s="214">
        <f>ROUND(I111*H111,2)</f>
        <v>0</v>
      </c>
      <c r="K111" s="210" t="s">
        <v>19</v>
      </c>
      <c r="L111" s="47"/>
      <c r="M111" s="215" t="s">
        <v>19</v>
      </c>
      <c r="N111" s="216" t="s">
        <v>48</v>
      </c>
      <c r="O111" s="87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2189</v>
      </c>
      <c r="AT111" s="219" t="s">
        <v>182</v>
      </c>
      <c r="AU111" s="219" t="s">
        <v>87</v>
      </c>
      <c r="AY111" s="20" t="s">
        <v>180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85</v>
      </c>
      <c r="BK111" s="220">
        <f>ROUND(I111*H111,2)</f>
        <v>0</v>
      </c>
      <c r="BL111" s="20" t="s">
        <v>2189</v>
      </c>
      <c r="BM111" s="219" t="s">
        <v>2240</v>
      </c>
    </row>
    <row r="112" s="2" customFormat="1">
      <c r="A112" s="41"/>
      <c r="B112" s="42"/>
      <c r="C112" s="43"/>
      <c r="D112" s="228" t="s">
        <v>581</v>
      </c>
      <c r="E112" s="43"/>
      <c r="F112" s="280" t="s">
        <v>2241</v>
      </c>
      <c r="G112" s="43"/>
      <c r="H112" s="43"/>
      <c r="I112" s="223"/>
      <c r="J112" s="43"/>
      <c r="K112" s="43"/>
      <c r="L112" s="47"/>
      <c r="M112" s="282"/>
      <c r="N112" s="283"/>
      <c r="O112" s="284"/>
      <c r="P112" s="284"/>
      <c r="Q112" s="284"/>
      <c r="R112" s="284"/>
      <c r="S112" s="284"/>
      <c r="T112" s="285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581</v>
      </c>
      <c r="AU112" s="20" t="s">
        <v>87</v>
      </c>
    </row>
    <row r="113" s="2" customFormat="1" ht="6.96" customHeight="1">
      <c r="A113" s="41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47"/>
      <c r="M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</sheetData>
  <sheetProtection sheet="1" autoFilter="0" formatColumns="0" formatRows="0" objects="1" scenarios="1" spinCount="100000" saltValue="4/BmSwirjk1WOCmvUDKm8maiIGkyXtjjn1YN9GKuHjIRQuvD3ao/Pb2vwjBPryfT87K6H0zMb9cXHBQj7aT10g==" hashValue="/ErUfomqT55Q+vszxRBqMn+oA2n/G/Jblp7uyDppMF7gMIm9DogedcA5uXkbnvgTPlJsLrPE/g4FNssTdkLkaA==" algorithmName="SHA-512" password="CC3D"/>
  <autoFilter ref="C83:K1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2303000"/>
    <hyperlink ref="F91" r:id="rId2" display="https://podminky.urs.cz/item/CS_URS_2025_01/012403000"/>
    <hyperlink ref="F93" r:id="rId3" display="https://podminky.urs.cz/item/CS_URS_2025_01/012414000"/>
    <hyperlink ref="F95" r:id="rId4" display="https://podminky.urs.cz/item/CS_URS_2025_01/013254000"/>
    <hyperlink ref="F98" r:id="rId5" display="https://podminky.urs.cz/item/CS_URS_2025_01/032103000"/>
    <hyperlink ref="F100" r:id="rId6" display="https://podminky.urs.cz/item/CS_URS_2025_01/032903000"/>
    <hyperlink ref="F103" r:id="rId7" display="https://podminky.urs.cz/item/CS_URS_2025_01/039103000"/>
    <hyperlink ref="F108" r:id="rId8" display="https://podminky.urs.cz/item/CS_URS_2025_01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2242</v>
      </c>
      <c r="H4" s="23"/>
    </row>
    <row r="5" s="1" customFormat="1" ht="12" customHeight="1">
      <c r="B5" s="23"/>
      <c r="C5" s="291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92" t="s">
        <v>16</v>
      </c>
      <c r="D6" s="293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7. 5. 2025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94"/>
      <c r="C9" s="295" t="s">
        <v>58</v>
      </c>
      <c r="D9" s="296" t="s">
        <v>59</v>
      </c>
      <c r="E9" s="296" t="s">
        <v>167</v>
      </c>
      <c r="F9" s="297" t="s">
        <v>2243</v>
      </c>
      <c r="G9" s="181"/>
      <c r="H9" s="294"/>
    </row>
    <row r="10" s="2" customFormat="1" ht="26.4" customHeight="1">
      <c r="A10" s="41"/>
      <c r="B10" s="47"/>
      <c r="C10" s="298" t="s">
        <v>82</v>
      </c>
      <c r="D10" s="298" t="s">
        <v>83</v>
      </c>
      <c r="E10" s="41"/>
      <c r="F10" s="41"/>
      <c r="G10" s="41"/>
      <c r="H10" s="47"/>
    </row>
    <row r="11" s="2" customFormat="1" ht="16.8" customHeight="1">
      <c r="A11" s="41"/>
      <c r="B11" s="47"/>
      <c r="C11" s="299" t="s">
        <v>144</v>
      </c>
      <c r="D11" s="300" t="s">
        <v>145</v>
      </c>
      <c r="E11" s="301" t="s">
        <v>105</v>
      </c>
      <c r="F11" s="302">
        <v>151.572</v>
      </c>
      <c r="G11" s="41"/>
      <c r="H11" s="47"/>
    </row>
    <row r="12" s="2" customFormat="1" ht="16.8" customHeight="1">
      <c r="A12" s="41"/>
      <c r="B12" s="47"/>
      <c r="C12" s="303" t="s">
        <v>19</v>
      </c>
      <c r="D12" s="303" t="s">
        <v>238</v>
      </c>
      <c r="E12" s="20" t="s">
        <v>19</v>
      </c>
      <c r="F12" s="304">
        <v>0</v>
      </c>
      <c r="G12" s="41"/>
      <c r="H12" s="47"/>
    </row>
    <row r="13" s="2" customFormat="1" ht="16.8" customHeight="1">
      <c r="A13" s="41"/>
      <c r="B13" s="47"/>
      <c r="C13" s="303" t="s">
        <v>19</v>
      </c>
      <c r="D13" s="303" t="s">
        <v>551</v>
      </c>
      <c r="E13" s="20" t="s">
        <v>19</v>
      </c>
      <c r="F13" s="304">
        <v>60.299999999999997</v>
      </c>
      <c r="G13" s="41"/>
      <c r="H13" s="47"/>
    </row>
    <row r="14" s="2" customFormat="1" ht="16.8" customHeight="1">
      <c r="A14" s="41"/>
      <c r="B14" s="47"/>
      <c r="C14" s="303" t="s">
        <v>19</v>
      </c>
      <c r="D14" s="303" t="s">
        <v>240</v>
      </c>
      <c r="E14" s="20" t="s">
        <v>19</v>
      </c>
      <c r="F14" s="304">
        <v>0</v>
      </c>
      <c r="G14" s="41"/>
      <c r="H14" s="47"/>
    </row>
    <row r="15" s="2" customFormat="1" ht="16.8" customHeight="1">
      <c r="A15" s="41"/>
      <c r="B15" s="47"/>
      <c r="C15" s="303" t="s">
        <v>19</v>
      </c>
      <c r="D15" s="303" t="s">
        <v>552</v>
      </c>
      <c r="E15" s="20" t="s">
        <v>19</v>
      </c>
      <c r="F15" s="304">
        <v>43.909999999999997</v>
      </c>
      <c r="G15" s="41"/>
      <c r="H15" s="47"/>
    </row>
    <row r="16" s="2" customFormat="1" ht="16.8" customHeight="1">
      <c r="A16" s="41"/>
      <c r="B16" s="47"/>
      <c r="C16" s="303" t="s">
        <v>19</v>
      </c>
      <c r="D16" s="303" t="s">
        <v>553</v>
      </c>
      <c r="E16" s="20" t="s">
        <v>19</v>
      </c>
      <c r="F16" s="304">
        <v>47.362000000000002</v>
      </c>
      <c r="G16" s="41"/>
      <c r="H16" s="47"/>
    </row>
    <row r="17" s="2" customFormat="1" ht="16.8" customHeight="1">
      <c r="A17" s="41"/>
      <c r="B17" s="47"/>
      <c r="C17" s="303" t="s">
        <v>144</v>
      </c>
      <c r="D17" s="303" t="s">
        <v>194</v>
      </c>
      <c r="E17" s="20" t="s">
        <v>19</v>
      </c>
      <c r="F17" s="304">
        <v>151.572</v>
      </c>
      <c r="G17" s="41"/>
      <c r="H17" s="47"/>
    </row>
    <row r="18" s="2" customFormat="1" ht="16.8" customHeight="1">
      <c r="A18" s="41"/>
      <c r="B18" s="47"/>
      <c r="C18" s="305" t="s">
        <v>2244</v>
      </c>
      <c r="D18" s="41"/>
      <c r="E18" s="41"/>
      <c r="F18" s="41"/>
      <c r="G18" s="41"/>
      <c r="H18" s="47"/>
    </row>
    <row r="19" s="2" customFormat="1" ht="16.8" customHeight="1">
      <c r="A19" s="41"/>
      <c r="B19" s="47"/>
      <c r="C19" s="303" t="s">
        <v>547</v>
      </c>
      <c r="D19" s="303" t="s">
        <v>2245</v>
      </c>
      <c r="E19" s="20" t="s">
        <v>105</v>
      </c>
      <c r="F19" s="304">
        <v>151.572</v>
      </c>
      <c r="G19" s="41"/>
      <c r="H19" s="47"/>
    </row>
    <row r="20" s="2" customFormat="1" ht="16.8" customHeight="1">
      <c r="A20" s="41"/>
      <c r="B20" s="47"/>
      <c r="C20" s="303" t="s">
        <v>555</v>
      </c>
      <c r="D20" s="303" t="s">
        <v>2246</v>
      </c>
      <c r="E20" s="20" t="s">
        <v>105</v>
      </c>
      <c r="F20" s="304">
        <v>151.572</v>
      </c>
      <c r="G20" s="41"/>
      <c r="H20" s="47"/>
    </row>
    <row r="21" s="2" customFormat="1" ht="16.8" customHeight="1">
      <c r="A21" s="41"/>
      <c r="B21" s="47"/>
      <c r="C21" s="303" t="s">
        <v>560</v>
      </c>
      <c r="D21" s="303" t="s">
        <v>2247</v>
      </c>
      <c r="E21" s="20" t="s">
        <v>105</v>
      </c>
      <c r="F21" s="304">
        <v>151.572</v>
      </c>
      <c r="G21" s="41"/>
      <c r="H21" s="47"/>
    </row>
    <row r="22" s="2" customFormat="1" ht="16.8" customHeight="1">
      <c r="A22" s="41"/>
      <c r="B22" s="47"/>
      <c r="C22" s="299" t="s">
        <v>141</v>
      </c>
      <c r="D22" s="300" t="s">
        <v>142</v>
      </c>
      <c r="E22" s="301" t="s">
        <v>105</v>
      </c>
      <c r="F22" s="302">
        <v>36.256</v>
      </c>
      <c r="G22" s="41"/>
      <c r="H22" s="47"/>
    </row>
    <row r="23" s="2" customFormat="1" ht="16.8" customHeight="1">
      <c r="A23" s="41"/>
      <c r="B23" s="47"/>
      <c r="C23" s="303" t="s">
        <v>19</v>
      </c>
      <c r="D23" s="303" t="s">
        <v>221</v>
      </c>
      <c r="E23" s="20" t="s">
        <v>19</v>
      </c>
      <c r="F23" s="304">
        <v>0</v>
      </c>
      <c r="G23" s="41"/>
      <c r="H23" s="47"/>
    </row>
    <row r="24" s="2" customFormat="1" ht="16.8" customHeight="1">
      <c r="A24" s="41"/>
      <c r="B24" s="47"/>
      <c r="C24" s="303" t="s">
        <v>19</v>
      </c>
      <c r="D24" s="303" t="s">
        <v>442</v>
      </c>
      <c r="E24" s="20" t="s">
        <v>19</v>
      </c>
      <c r="F24" s="304">
        <v>2.8980000000000001</v>
      </c>
      <c r="G24" s="41"/>
      <c r="H24" s="47"/>
    </row>
    <row r="25" s="2" customFormat="1" ht="16.8" customHeight="1">
      <c r="A25" s="41"/>
      <c r="B25" s="47"/>
      <c r="C25" s="303" t="s">
        <v>19</v>
      </c>
      <c r="D25" s="303" t="s">
        <v>443</v>
      </c>
      <c r="E25" s="20" t="s">
        <v>19</v>
      </c>
      <c r="F25" s="304">
        <v>2.758</v>
      </c>
      <c r="G25" s="41"/>
      <c r="H25" s="47"/>
    </row>
    <row r="26" s="2" customFormat="1" ht="16.8" customHeight="1">
      <c r="A26" s="41"/>
      <c r="B26" s="47"/>
      <c r="C26" s="303" t="s">
        <v>19</v>
      </c>
      <c r="D26" s="303" t="s">
        <v>238</v>
      </c>
      <c r="E26" s="20" t="s">
        <v>19</v>
      </c>
      <c r="F26" s="304">
        <v>0</v>
      </c>
      <c r="G26" s="41"/>
      <c r="H26" s="47"/>
    </row>
    <row r="27" s="2" customFormat="1" ht="16.8" customHeight="1">
      <c r="A27" s="41"/>
      <c r="B27" s="47"/>
      <c r="C27" s="303" t="s">
        <v>19</v>
      </c>
      <c r="D27" s="303" t="s">
        <v>444</v>
      </c>
      <c r="E27" s="20" t="s">
        <v>19</v>
      </c>
      <c r="F27" s="304">
        <v>8.4000000000000004</v>
      </c>
      <c r="G27" s="41"/>
      <c r="H27" s="47"/>
    </row>
    <row r="28" s="2" customFormat="1" ht="16.8" customHeight="1">
      <c r="A28" s="41"/>
      <c r="B28" s="47"/>
      <c r="C28" s="303" t="s">
        <v>19</v>
      </c>
      <c r="D28" s="303" t="s">
        <v>240</v>
      </c>
      <c r="E28" s="20" t="s">
        <v>19</v>
      </c>
      <c r="F28" s="304">
        <v>0</v>
      </c>
      <c r="G28" s="41"/>
      <c r="H28" s="47"/>
    </row>
    <row r="29" s="2" customFormat="1" ht="16.8" customHeight="1">
      <c r="A29" s="41"/>
      <c r="B29" s="47"/>
      <c r="C29" s="303" t="s">
        <v>19</v>
      </c>
      <c r="D29" s="303" t="s">
        <v>445</v>
      </c>
      <c r="E29" s="20" t="s">
        <v>19</v>
      </c>
      <c r="F29" s="304">
        <v>22.199999999999999</v>
      </c>
      <c r="G29" s="41"/>
      <c r="H29" s="47"/>
    </row>
    <row r="30" s="2" customFormat="1" ht="16.8" customHeight="1">
      <c r="A30" s="41"/>
      <c r="B30" s="47"/>
      <c r="C30" s="303" t="s">
        <v>141</v>
      </c>
      <c r="D30" s="303" t="s">
        <v>194</v>
      </c>
      <c r="E30" s="20" t="s">
        <v>19</v>
      </c>
      <c r="F30" s="304">
        <v>36.256</v>
      </c>
      <c r="G30" s="41"/>
      <c r="H30" s="47"/>
    </row>
    <row r="31" s="2" customFormat="1" ht="16.8" customHeight="1">
      <c r="A31" s="41"/>
      <c r="B31" s="47"/>
      <c r="C31" s="305" t="s">
        <v>2244</v>
      </c>
      <c r="D31" s="41"/>
      <c r="E31" s="41"/>
      <c r="F31" s="41"/>
      <c r="G31" s="41"/>
      <c r="H31" s="47"/>
    </row>
    <row r="32" s="2" customFormat="1" ht="16.8" customHeight="1">
      <c r="A32" s="41"/>
      <c r="B32" s="47"/>
      <c r="C32" s="303" t="s">
        <v>438</v>
      </c>
      <c r="D32" s="303" t="s">
        <v>2248</v>
      </c>
      <c r="E32" s="20" t="s">
        <v>105</v>
      </c>
      <c r="F32" s="304">
        <v>36.256</v>
      </c>
      <c r="G32" s="41"/>
      <c r="H32" s="47"/>
    </row>
    <row r="33" s="2" customFormat="1" ht="16.8" customHeight="1">
      <c r="A33" s="41"/>
      <c r="B33" s="47"/>
      <c r="C33" s="303" t="s">
        <v>447</v>
      </c>
      <c r="D33" s="303" t="s">
        <v>2249</v>
      </c>
      <c r="E33" s="20" t="s">
        <v>105</v>
      </c>
      <c r="F33" s="304">
        <v>36.256</v>
      </c>
      <c r="G33" s="41"/>
      <c r="H33" s="47"/>
    </row>
    <row r="34" s="2" customFormat="1" ht="16.8" customHeight="1">
      <c r="A34" s="41"/>
      <c r="B34" s="47"/>
      <c r="C34" s="299" t="s">
        <v>103</v>
      </c>
      <c r="D34" s="300" t="s">
        <v>104</v>
      </c>
      <c r="E34" s="301" t="s">
        <v>105</v>
      </c>
      <c r="F34" s="302">
        <v>51.170000000000002</v>
      </c>
      <c r="G34" s="41"/>
      <c r="H34" s="47"/>
    </row>
    <row r="35" s="2" customFormat="1" ht="16.8" customHeight="1">
      <c r="A35" s="41"/>
      <c r="B35" s="47"/>
      <c r="C35" s="303" t="s">
        <v>19</v>
      </c>
      <c r="D35" s="303" t="s">
        <v>221</v>
      </c>
      <c r="E35" s="20" t="s">
        <v>19</v>
      </c>
      <c r="F35" s="304">
        <v>0</v>
      </c>
      <c r="G35" s="41"/>
      <c r="H35" s="47"/>
    </row>
    <row r="36" s="2" customFormat="1" ht="16.8" customHeight="1">
      <c r="A36" s="41"/>
      <c r="B36" s="47"/>
      <c r="C36" s="303" t="s">
        <v>19</v>
      </c>
      <c r="D36" s="303" t="s">
        <v>489</v>
      </c>
      <c r="E36" s="20" t="s">
        <v>19</v>
      </c>
      <c r="F36" s="304">
        <v>1.3999999999999999</v>
      </c>
      <c r="G36" s="41"/>
      <c r="H36" s="47"/>
    </row>
    <row r="37" s="2" customFormat="1" ht="16.8" customHeight="1">
      <c r="A37" s="41"/>
      <c r="B37" s="47"/>
      <c r="C37" s="303" t="s">
        <v>19</v>
      </c>
      <c r="D37" s="303" t="s">
        <v>490</v>
      </c>
      <c r="E37" s="20" t="s">
        <v>19</v>
      </c>
      <c r="F37" s="304">
        <v>1.19</v>
      </c>
      <c r="G37" s="41"/>
      <c r="H37" s="47"/>
    </row>
    <row r="38" s="2" customFormat="1" ht="16.8" customHeight="1">
      <c r="A38" s="41"/>
      <c r="B38" s="47"/>
      <c r="C38" s="303" t="s">
        <v>19</v>
      </c>
      <c r="D38" s="303" t="s">
        <v>224</v>
      </c>
      <c r="E38" s="20" t="s">
        <v>19</v>
      </c>
      <c r="F38" s="304">
        <v>0</v>
      </c>
      <c r="G38" s="41"/>
      <c r="H38" s="47"/>
    </row>
    <row r="39" s="2" customFormat="1" ht="16.8" customHeight="1">
      <c r="A39" s="41"/>
      <c r="B39" s="47"/>
      <c r="C39" s="303" t="s">
        <v>19</v>
      </c>
      <c r="D39" s="303" t="s">
        <v>491</v>
      </c>
      <c r="E39" s="20" t="s">
        <v>19</v>
      </c>
      <c r="F39" s="304">
        <v>25.199999999999999</v>
      </c>
      <c r="G39" s="41"/>
      <c r="H39" s="47"/>
    </row>
    <row r="40" s="2" customFormat="1" ht="16.8" customHeight="1">
      <c r="A40" s="41"/>
      <c r="B40" s="47"/>
      <c r="C40" s="303" t="s">
        <v>19</v>
      </c>
      <c r="D40" s="303" t="s">
        <v>492</v>
      </c>
      <c r="E40" s="20" t="s">
        <v>19</v>
      </c>
      <c r="F40" s="304">
        <v>20.02</v>
      </c>
      <c r="G40" s="41"/>
      <c r="H40" s="47"/>
    </row>
    <row r="41" s="2" customFormat="1" ht="16.8" customHeight="1">
      <c r="A41" s="41"/>
      <c r="B41" s="47"/>
      <c r="C41" s="303" t="s">
        <v>19</v>
      </c>
      <c r="D41" s="303" t="s">
        <v>493</v>
      </c>
      <c r="E41" s="20" t="s">
        <v>19</v>
      </c>
      <c r="F41" s="304">
        <v>1.96</v>
      </c>
      <c r="G41" s="41"/>
      <c r="H41" s="47"/>
    </row>
    <row r="42" s="2" customFormat="1" ht="16.8" customHeight="1">
      <c r="A42" s="41"/>
      <c r="B42" s="47"/>
      <c r="C42" s="303" t="s">
        <v>19</v>
      </c>
      <c r="D42" s="303" t="s">
        <v>494</v>
      </c>
      <c r="E42" s="20" t="s">
        <v>19</v>
      </c>
      <c r="F42" s="304">
        <v>1.3999999999999999</v>
      </c>
      <c r="G42" s="41"/>
      <c r="H42" s="47"/>
    </row>
    <row r="43" s="2" customFormat="1" ht="16.8" customHeight="1">
      <c r="A43" s="41"/>
      <c r="B43" s="47"/>
      <c r="C43" s="303" t="s">
        <v>103</v>
      </c>
      <c r="D43" s="303" t="s">
        <v>194</v>
      </c>
      <c r="E43" s="20" t="s">
        <v>19</v>
      </c>
      <c r="F43" s="304">
        <v>51.170000000000002</v>
      </c>
      <c r="G43" s="41"/>
      <c r="H43" s="47"/>
    </row>
    <row r="44" s="2" customFormat="1" ht="16.8" customHeight="1">
      <c r="A44" s="41"/>
      <c r="B44" s="47"/>
      <c r="C44" s="305" t="s">
        <v>2244</v>
      </c>
      <c r="D44" s="41"/>
      <c r="E44" s="41"/>
      <c r="F44" s="41"/>
      <c r="G44" s="41"/>
      <c r="H44" s="47"/>
    </row>
    <row r="45" s="2" customFormat="1" ht="16.8" customHeight="1">
      <c r="A45" s="41"/>
      <c r="B45" s="47"/>
      <c r="C45" s="303" t="s">
        <v>485</v>
      </c>
      <c r="D45" s="303" t="s">
        <v>2250</v>
      </c>
      <c r="E45" s="20" t="s">
        <v>105</v>
      </c>
      <c r="F45" s="304">
        <v>51.170000000000002</v>
      </c>
      <c r="G45" s="41"/>
      <c r="H45" s="47"/>
    </row>
    <row r="46" s="2" customFormat="1" ht="16.8" customHeight="1">
      <c r="A46" s="41"/>
      <c r="B46" s="47"/>
      <c r="C46" s="303" t="s">
        <v>496</v>
      </c>
      <c r="D46" s="303" t="s">
        <v>2251</v>
      </c>
      <c r="E46" s="20" t="s">
        <v>105</v>
      </c>
      <c r="F46" s="304">
        <v>51.170000000000002</v>
      </c>
      <c r="G46" s="41"/>
      <c r="H46" s="47"/>
    </row>
    <row r="47" s="2" customFormat="1" ht="16.8" customHeight="1">
      <c r="A47" s="41"/>
      <c r="B47" s="47"/>
      <c r="C47" s="299" t="s">
        <v>135</v>
      </c>
      <c r="D47" s="300" t="s">
        <v>136</v>
      </c>
      <c r="E47" s="301" t="s">
        <v>130</v>
      </c>
      <c r="F47" s="302">
        <v>618.72500000000002</v>
      </c>
      <c r="G47" s="41"/>
      <c r="H47" s="47"/>
    </row>
    <row r="48" s="2" customFormat="1" ht="16.8" customHeight="1">
      <c r="A48" s="41"/>
      <c r="B48" s="47"/>
      <c r="C48" s="303" t="s">
        <v>19</v>
      </c>
      <c r="D48" s="303" t="s">
        <v>191</v>
      </c>
      <c r="E48" s="20" t="s">
        <v>19</v>
      </c>
      <c r="F48" s="304">
        <v>0</v>
      </c>
      <c r="G48" s="41"/>
      <c r="H48" s="47"/>
    </row>
    <row r="49" s="2" customFormat="1" ht="16.8" customHeight="1">
      <c r="A49" s="41"/>
      <c r="B49" s="47"/>
      <c r="C49" s="303" t="s">
        <v>19</v>
      </c>
      <c r="D49" s="303" t="s">
        <v>192</v>
      </c>
      <c r="E49" s="20" t="s">
        <v>19</v>
      </c>
      <c r="F49" s="304">
        <v>0</v>
      </c>
      <c r="G49" s="41"/>
      <c r="H49" s="47"/>
    </row>
    <row r="50" s="2" customFormat="1" ht="16.8" customHeight="1">
      <c r="A50" s="41"/>
      <c r="B50" s="47"/>
      <c r="C50" s="303" t="s">
        <v>19</v>
      </c>
      <c r="D50" s="303" t="s">
        <v>210</v>
      </c>
      <c r="E50" s="20" t="s">
        <v>19</v>
      </c>
      <c r="F50" s="304">
        <v>0</v>
      </c>
      <c r="G50" s="41"/>
      <c r="H50" s="47"/>
    </row>
    <row r="51" s="2" customFormat="1" ht="16.8" customHeight="1">
      <c r="A51" s="41"/>
      <c r="B51" s="47"/>
      <c r="C51" s="303" t="s">
        <v>19</v>
      </c>
      <c r="D51" s="303" t="s">
        <v>211</v>
      </c>
      <c r="E51" s="20" t="s">
        <v>19</v>
      </c>
      <c r="F51" s="304">
        <v>237.81999999999999</v>
      </c>
      <c r="G51" s="41"/>
      <c r="H51" s="47"/>
    </row>
    <row r="52" s="2" customFormat="1" ht="16.8" customHeight="1">
      <c r="A52" s="41"/>
      <c r="B52" s="47"/>
      <c r="C52" s="303" t="s">
        <v>19</v>
      </c>
      <c r="D52" s="303" t="s">
        <v>213</v>
      </c>
      <c r="E52" s="20" t="s">
        <v>19</v>
      </c>
      <c r="F52" s="304">
        <v>0</v>
      </c>
      <c r="G52" s="41"/>
      <c r="H52" s="47"/>
    </row>
    <row r="53" s="2" customFormat="1" ht="16.8" customHeight="1">
      <c r="A53" s="41"/>
      <c r="B53" s="47"/>
      <c r="C53" s="303" t="s">
        <v>19</v>
      </c>
      <c r="D53" s="303" t="s">
        <v>214</v>
      </c>
      <c r="E53" s="20" t="s">
        <v>19</v>
      </c>
      <c r="F53" s="304">
        <v>208</v>
      </c>
      <c r="G53" s="41"/>
      <c r="H53" s="47"/>
    </row>
    <row r="54" s="2" customFormat="1" ht="16.8" customHeight="1">
      <c r="A54" s="41"/>
      <c r="B54" s="47"/>
      <c r="C54" s="303" t="s">
        <v>19</v>
      </c>
      <c r="D54" s="303" t="s">
        <v>215</v>
      </c>
      <c r="E54" s="20" t="s">
        <v>19</v>
      </c>
      <c r="F54" s="304">
        <v>0</v>
      </c>
      <c r="G54" s="41"/>
      <c r="H54" s="47"/>
    </row>
    <row r="55" s="2" customFormat="1" ht="16.8" customHeight="1">
      <c r="A55" s="41"/>
      <c r="B55" s="47"/>
      <c r="C55" s="303" t="s">
        <v>19</v>
      </c>
      <c r="D55" s="303" t="s">
        <v>216</v>
      </c>
      <c r="E55" s="20" t="s">
        <v>19</v>
      </c>
      <c r="F55" s="304">
        <v>61.600000000000001</v>
      </c>
      <c r="G55" s="41"/>
      <c r="H55" s="47"/>
    </row>
    <row r="56" s="2" customFormat="1" ht="16.8" customHeight="1">
      <c r="A56" s="41"/>
      <c r="B56" s="47"/>
      <c r="C56" s="303" t="s">
        <v>19</v>
      </c>
      <c r="D56" s="303" t="s">
        <v>217</v>
      </c>
      <c r="E56" s="20" t="s">
        <v>19</v>
      </c>
      <c r="F56" s="304">
        <v>0</v>
      </c>
      <c r="G56" s="41"/>
      <c r="H56" s="47"/>
    </row>
    <row r="57" s="2" customFormat="1" ht="16.8" customHeight="1">
      <c r="A57" s="41"/>
      <c r="B57" s="47"/>
      <c r="C57" s="303" t="s">
        <v>19</v>
      </c>
      <c r="D57" s="303" t="s">
        <v>218</v>
      </c>
      <c r="E57" s="20" t="s">
        <v>19</v>
      </c>
      <c r="F57" s="304">
        <v>25</v>
      </c>
      <c r="G57" s="41"/>
      <c r="H57" s="47"/>
    </row>
    <row r="58" s="2" customFormat="1" ht="16.8" customHeight="1">
      <c r="A58" s="41"/>
      <c r="B58" s="47"/>
      <c r="C58" s="303" t="s">
        <v>19</v>
      </c>
      <c r="D58" s="303" t="s">
        <v>219</v>
      </c>
      <c r="E58" s="20" t="s">
        <v>19</v>
      </c>
      <c r="F58" s="304">
        <v>0</v>
      </c>
      <c r="G58" s="41"/>
      <c r="H58" s="47"/>
    </row>
    <row r="59" s="2" customFormat="1" ht="16.8" customHeight="1">
      <c r="A59" s="41"/>
      <c r="B59" s="47"/>
      <c r="C59" s="303" t="s">
        <v>19</v>
      </c>
      <c r="D59" s="303" t="s">
        <v>220</v>
      </c>
      <c r="E59" s="20" t="s">
        <v>19</v>
      </c>
      <c r="F59" s="304">
        <v>15.625</v>
      </c>
      <c r="G59" s="41"/>
      <c r="H59" s="47"/>
    </row>
    <row r="60" s="2" customFormat="1" ht="16.8" customHeight="1">
      <c r="A60" s="41"/>
      <c r="B60" s="47"/>
      <c r="C60" s="303" t="s">
        <v>19</v>
      </c>
      <c r="D60" s="303" t="s">
        <v>221</v>
      </c>
      <c r="E60" s="20" t="s">
        <v>19</v>
      </c>
      <c r="F60" s="304">
        <v>0</v>
      </c>
      <c r="G60" s="41"/>
      <c r="H60" s="47"/>
    </row>
    <row r="61" s="2" customFormat="1" ht="16.8" customHeight="1">
      <c r="A61" s="41"/>
      <c r="B61" s="47"/>
      <c r="C61" s="303" t="s">
        <v>19</v>
      </c>
      <c r="D61" s="303" t="s">
        <v>222</v>
      </c>
      <c r="E61" s="20" t="s">
        <v>19</v>
      </c>
      <c r="F61" s="304">
        <v>2.25</v>
      </c>
      <c r="G61" s="41"/>
      <c r="H61" s="47"/>
    </row>
    <row r="62" s="2" customFormat="1" ht="16.8" customHeight="1">
      <c r="A62" s="41"/>
      <c r="B62" s="47"/>
      <c r="C62" s="303" t="s">
        <v>19</v>
      </c>
      <c r="D62" s="303" t="s">
        <v>223</v>
      </c>
      <c r="E62" s="20" t="s">
        <v>19</v>
      </c>
      <c r="F62" s="304">
        <v>1.2</v>
      </c>
      <c r="G62" s="41"/>
      <c r="H62" s="47"/>
    </row>
    <row r="63" s="2" customFormat="1" ht="16.8" customHeight="1">
      <c r="A63" s="41"/>
      <c r="B63" s="47"/>
      <c r="C63" s="303" t="s">
        <v>19</v>
      </c>
      <c r="D63" s="303" t="s">
        <v>224</v>
      </c>
      <c r="E63" s="20" t="s">
        <v>19</v>
      </c>
      <c r="F63" s="304">
        <v>0</v>
      </c>
      <c r="G63" s="41"/>
      <c r="H63" s="47"/>
    </row>
    <row r="64" s="2" customFormat="1" ht="16.8" customHeight="1">
      <c r="A64" s="41"/>
      <c r="B64" s="47"/>
      <c r="C64" s="303" t="s">
        <v>19</v>
      </c>
      <c r="D64" s="303" t="s">
        <v>225</v>
      </c>
      <c r="E64" s="20" t="s">
        <v>19</v>
      </c>
      <c r="F64" s="304">
        <v>31.050000000000001</v>
      </c>
      <c r="G64" s="41"/>
      <c r="H64" s="47"/>
    </row>
    <row r="65" s="2" customFormat="1" ht="16.8" customHeight="1">
      <c r="A65" s="41"/>
      <c r="B65" s="47"/>
      <c r="C65" s="303" t="s">
        <v>19</v>
      </c>
      <c r="D65" s="303" t="s">
        <v>226</v>
      </c>
      <c r="E65" s="20" t="s">
        <v>19</v>
      </c>
      <c r="F65" s="304">
        <v>31.68</v>
      </c>
      <c r="G65" s="41"/>
      <c r="H65" s="47"/>
    </row>
    <row r="66" s="2" customFormat="1" ht="16.8" customHeight="1">
      <c r="A66" s="41"/>
      <c r="B66" s="47"/>
      <c r="C66" s="303" t="s">
        <v>19</v>
      </c>
      <c r="D66" s="303" t="s">
        <v>227</v>
      </c>
      <c r="E66" s="20" t="s">
        <v>19</v>
      </c>
      <c r="F66" s="304">
        <v>2.7000000000000002</v>
      </c>
      <c r="G66" s="41"/>
      <c r="H66" s="47"/>
    </row>
    <row r="67" s="2" customFormat="1" ht="16.8" customHeight="1">
      <c r="A67" s="41"/>
      <c r="B67" s="47"/>
      <c r="C67" s="303" t="s">
        <v>19</v>
      </c>
      <c r="D67" s="303" t="s">
        <v>228</v>
      </c>
      <c r="E67" s="20" t="s">
        <v>19</v>
      </c>
      <c r="F67" s="304">
        <v>1.8</v>
      </c>
      <c r="G67" s="41"/>
      <c r="H67" s="47"/>
    </row>
    <row r="68" s="2" customFormat="1" ht="16.8" customHeight="1">
      <c r="A68" s="41"/>
      <c r="B68" s="47"/>
      <c r="C68" s="303" t="s">
        <v>135</v>
      </c>
      <c r="D68" s="303" t="s">
        <v>194</v>
      </c>
      <c r="E68" s="20" t="s">
        <v>19</v>
      </c>
      <c r="F68" s="304">
        <v>618.72500000000002</v>
      </c>
      <c r="G68" s="41"/>
      <c r="H68" s="47"/>
    </row>
    <row r="69" s="2" customFormat="1" ht="16.8" customHeight="1">
      <c r="A69" s="41"/>
      <c r="B69" s="47"/>
      <c r="C69" s="305" t="s">
        <v>2244</v>
      </c>
      <c r="D69" s="41"/>
      <c r="E69" s="41"/>
      <c r="F69" s="41"/>
      <c r="G69" s="41"/>
      <c r="H69" s="47"/>
    </row>
    <row r="70" s="2" customFormat="1" ht="16.8" customHeight="1">
      <c r="A70" s="41"/>
      <c r="B70" s="47"/>
      <c r="C70" s="303" t="s">
        <v>206</v>
      </c>
      <c r="D70" s="303" t="s">
        <v>2252</v>
      </c>
      <c r="E70" s="20" t="s">
        <v>130</v>
      </c>
      <c r="F70" s="304">
        <v>618.72500000000002</v>
      </c>
      <c r="G70" s="41"/>
      <c r="H70" s="47"/>
    </row>
    <row r="71" s="2" customFormat="1">
      <c r="A71" s="41"/>
      <c r="B71" s="47"/>
      <c r="C71" s="303" t="s">
        <v>261</v>
      </c>
      <c r="D71" s="303" t="s">
        <v>2253</v>
      </c>
      <c r="E71" s="20" t="s">
        <v>130</v>
      </c>
      <c r="F71" s="304">
        <v>1411.7570000000001</v>
      </c>
      <c r="G71" s="41"/>
      <c r="H71" s="47"/>
    </row>
    <row r="72" s="2" customFormat="1">
      <c r="A72" s="41"/>
      <c r="B72" s="47"/>
      <c r="C72" s="303" t="s">
        <v>267</v>
      </c>
      <c r="D72" s="303" t="s">
        <v>2254</v>
      </c>
      <c r="E72" s="20" t="s">
        <v>130</v>
      </c>
      <c r="F72" s="304">
        <v>350.65100000000001</v>
      </c>
      <c r="G72" s="41"/>
      <c r="H72" s="47"/>
    </row>
    <row r="73" s="2" customFormat="1">
      <c r="A73" s="41"/>
      <c r="B73" s="47"/>
      <c r="C73" s="303" t="s">
        <v>278</v>
      </c>
      <c r="D73" s="303" t="s">
        <v>2255</v>
      </c>
      <c r="E73" s="20" t="s">
        <v>280</v>
      </c>
      <c r="F73" s="304">
        <v>631.17200000000003</v>
      </c>
      <c r="G73" s="41"/>
      <c r="H73" s="47"/>
    </row>
    <row r="74" s="2" customFormat="1" ht="16.8" customHeight="1">
      <c r="A74" s="41"/>
      <c r="B74" s="47"/>
      <c r="C74" s="299" t="s">
        <v>2256</v>
      </c>
      <c r="D74" s="300" t="s">
        <v>2257</v>
      </c>
      <c r="E74" s="301" t="s">
        <v>130</v>
      </c>
      <c r="F74" s="302">
        <v>248.56800000000001</v>
      </c>
      <c r="G74" s="41"/>
      <c r="H74" s="47"/>
    </row>
    <row r="75" s="2" customFormat="1" ht="16.8" customHeight="1">
      <c r="A75" s="41"/>
      <c r="B75" s="47"/>
      <c r="C75" s="299" t="s">
        <v>132</v>
      </c>
      <c r="D75" s="300" t="s">
        <v>133</v>
      </c>
      <c r="E75" s="301" t="s">
        <v>130</v>
      </c>
      <c r="F75" s="302">
        <v>184.47900000000001</v>
      </c>
      <c r="G75" s="41"/>
      <c r="H75" s="47"/>
    </row>
    <row r="76" s="2" customFormat="1" ht="16.8" customHeight="1">
      <c r="A76" s="41"/>
      <c r="B76" s="47"/>
      <c r="C76" s="303" t="s">
        <v>19</v>
      </c>
      <c r="D76" s="303" t="s">
        <v>191</v>
      </c>
      <c r="E76" s="20" t="s">
        <v>19</v>
      </c>
      <c r="F76" s="304">
        <v>0</v>
      </c>
      <c r="G76" s="41"/>
      <c r="H76" s="47"/>
    </row>
    <row r="77" s="2" customFormat="1" ht="16.8" customHeight="1">
      <c r="A77" s="41"/>
      <c r="B77" s="47"/>
      <c r="C77" s="303" t="s">
        <v>19</v>
      </c>
      <c r="D77" s="303" t="s">
        <v>192</v>
      </c>
      <c r="E77" s="20" t="s">
        <v>19</v>
      </c>
      <c r="F77" s="304">
        <v>0</v>
      </c>
      <c r="G77" s="41"/>
      <c r="H77" s="47"/>
    </row>
    <row r="78" s="2" customFormat="1" ht="16.8" customHeight="1">
      <c r="A78" s="41"/>
      <c r="B78" s="47"/>
      <c r="C78" s="303" t="s">
        <v>19</v>
      </c>
      <c r="D78" s="303" t="s">
        <v>234</v>
      </c>
      <c r="E78" s="20" t="s">
        <v>19</v>
      </c>
      <c r="F78" s="304">
        <v>0</v>
      </c>
      <c r="G78" s="41"/>
      <c r="H78" s="47"/>
    </row>
    <row r="79" s="2" customFormat="1" ht="16.8" customHeight="1">
      <c r="A79" s="41"/>
      <c r="B79" s="47"/>
      <c r="C79" s="303" t="s">
        <v>19</v>
      </c>
      <c r="D79" s="303" t="s">
        <v>235</v>
      </c>
      <c r="E79" s="20" t="s">
        <v>19</v>
      </c>
      <c r="F79" s="304">
        <v>104.25</v>
      </c>
      <c r="G79" s="41"/>
      <c r="H79" s="47"/>
    </row>
    <row r="80" s="2" customFormat="1" ht="16.8" customHeight="1">
      <c r="A80" s="41"/>
      <c r="B80" s="47"/>
      <c r="C80" s="303" t="s">
        <v>19</v>
      </c>
      <c r="D80" s="303" t="s">
        <v>221</v>
      </c>
      <c r="E80" s="20" t="s">
        <v>19</v>
      </c>
      <c r="F80" s="304">
        <v>0</v>
      </c>
      <c r="G80" s="41"/>
      <c r="H80" s="47"/>
    </row>
    <row r="81" s="2" customFormat="1" ht="16.8" customHeight="1">
      <c r="A81" s="41"/>
      <c r="B81" s="47"/>
      <c r="C81" s="303" t="s">
        <v>19</v>
      </c>
      <c r="D81" s="303" t="s">
        <v>236</v>
      </c>
      <c r="E81" s="20" t="s">
        <v>19</v>
      </c>
      <c r="F81" s="304">
        <v>5.04</v>
      </c>
      <c r="G81" s="41"/>
      <c r="H81" s="47"/>
    </row>
    <row r="82" s="2" customFormat="1" ht="16.8" customHeight="1">
      <c r="A82" s="41"/>
      <c r="B82" s="47"/>
      <c r="C82" s="303" t="s">
        <v>19</v>
      </c>
      <c r="D82" s="303" t="s">
        <v>237</v>
      </c>
      <c r="E82" s="20" t="s">
        <v>19</v>
      </c>
      <c r="F82" s="304">
        <v>4.2000000000000002</v>
      </c>
      <c r="G82" s="41"/>
      <c r="H82" s="47"/>
    </row>
    <row r="83" s="2" customFormat="1" ht="16.8" customHeight="1">
      <c r="A83" s="41"/>
      <c r="B83" s="47"/>
      <c r="C83" s="303" t="s">
        <v>19</v>
      </c>
      <c r="D83" s="303" t="s">
        <v>238</v>
      </c>
      <c r="E83" s="20" t="s">
        <v>19</v>
      </c>
      <c r="F83" s="304">
        <v>0</v>
      </c>
      <c r="G83" s="41"/>
      <c r="H83" s="47"/>
    </row>
    <row r="84" s="2" customFormat="1" ht="16.8" customHeight="1">
      <c r="A84" s="41"/>
      <c r="B84" s="47"/>
      <c r="C84" s="303" t="s">
        <v>19</v>
      </c>
      <c r="D84" s="303" t="s">
        <v>239</v>
      </c>
      <c r="E84" s="20" t="s">
        <v>19</v>
      </c>
      <c r="F84" s="304">
        <v>29.25</v>
      </c>
      <c r="G84" s="41"/>
      <c r="H84" s="47"/>
    </row>
    <row r="85" s="2" customFormat="1" ht="16.8" customHeight="1">
      <c r="A85" s="41"/>
      <c r="B85" s="47"/>
      <c r="C85" s="303" t="s">
        <v>19</v>
      </c>
      <c r="D85" s="303" t="s">
        <v>240</v>
      </c>
      <c r="E85" s="20" t="s">
        <v>19</v>
      </c>
      <c r="F85" s="304">
        <v>0</v>
      </c>
      <c r="G85" s="41"/>
      <c r="H85" s="47"/>
    </row>
    <row r="86" s="2" customFormat="1" ht="16.8" customHeight="1">
      <c r="A86" s="41"/>
      <c r="B86" s="47"/>
      <c r="C86" s="303" t="s">
        <v>19</v>
      </c>
      <c r="D86" s="303" t="s">
        <v>241</v>
      </c>
      <c r="E86" s="20" t="s">
        <v>19</v>
      </c>
      <c r="F86" s="304">
        <v>8.9100000000000001</v>
      </c>
      <c r="G86" s="41"/>
      <c r="H86" s="47"/>
    </row>
    <row r="87" s="2" customFormat="1" ht="16.8" customHeight="1">
      <c r="A87" s="41"/>
      <c r="B87" s="47"/>
      <c r="C87" s="303" t="s">
        <v>19</v>
      </c>
      <c r="D87" s="303" t="s">
        <v>242</v>
      </c>
      <c r="E87" s="20" t="s">
        <v>19</v>
      </c>
      <c r="F87" s="304">
        <v>6.4000000000000004</v>
      </c>
      <c r="G87" s="41"/>
      <c r="H87" s="47"/>
    </row>
    <row r="88" s="2" customFormat="1" ht="16.8" customHeight="1">
      <c r="A88" s="41"/>
      <c r="B88" s="47"/>
      <c r="C88" s="303" t="s">
        <v>19</v>
      </c>
      <c r="D88" s="303" t="s">
        <v>243</v>
      </c>
      <c r="E88" s="20" t="s">
        <v>19</v>
      </c>
      <c r="F88" s="304">
        <v>6.4000000000000004</v>
      </c>
      <c r="G88" s="41"/>
      <c r="H88" s="47"/>
    </row>
    <row r="89" s="2" customFormat="1" ht="16.8" customHeight="1">
      <c r="A89" s="41"/>
      <c r="B89" s="47"/>
      <c r="C89" s="303" t="s">
        <v>19</v>
      </c>
      <c r="D89" s="303" t="s">
        <v>244</v>
      </c>
      <c r="E89" s="20" t="s">
        <v>19</v>
      </c>
      <c r="F89" s="304">
        <v>12.989000000000001</v>
      </c>
      <c r="G89" s="41"/>
      <c r="H89" s="47"/>
    </row>
    <row r="90" s="2" customFormat="1" ht="16.8" customHeight="1">
      <c r="A90" s="41"/>
      <c r="B90" s="47"/>
      <c r="C90" s="303" t="s">
        <v>19</v>
      </c>
      <c r="D90" s="303" t="s">
        <v>245</v>
      </c>
      <c r="E90" s="20" t="s">
        <v>19</v>
      </c>
      <c r="F90" s="304">
        <v>7.04</v>
      </c>
      <c r="G90" s="41"/>
      <c r="H90" s="47"/>
    </row>
    <row r="91" s="2" customFormat="1" ht="16.8" customHeight="1">
      <c r="A91" s="41"/>
      <c r="B91" s="47"/>
      <c r="C91" s="303" t="s">
        <v>132</v>
      </c>
      <c r="D91" s="303" t="s">
        <v>194</v>
      </c>
      <c r="E91" s="20" t="s">
        <v>19</v>
      </c>
      <c r="F91" s="304">
        <v>184.47900000000001</v>
      </c>
      <c r="G91" s="41"/>
      <c r="H91" s="47"/>
    </row>
    <row r="92" s="2" customFormat="1" ht="16.8" customHeight="1">
      <c r="A92" s="41"/>
      <c r="B92" s="47"/>
      <c r="C92" s="305" t="s">
        <v>2244</v>
      </c>
      <c r="D92" s="41"/>
      <c r="E92" s="41"/>
      <c r="F92" s="41"/>
      <c r="G92" s="41"/>
      <c r="H92" s="47"/>
    </row>
    <row r="93" s="2" customFormat="1">
      <c r="A93" s="41"/>
      <c r="B93" s="47"/>
      <c r="C93" s="303" t="s">
        <v>230</v>
      </c>
      <c r="D93" s="303" t="s">
        <v>2258</v>
      </c>
      <c r="E93" s="20" t="s">
        <v>130</v>
      </c>
      <c r="F93" s="304">
        <v>184.47900000000001</v>
      </c>
      <c r="G93" s="41"/>
      <c r="H93" s="47"/>
    </row>
    <row r="94" s="2" customFormat="1">
      <c r="A94" s="41"/>
      <c r="B94" s="47"/>
      <c r="C94" s="303" t="s">
        <v>261</v>
      </c>
      <c r="D94" s="303" t="s">
        <v>2253</v>
      </c>
      <c r="E94" s="20" t="s">
        <v>130</v>
      </c>
      <c r="F94" s="304">
        <v>1411.7570000000001</v>
      </c>
      <c r="G94" s="41"/>
      <c r="H94" s="47"/>
    </row>
    <row r="95" s="2" customFormat="1">
      <c r="A95" s="41"/>
      <c r="B95" s="47"/>
      <c r="C95" s="303" t="s">
        <v>267</v>
      </c>
      <c r="D95" s="303" t="s">
        <v>2254</v>
      </c>
      <c r="E95" s="20" t="s">
        <v>130</v>
      </c>
      <c r="F95" s="304">
        <v>350.65100000000001</v>
      </c>
      <c r="G95" s="41"/>
      <c r="H95" s="47"/>
    </row>
    <row r="96" s="2" customFormat="1">
      <c r="A96" s="41"/>
      <c r="B96" s="47"/>
      <c r="C96" s="303" t="s">
        <v>278</v>
      </c>
      <c r="D96" s="303" t="s">
        <v>2255</v>
      </c>
      <c r="E96" s="20" t="s">
        <v>280</v>
      </c>
      <c r="F96" s="304">
        <v>631.17200000000003</v>
      </c>
      <c r="G96" s="41"/>
      <c r="H96" s="47"/>
    </row>
    <row r="97" s="2" customFormat="1" ht="16.8" customHeight="1">
      <c r="A97" s="41"/>
      <c r="B97" s="47"/>
      <c r="C97" s="299" t="s">
        <v>138</v>
      </c>
      <c r="D97" s="300" t="s">
        <v>139</v>
      </c>
      <c r="E97" s="301" t="s">
        <v>130</v>
      </c>
      <c r="F97" s="302">
        <v>78</v>
      </c>
      <c r="G97" s="41"/>
      <c r="H97" s="47"/>
    </row>
    <row r="98" s="2" customFormat="1" ht="16.8" customHeight="1">
      <c r="A98" s="41"/>
      <c r="B98" s="47"/>
      <c r="C98" s="303" t="s">
        <v>19</v>
      </c>
      <c r="D98" s="303" t="s">
        <v>191</v>
      </c>
      <c r="E98" s="20" t="s">
        <v>19</v>
      </c>
      <c r="F98" s="304">
        <v>0</v>
      </c>
      <c r="G98" s="41"/>
      <c r="H98" s="47"/>
    </row>
    <row r="99" s="2" customFormat="1" ht="16.8" customHeight="1">
      <c r="A99" s="41"/>
      <c r="B99" s="47"/>
      <c r="C99" s="303" t="s">
        <v>19</v>
      </c>
      <c r="D99" s="303" t="s">
        <v>192</v>
      </c>
      <c r="E99" s="20" t="s">
        <v>19</v>
      </c>
      <c r="F99" s="304">
        <v>0</v>
      </c>
      <c r="G99" s="41"/>
      <c r="H99" s="47"/>
    </row>
    <row r="100" s="2" customFormat="1" ht="16.8" customHeight="1">
      <c r="A100" s="41"/>
      <c r="B100" s="47"/>
      <c r="C100" s="303" t="s">
        <v>19</v>
      </c>
      <c r="D100" s="303" t="s">
        <v>251</v>
      </c>
      <c r="E100" s="20" t="s">
        <v>19</v>
      </c>
      <c r="F100" s="304">
        <v>24.375</v>
      </c>
      <c r="G100" s="41"/>
      <c r="H100" s="47"/>
    </row>
    <row r="101" s="2" customFormat="1" ht="16.8" customHeight="1">
      <c r="A101" s="41"/>
      <c r="B101" s="47"/>
      <c r="C101" s="303" t="s">
        <v>19</v>
      </c>
      <c r="D101" s="303" t="s">
        <v>252</v>
      </c>
      <c r="E101" s="20" t="s">
        <v>19</v>
      </c>
      <c r="F101" s="304">
        <v>53.625</v>
      </c>
      <c r="G101" s="41"/>
      <c r="H101" s="47"/>
    </row>
    <row r="102" s="2" customFormat="1" ht="16.8" customHeight="1">
      <c r="A102" s="41"/>
      <c r="B102" s="47"/>
      <c r="C102" s="303" t="s">
        <v>138</v>
      </c>
      <c r="D102" s="303" t="s">
        <v>194</v>
      </c>
      <c r="E102" s="20" t="s">
        <v>19</v>
      </c>
      <c r="F102" s="304">
        <v>78</v>
      </c>
      <c r="G102" s="41"/>
      <c r="H102" s="47"/>
    </row>
    <row r="103" s="2" customFormat="1" ht="16.8" customHeight="1">
      <c r="A103" s="41"/>
      <c r="B103" s="47"/>
      <c r="C103" s="305" t="s">
        <v>2244</v>
      </c>
      <c r="D103" s="41"/>
      <c r="E103" s="41"/>
      <c r="F103" s="41"/>
      <c r="G103" s="41"/>
      <c r="H103" s="47"/>
    </row>
    <row r="104" s="2" customFormat="1">
      <c r="A104" s="41"/>
      <c r="B104" s="47"/>
      <c r="C104" s="303" t="s">
        <v>247</v>
      </c>
      <c r="D104" s="303" t="s">
        <v>248</v>
      </c>
      <c r="E104" s="20" t="s">
        <v>130</v>
      </c>
      <c r="F104" s="304">
        <v>78</v>
      </c>
      <c r="G104" s="41"/>
      <c r="H104" s="47"/>
    </row>
    <row r="105" s="2" customFormat="1">
      <c r="A105" s="41"/>
      <c r="B105" s="47"/>
      <c r="C105" s="303" t="s">
        <v>261</v>
      </c>
      <c r="D105" s="303" t="s">
        <v>2253</v>
      </c>
      <c r="E105" s="20" t="s">
        <v>130</v>
      </c>
      <c r="F105" s="304">
        <v>1411.7570000000001</v>
      </c>
      <c r="G105" s="41"/>
      <c r="H105" s="47"/>
    </row>
    <row r="106" s="2" customFormat="1">
      <c r="A106" s="41"/>
      <c r="B106" s="47"/>
      <c r="C106" s="303" t="s">
        <v>267</v>
      </c>
      <c r="D106" s="303" t="s">
        <v>2254</v>
      </c>
      <c r="E106" s="20" t="s">
        <v>130</v>
      </c>
      <c r="F106" s="304">
        <v>350.65100000000001</v>
      </c>
      <c r="G106" s="41"/>
      <c r="H106" s="47"/>
    </row>
    <row r="107" s="2" customFormat="1">
      <c r="A107" s="41"/>
      <c r="B107" s="47"/>
      <c r="C107" s="303" t="s">
        <v>278</v>
      </c>
      <c r="D107" s="303" t="s">
        <v>2255</v>
      </c>
      <c r="E107" s="20" t="s">
        <v>280</v>
      </c>
      <c r="F107" s="304">
        <v>631.17200000000003</v>
      </c>
      <c r="G107" s="41"/>
      <c r="H107" s="47"/>
    </row>
    <row r="108" s="2" customFormat="1" ht="16.8" customHeight="1">
      <c r="A108" s="41"/>
      <c r="B108" s="47"/>
      <c r="C108" s="299" t="s">
        <v>107</v>
      </c>
      <c r="D108" s="300" t="s">
        <v>108</v>
      </c>
      <c r="E108" s="301" t="s">
        <v>19</v>
      </c>
      <c r="F108" s="302">
        <v>175</v>
      </c>
      <c r="G108" s="41"/>
      <c r="H108" s="47"/>
    </row>
    <row r="109" s="2" customFormat="1" ht="16.8" customHeight="1">
      <c r="A109" s="41"/>
      <c r="B109" s="47"/>
      <c r="C109" s="303" t="s">
        <v>19</v>
      </c>
      <c r="D109" s="303" t="s">
        <v>328</v>
      </c>
      <c r="E109" s="20" t="s">
        <v>19</v>
      </c>
      <c r="F109" s="304">
        <v>0</v>
      </c>
      <c r="G109" s="41"/>
      <c r="H109" s="47"/>
    </row>
    <row r="110" s="2" customFormat="1" ht="16.8" customHeight="1">
      <c r="A110" s="41"/>
      <c r="B110" s="47"/>
      <c r="C110" s="303" t="s">
        <v>19</v>
      </c>
      <c r="D110" s="303" t="s">
        <v>329</v>
      </c>
      <c r="E110" s="20" t="s">
        <v>19</v>
      </c>
      <c r="F110" s="304">
        <v>0</v>
      </c>
      <c r="G110" s="41"/>
      <c r="H110" s="47"/>
    </row>
    <row r="111" s="2" customFormat="1" ht="16.8" customHeight="1">
      <c r="A111" s="41"/>
      <c r="B111" s="47"/>
      <c r="C111" s="303" t="s">
        <v>19</v>
      </c>
      <c r="D111" s="303" t="s">
        <v>330</v>
      </c>
      <c r="E111" s="20" t="s">
        <v>19</v>
      </c>
      <c r="F111" s="304">
        <v>0</v>
      </c>
      <c r="G111" s="41"/>
      <c r="H111" s="47"/>
    </row>
    <row r="112" s="2" customFormat="1" ht="16.8" customHeight="1">
      <c r="A112" s="41"/>
      <c r="B112" s="47"/>
      <c r="C112" s="303" t="s">
        <v>19</v>
      </c>
      <c r="D112" s="303" t="s">
        <v>331</v>
      </c>
      <c r="E112" s="20" t="s">
        <v>19</v>
      </c>
      <c r="F112" s="304">
        <v>0</v>
      </c>
      <c r="G112" s="41"/>
      <c r="H112" s="47"/>
    </row>
    <row r="113" s="2" customFormat="1" ht="16.8" customHeight="1">
      <c r="A113" s="41"/>
      <c r="B113" s="47"/>
      <c r="C113" s="303" t="s">
        <v>19</v>
      </c>
      <c r="D113" s="303" t="s">
        <v>332</v>
      </c>
      <c r="E113" s="20" t="s">
        <v>19</v>
      </c>
      <c r="F113" s="304">
        <v>0</v>
      </c>
      <c r="G113" s="41"/>
      <c r="H113" s="47"/>
    </row>
    <row r="114" s="2" customFormat="1" ht="16.8" customHeight="1">
      <c r="A114" s="41"/>
      <c r="B114" s="47"/>
      <c r="C114" s="303" t="s">
        <v>107</v>
      </c>
      <c r="D114" s="303" t="s">
        <v>333</v>
      </c>
      <c r="E114" s="20" t="s">
        <v>19</v>
      </c>
      <c r="F114" s="304">
        <v>175</v>
      </c>
      <c r="G114" s="41"/>
      <c r="H114" s="47"/>
    </row>
    <row r="115" s="2" customFormat="1" ht="16.8" customHeight="1">
      <c r="A115" s="41"/>
      <c r="B115" s="47"/>
      <c r="C115" s="305" t="s">
        <v>2244</v>
      </c>
      <c r="D115" s="41"/>
      <c r="E115" s="41"/>
      <c r="F115" s="41"/>
      <c r="G115" s="41"/>
      <c r="H115" s="47"/>
    </row>
    <row r="116" s="2" customFormat="1" ht="16.8" customHeight="1">
      <c r="A116" s="41"/>
      <c r="B116" s="47"/>
      <c r="C116" s="303" t="s">
        <v>324</v>
      </c>
      <c r="D116" s="303" t="s">
        <v>2259</v>
      </c>
      <c r="E116" s="20" t="s">
        <v>105</v>
      </c>
      <c r="F116" s="304">
        <v>959.79999999999995</v>
      </c>
      <c r="G116" s="41"/>
      <c r="H116" s="47"/>
    </row>
    <row r="117" s="2" customFormat="1" ht="16.8" customHeight="1">
      <c r="A117" s="41"/>
      <c r="B117" s="47"/>
      <c r="C117" s="303" t="s">
        <v>668</v>
      </c>
      <c r="D117" s="303" t="s">
        <v>2260</v>
      </c>
      <c r="E117" s="20" t="s">
        <v>105</v>
      </c>
      <c r="F117" s="304">
        <v>175</v>
      </c>
      <c r="G117" s="41"/>
      <c r="H117" s="47"/>
    </row>
    <row r="118" s="2" customFormat="1" ht="16.8" customHeight="1">
      <c r="A118" s="41"/>
      <c r="B118" s="47"/>
      <c r="C118" s="303" t="s">
        <v>717</v>
      </c>
      <c r="D118" s="303" t="s">
        <v>2261</v>
      </c>
      <c r="E118" s="20" t="s">
        <v>105</v>
      </c>
      <c r="F118" s="304">
        <v>175</v>
      </c>
      <c r="G118" s="41"/>
      <c r="H118" s="47"/>
    </row>
    <row r="119" s="2" customFormat="1" ht="16.8" customHeight="1">
      <c r="A119" s="41"/>
      <c r="B119" s="47"/>
      <c r="C119" s="299" t="s">
        <v>111</v>
      </c>
      <c r="D119" s="300" t="s">
        <v>112</v>
      </c>
      <c r="E119" s="301" t="s">
        <v>105</v>
      </c>
      <c r="F119" s="302">
        <v>101</v>
      </c>
      <c r="G119" s="41"/>
      <c r="H119" s="47"/>
    </row>
    <row r="120" s="2" customFormat="1" ht="16.8" customHeight="1">
      <c r="A120" s="41"/>
      <c r="B120" s="47"/>
      <c r="C120" s="303" t="s">
        <v>111</v>
      </c>
      <c r="D120" s="303" t="s">
        <v>334</v>
      </c>
      <c r="E120" s="20" t="s">
        <v>19</v>
      </c>
      <c r="F120" s="304">
        <v>101</v>
      </c>
      <c r="G120" s="41"/>
      <c r="H120" s="47"/>
    </row>
    <row r="121" s="2" customFormat="1" ht="16.8" customHeight="1">
      <c r="A121" s="41"/>
      <c r="B121" s="47"/>
      <c r="C121" s="305" t="s">
        <v>2244</v>
      </c>
      <c r="D121" s="41"/>
      <c r="E121" s="41"/>
      <c r="F121" s="41"/>
      <c r="G121" s="41"/>
      <c r="H121" s="47"/>
    </row>
    <row r="122" s="2" customFormat="1" ht="16.8" customHeight="1">
      <c r="A122" s="41"/>
      <c r="B122" s="47"/>
      <c r="C122" s="303" t="s">
        <v>324</v>
      </c>
      <c r="D122" s="303" t="s">
        <v>2259</v>
      </c>
      <c r="E122" s="20" t="s">
        <v>105</v>
      </c>
      <c r="F122" s="304">
        <v>959.79999999999995</v>
      </c>
      <c r="G122" s="41"/>
      <c r="H122" s="47"/>
    </row>
    <row r="123" s="2" customFormat="1" ht="16.8" customHeight="1">
      <c r="A123" s="41"/>
      <c r="B123" s="47"/>
      <c r="C123" s="303" t="s">
        <v>672</v>
      </c>
      <c r="D123" s="303" t="s">
        <v>2262</v>
      </c>
      <c r="E123" s="20" t="s">
        <v>105</v>
      </c>
      <c r="F123" s="304">
        <v>101</v>
      </c>
      <c r="G123" s="41"/>
      <c r="H123" s="47"/>
    </row>
    <row r="124" s="2" customFormat="1" ht="16.8" customHeight="1">
      <c r="A124" s="41"/>
      <c r="B124" s="47"/>
      <c r="C124" s="303" t="s">
        <v>693</v>
      </c>
      <c r="D124" s="303" t="s">
        <v>2263</v>
      </c>
      <c r="E124" s="20" t="s">
        <v>105</v>
      </c>
      <c r="F124" s="304">
        <v>101</v>
      </c>
      <c r="G124" s="41"/>
      <c r="H124" s="47"/>
    </row>
    <row r="125" s="2" customFormat="1">
      <c r="A125" s="41"/>
      <c r="B125" s="47"/>
      <c r="C125" s="303" t="s">
        <v>766</v>
      </c>
      <c r="D125" s="303" t="s">
        <v>2264</v>
      </c>
      <c r="E125" s="20" t="s">
        <v>105</v>
      </c>
      <c r="F125" s="304">
        <v>101</v>
      </c>
      <c r="G125" s="41"/>
      <c r="H125" s="47"/>
    </row>
    <row r="126" s="2" customFormat="1" ht="16.8" customHeight="1">
      <c r="A126" s="41"/>
      <c r="B126" s="47"/>
      <c r="C126" s="303" t="s">
        <v>771</v>
      </c>
      <c r="D126" s="303" t="s">
        <v>772</v>
      </c>
      <c r="E126" s="20" t="s">
        <v>105</v>
      </c>
      <c r="F126" s="304">
        <v>106.05</v>
      </c>
      <c r="G126" s="41"/>
      <c r="H126" s="47"/>
    </row>
    <row r="127" s="2" customFormat="1" ht="16.8" customHeight="1">
      <c r="A127" s="41"/>
      <c r="B127" s="47"/>
      <c r="C127" s="299" t="s">
        <v>114</v>
      </c>
      <c r="D127" s="300" t="s">
        <v>115</v>
      </c>
      <c r="E127" s="301" t="s">
        <v>105</v>
      </c>
      <c r="F127" s="302">
        <v>37</v>
      </c>
      <c r="G127" s="41"/>
      <c r="H127" s="47"/>
    </row>
    <row r="128" s="2" customFormat="1" ht="16.8" customHeight="1">
      <c r="A128" s="41"/>
      <c r="B128" s="47"/>
      <c r="C128" s="303" t="s">
        <v>114</v>
      </c>
      <c r="D128" s="303" t="s">
        <v>335</v>
      </c>
      <c r="E128" s="20" t="s">
        <v>19</v>
      </c>
      <c r="F128" s="304">
        <v>37</v>
      </c>
      <c r="G128" s="41"/>
      <c r="H128" s="47"/>
    </row>
    <row r="129" s="2" customFormat="1" ht="16.8" customHeight="1">
      <c r="A129" s="41"/>
      <c r="B129" s="47"/>
      <c r="C129" s="305" t="s">
        <v>2244</v>
      </c>
      <c r="D129" s="41"/>
      <c r="E129" s="41"/>
      <c r="F129" s="41"/>
      <c r="G129" s="41"/>
      <c r="H129" s="47"/>
    </row>
    <row r="130" s="2" customFormat="1" ht="16.8" customHeight="1">
      <c r="A130" s="41"/>
      <c r="B130" s="47"/>
      <c r="C130" s="303" t="s">
        <v>324</v>
      </c>
      <c r="D130" s="303" t="s">
        <v>2259</v>
      </c>
      <c r="E130" s="20" t="s">
        <v>105</v>
      </c>
      <c r="F130" s="304">
        <v>959.79999999999995</v>
      </c>
      <c r="G130" s="41"/>
      <c r="H130" s="47"/>
    </row>
    <row r="131" s="2" customFormat="1" ht="16.8" customHeight="1">
      <c r="A131" s="41"/>
      <c r="B131" s="47"/>
      <c r="C131" s="303" t="s">
        <v>682</v>
      </c>
      <c r="D131" s="303" t="s">
        <v>2265</v>
      </c>
      <c r="E131" s="20" t="s">
        <v>105</v>
      </c>
      <c r="F131" s="304">
        <v>37.799999999999997</v>
      </c>
      <c r="G131" s="41"/>
      <c r="H131" s="47"/>
    </row>
    <row r="132" s="2" customFormat="1">
      <c r="A132" s="41"/>
      <c r="B132" s="47"/>
      <c r="C132" s="303" t="s">
        <v>757</v>
      </c>
      <c r="D132" s="303" t="s">
        <v>2266</v>
      </c>
      <c r="E132" s="20" t="s">
        <v>105</v>
      </c>
      <c r="F132" s="304">
        <v>37</v>
      </c>
      <c r="G132" s="41"/>
      <c r="H132" s="47"/>
    </row>
    <row r="133" s="2" customFormat="1" ht="16.8" customHeight="1">
      <c r="A133" s="41"/>
      <c r="B133" s="47"/>
      <c r="C133" s="303" t="s">
        <v>761</v>
      </c>
      <c r="D133" s="303" t="s">
        <v>762</v>
      </c>
      <c r="E133" s="20" t="s">
        <v>105</v>
      </c>
      <c r="F133" s="304">
        <v>38.850000000000001</v>
      </c>
      <c r="G133" s="41"/>
      <c r="H133" s="47"/>
    </row>
    <row r="134" s="2" customFormat="1" ht="16.8" customHeight="1">
      <c r="A134" s="41"/>
      <c r="B134" s="47"/>
      <c r="C134" s="299" t="s">
        <v>117</v>
      </c>
      <c r="D134" s="300" t="s">
        <v>118</v>
      </c>
      <c r="E134" s="301" t="s">
        <v>105</v>
      </c>
      <c r="F134" s="302">
        <v>565</v>
      </c>
      <c r="G134" s="41"/>
      <c r="H134" s="47"/>
    </row>
    <row r="135" s="2" customFormat="1" ht="16.8" customHeight="1">
      <c r="A135" s="41"/>
      <c r="B135" s="47"/>
      <c r="C135" s="303" t="s">
        <v>117</v>
      </c>
      <c r="D135" s="303" t="s">
        <v>336</v>
      </c>
      <c r="E135" s="20" t="s">
        <v>19</v>
      </c>
      <c r="F135" s="304">
        <v>565</v>
      </c>
      <c r="G135" s="41"/>
      <c r="H135" s="47"/>
    </row>
    <row r="136" s="2" customFormat="1" ht="16.8" customHeight="1">
      <c r="A136" s="41"/>
      <c r="B136" s="47"/>
      <c r="C136" s="305" t="s">
        <v>2244</v>
      </c>
      <c r="D136" s="41"/>
      <c r="E136" s="41"/>
      <c r="F136" s="41"/>
      <c r="G136" s="41"/>
      <c r="H136" s="47"/>
    </row>
    <row r="137" s="2" customFormat="1" ht="16.8" customHeight="1">
      <c r="A137" s="41"/>
      <c r="B137" s="47"/>
      <c r="C137" s="303" t="s">
        <v>324</v>
      </c>
      <c r="D137" s="303" t="s">
        <v>2259</v>
      </c>
      <c r="E137" s="20" t="s">
        <v>105</v>
      </c>
      <c r="F137" s="304">
        <v>959.79999999999995</v>
      </c>
      <c r="G137" s="41"/>
      <c r="H137" s="47"/>
    </row>
    <row r="138" s="2" customFormat="1" ht="16.8" customHeight="1">
      <c r="A138" s="41"/>
      <c r="B138" s="47"/>
      <c r="C138" s="303" t="s">
        <v>660</v>
      </c>
      <c r="D138" s="303" t="s">
        <v>2267</v>
      </c>
      <c r="E138" s="20" t="s">
        <v>105</v>
      </c>
      <c r="F138" s="304">
        <v>565</v>
      </c>
      <c r="G138" s="41"/>
      <c r="H138" s="47"/>
    </row>
    <row r="139" s="2" customFormat="1" ht="16.8" customHeight="1">
      <c r="A139" s="41"/>
      <c r="B139" s="47"/>
      <c r="C139" s="303" t="s">
        <v>664</v>
      </c>
      <c r="D139" s="303" t="s">
        <v>2268</v>
      </c>
      <c r="E139" s="20" t="s">
        <v>105</v>
      </c>
      <c r="F139" s="304">
        <v>565</v>
      </c>
      <c r="G139" s="41"/>
      <c r="H139" s="47"/>
    </row>
    <row r="140" s="2" customFormat="1" ht="16.8" customHeight="1">
      <c r="A140" s="41"/>
      <c r="B140" s="47"/>
      <c r="C140" s="303" t="s">
        <v>722</v>
      </c>
      <c r="D140" s="303" t="s">
        <v>2269</v>
      </c>
      <c r="E140" s="20" t="s">
        <v>105</v>
      </c>
      <c r="F140" s="304">
        <v>565</v>
      </c>
      <c r="G140" s="41"/>
      <c r="H140" s="47"/>
    </row>
    <row r="141" s="2" customFormat="1" ht="16.8" customHeight="1">
      <c r="A141" s="41"/>
      <c r="B141" s="47"/>
      <c r="C141" s="299" t="s">
        <v>120</v>
      </c>
      <c r="D141" s="300" t="s">
        <v>121</v>
      </c>
      <c r="E141" s="301" t="s">
        <v>105</v>
      </c>
      <c r="F141" s="302">
        <v>81</v>
      </c>
      <c r="G141" s="41"/>
      <c r="H141" s="47"/>
    </row>
    <row r="142" s="2" customFormat="1" ht="16.8" customHeight="1">
      <c r="A142" s="41"/>
      <c r="B142" s="47"/>
      <c r="C142" s="303" t="s">
        <v>120</v>
      </c>
      <c r="D142" s="303" t="s">
        <v>337</v>
      </c>
      <c r="E142" s="20" t="s">
        <v>19</v>
      </c>
      <c r="F142" s="304">
        <v>81</v>
      </c>
      <c r="G142" s="41"/>
      <c r="H142" s="47"/>
    </row>
    <row r="143" s="2" customFormat="1" ht="16.8" customHeight="1">
      <c r="A143" s="41"/>
      <c r="B143" s="47"/>
      <c r="C143" s="305" t="s">
        <v>2244</v>
      </c>
      <c r="D143" s="41"/>
      <c r="E143" s="41"/>
      <c r="F143" s="41"/>
      <c r="G143" s="41"/>
      <c r="H143" s="47"/>
    </row>
    <row r="144" s="2" customFormat="1" ht="16.8" customHeight="1">
      <c r="A144" s="41"/>
      <c r="B144" s="47"/>
      <c r="C144" s="303" t="s">
        <v>324</v>
      </c>
      <c r="D144" s="303" t="s">
        <v>2259</v>
      </c>
      <c r="E144" s="20" t="s">
        <v>105</v>
      </c>
      <c r="F144" s="304">
        <v>959.79999999999995</v>
      </c>
      <c r="G144" s="41"/>
      <c r="H144" s="47"/>
    </row>
    <row r="145" s="2" customFormat="1" ht="16.8" customHeight="1">
      <c r="A145" s="41"/>
      <c r="B145" s="47"/>
      <c r="C145" s="303" t="s">
        <v>656</v>
      </c>
      <c r="D145" s="303" t="s">
        <v>2270</v>
      </c>
      <c r="E145" s="20" t="s">
        <v>105</v>
      </c>
      <c r="F145" s="304">
        <v>81</v>
      </c>
      <c r="G145" s="41"/>
      <c r="H145" s="47"/>
    </row>
    <row r="146" s="2" customFormat="1" ht="16.8" customHeight="1">
      <c r="A146" s="41"/>
      <c r="B146" s="47"/>
      <c r="C146" s="303" t="s">
        <v>677</v>
      </c>
      <c r="D146" s="303" t="s">
        <v>2271</v>
      </c>
      <c r="E146" s="20" t="s">
        <v>105</v>
      </c>
      <c r="F146" s="304">
        <v>81</v>
      </c>
      <c r="G146" s="41"/>
      <c r="H146" s="47"/>
    </row>
    <row r="147" s="2" customFormat="1">
      <c r="A147" s="41"/>
      <c r="B147" s="47"/>
      <c r="C147" s="303" t="s">
        <v>713</v>
      </c>
      <c r="D147" s="303" t="s">
        <v>2272</v>
      </c>
      <c r="E147" s="20" t="s">
        <v>105</v>
      </c>
      <c r="F147" s="304">
        <v>81</v>
      </c>
      <c r="G147" s="41"/>
      <c r="H147" s="47"/>
    </row>
    <row r="148" s="2" customFormat="1" ht="16.8" customHeight="1">
      <c r="A148" s="41"/>
      <c r="B148" s="47"/>
      <c r="C148" s="303" t="s">
        <v>727</v>
      </c>
      <c r="D148" s="303" t="s">
        <v>2273</v>
      </c>
      <c r="E148" s="20" t="s">
        <v>105</v>
      </c>
      <c r="F148" s="304">
        <v>81</v>
      </c>
      <c r="G148" s="41"/>
      <c r="H148" s="47"/>
    </row>
    <row r="149" s="2" customFormat="1" ht="16.8" customHeight="1">
      <c r="A149" s="41"/>
      <c r="B149" s="47"/>
      <c r="C149" s="299" t="s">
        <v>124</v>
      </c>
      <c r="D149" s="300" t="s">
        <v>125</v>
      </c>
      <c r="E149" s="301" t="s">
        <v>105</v>
      </c>
      <c r="F149" s="302">
        <v>0.80000000000000004</v>
      </c>
      <c r="G149" s="41"/>
      <c r="H149" s="47"/>
    </row>
    <row r="150" s="2" customFormat="1" ht="16.8" customHeight="1">
      <c r="A150" s="41"/>
      <c r="B150" s="47"/>
      <c r="C150" s="303" t="s">
        <v>124</v>
      </c>
      <c r="D150" s="303" t="s">
        <v>338</v>
      </c>
      <c r="E150" s="20" t="s">
        <v>19</v>
      </c>
      <c r="F150" s="304">
        <v>0.80000000000000004</v>
      </c>
      <c r="G150" s="41"/>
      <c r="H150" s="47"/>
    </row>
    <row r="151" s="2" customFormat="1" ht="16.8" customHeight="1">
      <c r="A151" s="41"/>
      <c r="B151" s="47"/>
      <c r="C151" s="305" t="s">
        <v>2244</v>
      </c>
      <c r="D151" s="41"/>
      <c r="E151" s="41"/>
      <c r="F151" s="41"/>
      <c r="G151" s="41"/>
      <c r="H151" s="47"/>
    </row>
    <row r="152" s="2" customFormat="1" ht="16.8" customHeight="1">
      <c r="A152" s="41"/>
      <c r="B152" s="47"/>
      <c r="C152" s="303" t="s">
        <v>324</v>
      </c>
      <c r="D152" s="303" t="s">
        <v>2259</v>
      </c>
      <c r="E152" s="20" t="s">
        <v>105</v>
      </c>
      <c r="F152" s="304">
        <v>959.79999999999995</v>
      </c>
      <c r="G152" s="41"/>
      <c r="H152" s="47"/>
    </row>
    <row r="153" s="2" customFormat="1" ht="16.8" customHeight="1">
      <c r="A153" s="41"/>
      <c r="B153" s="47"/>
      <c r="C153" s="303" t="s">
        <v>682</v>
      </c>
      <c r="D153" s="303" t="s">
        <v>2265</v>
      </c>
      <c r="E153" s="20" t="s">
        <v>105</v>
      </c>
      <c r="F153" s="304">
        <v>37.799999999999997</v>
      </c>
      <c r="G153" s="41"/>
      <c r="H153" s="47"/>
    </row>
    <row r="154" s="2" customFormat="1" ht="16.8" customHeight="1">
      <c r="A154" s="41"/>
      <c r="B154" s="47"/>
      <c r="C154" s="303" t="s">
        <v>741</v>
      </c>
      <c r="D154" s="303" t="s">
        <v>2274</v>
      </c>
      <c r="E154" s="20" t="s">
        <v>105</v>
      </c>
      <c r="F154" s="304">
        <v>0.80000000000000004</v>
      </c>
      <c r="G154" s="41"/>
      <c r="H154" s="47"/>
    </row>
    <row r="155" s="2" customFormat="1" ht="16.8" customHeight="1">
      <c r="A155" s="41"/>
      <c r="B155" s="47"/>
      <c r="C155" s="303" t="s">
        <v>746</v>
      </c>
      <c r="D155" s="303" t="s">
        <v>747</v>
      </c>
      <c r="E155" s="20" t="s">
        <v>105</v>
      </c>
      <c r="F155" s="304">
        <v>0.83999999999999997</v>
      </c>
      <c r="G155" s="41"/>
      <c r="H155" s="47"/>
    </row>
    <row r="156" s="2" customFormat="1" ht="16.8" customHeight="1">
      <c r="A156" s="41"/>
      <c r="B156" s="47"/>
      <c r="C156" s="299" t="s">
        <v>128</v>
      </c>
      <c r="D156" s="300" t="s">
        <v>129</v>
      </c>
      <c r="E156" s="301" t="s">
        <v>130</v>
      </c>
      <c r="F156" s="302">
        <v>530.553</v>
      </c>
      <c r="G156" s="41"/>
      <c r="H156" s="47"/>
    </row>
    <row r="157" s="2" customFormat="1" ht="16.8" customHeight="1">
      <c r="A157" s="41"/>
      <c r="B157" s="47"/>
      <c r="C157" s="303" t="s">
        <v>19</v>
      </c>
      <c r="D157" s="303" t="s">
        <v>191</v>
      </c>
      <c r="E157" s="20" t="s">
        <v>19</v>
      </c>
      <c r="F157" s="304">
        <v>0</v>
      </c>
      <c r="G157" s="41"/>
      <c r="H157" s="47"/>
    </row>
    <row r="158" s="2" customFormat="1" ht="16.8" customHeight="1">
      <c r="A158" s="41"/>
      <c r="B158" s="47"/>
      <c r="C158" s="303" t="s">
        <v>19</v>
      </c>
      <c r="D158" s="303" t="s">
        <v>192</v>
      </c>
      <c r="E158" s="20" t="s">
        <v>19</v>
      </c>
      <c r="F158" s="304">
        <v>0</v>
      </c>
      <c r="G158" s="41"/>
      <c r="H158" s="47"/>
    </row>
    <row r="159" s="2" customFormat="1" ht="16.8" customHeight="1">
      <c r="A159" s="41"/>
      <c r="B159" s="47"/>
      <c r="C159" s="303" t="s">
        <v>19</v>
      </c>
      <c r="D159" s="303" t="s">
        <v>234</v>
      </c>
      <c r="E159" s="20" t="s">
        <v>19</v>
      </c>
      <c r="F159" s="304">
        <v>0</v>
      </c>
      <c r="G159" s="41"/>
      <c r="H159" s="47"/>
    </row>
    <row r="160" s="2" customFormat="1" ht="16.8" customHeight="1">
      <c r="A160" s="41"/>
      <c r="B160" s="47"/>
      <c r="C160" s="303" t="s">
        <v>19</v>
      </c>
      <c r="D160" s="303" t="s">
        <v>288</v>
      </c>
      <c r="E160" s="20" t="s">
        <v>19</v>
      </c>
      <c r="F160" s="304">
        <v>0</v>
      </c>
      <c r="G160" s="41"/>
      <c r="H160" s="47"/>
    </row>
    <row r="161" s="2" customFormat="1" ht="16.8" customHeight="1">
      <c r="A161" s="41"/>
      <c r="B161" s="47"/>
      <c r="C161" s="303" t="s">
        <v>19</v>
      </c>
      <c r="D161" s="303" t="s">
        <v>289</v>
      </c>
      <c r="E161" s="20" t="s">
        <v>19</v>
      </c>
      <c r="F161" s="304">
        <v>95.909999999999997</v>
      </c>
      <c r="G161" s="41"/>
      <c r="H161" s="47"/>
    </row>
    <row r="162" s="2" customFormat="1" ht="16.8" customHeight="1">
      <c r="A162" s="41"/>
      <c r="B162" s="47"/>
      <c r="C162" s="303" t="s">
        <v>19</v>
      </c>
      <c r="D162" s="303" t="s">
        <v>210</v>
      </c>
      <c r="E162" s="20" t="s">
        <v>19</v>
      </c>
      <c r="F162" s="304">
        <v>0</v>
      </c>
      <c r="G162" s="41"/>
      <c r="H162" s="47"/>
    </row>
    <row r="163" s="2" customFormat="1" ht="16.8" customHeight="1">
      <c r="A163" s="41"/>
      <c r="B163" s="47"/>
      <c r="C163" s="303" t="s">
        <v>19</v>
      </c>
      <c r="D163" s="303" t="s">
        <v>290</v>
      </c>
      <c r="E163" s="20" t="s">
        <v>19</v>
      </c>
      <c r="F163" s="304">
        <v>168.22</v>
      </c>
      <c r="G163" s="41"/>
      <c r="H163" s="47"/>
    </row>
    <row r="164" s="2" customFormat="1" ht="16.8" customHeight="1">
      <c r="A164" s="41"/>
      <c r="B164" s="47"/>
      <c r="C164" s="303" t="s">
        <v>19</v>
      </c>
      <c r="D164" s="303" t="s">
        <v>213</v>
      </c>
      <c r="E164" s="20" t="s">
        <v>19</v>
      </c>
      <c r="F164" s="304">
        <v>0</v>
      </c>
      <c r="G164" s="41"/>
      <c r="H164" s="47"/>
    </row>
    <row r="165" s="2" customFormat="1" ht="16.8" customHeight="1">
      <c r="A165" s="41"/>
      <c r="B165" s="47"/>
      <c r="C165" s="303" t="s">
        <v>19</v>
      </c>
      <c r="D165" s="303" t="s">
        <v>291</v>
      </c>
      <c r="E165" s="20" t="s">
        <v>19</v>
      </c>
      <c r="F165" s="304">
        <v>123.5</v>
      </c>
      <c r="G165" s="41"/>
      <c r="H165" s="47"/>
    </row>
    <row r="166" s="2" customFormat="1" ht="16.8" customHeight="1">
      <c r="A166" s="41"/>
      <c r="B166" s="47"/>
      <c r="C166" s="303" t="s">
        <v>19</v>
      </c>
      <c r="D166" s="303" t="s">
        <v>215</v>
      </c>
      <c r="E166" s="20" t="s">
        <v>19</v>
      </c>
      <c r="F166" s="304">
        <v>0</v>
      </c>
      <c r="G166" s="41"/>
      <c r="H166" s="47"/>
    </row>
    <row r="167" s="2" customFormat="1" ht="16.8" customHeight="1">
      <c r="A167" s="41"/>
      <c r="B167" s="47"/>
      <c r="C167" s="303" t="s">
        <v>19</v>
      </c>
      <c r="D167" s="303" t="s">
        <v>292</v>
      </c>
      <c r="E167" s="20" t="s">
        <v>19</v>
      </c>
      <c r="F167" s="304">
        <v>38.100000000000001</v>
      </c>
      <c r="G167" s="41"/>
      <c r="H167" s="47"/>
    </row>
    <row r="168" s="2" customFormat="1" ht="16.8" customHeight="1">
      <c r="A168" s="41"/>
      <c r="B168" s="47"/>
      <c r="C168" s="303" t="s">
        <v>19</v>
      </c>
      <c r="D168" s="303" t="s">
        <v>221</v>
      </c>
      <c r="E168" s="20" t="s">
        <v>19</v>
      </c>
      <c r="F168" s="304">
        <v>0</v>
      </c>
      <c r="G168" s="41"/>
      <c r="H168" s="47"/>
    </row>
    <row r="169" s="2" customFormat="1" ht="16.8" customHeight="1">
      <c r="A169" s="41"/>
      <c r="B169" s="47"/>
      <c r="C169" s="303" t="s">
        <v>19</v>
      </c>
      <c r="D169" s="303" t="s">
        <v>293</v>
      </c>
      <c r="E169" s="20" t="s">
        <v>19</v>
      </c>
      <c r="F169" s="304">
        <v>1.8999999999999999</v>
      </c>
      <c r="G169" s="41"/>
      <c r="H169" s="47"/>
    </row>
    <row r="170" s="2" customFormat="1" ht="16.8" customHeight="1">
      <c r="A170" s="41"/>
      <c r="B170" s="47"/>
      <c r="C170" s="303" t="s">
        <v>19</v>
      </c>
      <c r="D170" s="303" t="s">
        <v>294</v>
      </c>
      <c r="E170" s="20" t="s">
        <v>19</v>
      </c>
      <c r="F170" s="304">
        <v>0.95499999999999996</v>
      </c>
      <c r="G170" s="41"/>
      <c r="H170" s="47"/>
    </row>
    <row r="171" s="2" customFormat="1" ht="16.8" customHeight="1">
      <c r="A171" s="41"/>
      <c r="B171" s="47"/>
      <c r="C171" s="303" t="s">
        <v>19</v>
      </c>
      <c r="D171" s="303" t="s">
        <v>224</v>
      </c>
      <c r="E171" s="20" t="s">
        <v>19</v>
      </c>
      <c r="F171" s="304">
        <v>0</v>
      </c>
      <c r="G171" s="41"/>
      <c r="H171" s="47"/>
    </row>
    <row r="172" s="2" customFormat="1" ht="16.8" customHeight="1">
      <c r="A172" s="41"/>
      <c r="B172" s="47"/>
      <c r="C172" s="303" t="s">
        <v>19</v>
      </c>
      <c r="D172" s="303" t="s">
        <v>295</v>
      </c>
      <c r="E172" s="20" t="s">
        <v>19</v>
      </c>
      <c r="F172" s="304">
        <v>24.75</v>
      </c>
      <c r="G172" s="41"/>
      <c r="H172" s="47"/>
    </row>
    <row r="173" s="2" customFormat="1" ht="16.8" customHeight="1">
      <c r="A173" s="41"/>
      <c r="B173" s="47"/>
      <c r="C173" s="303" t="s">
        <v>19</v>
      </c>
      <c r="D173" s="303" t="s">
        <v>296</v>
      </c>
      <c r="E173" s="20" t="s">
        <v>19</v>
      </c>
      <c r="F173" s="304">
        <v>26.135999999999999</v>
      </c>
      <c r="G173" s="41"/>
      <c r="H173" s="47"/>
    </row>
    <row r="174" s="2" customFormat="1" ht="16.8" customHeight="1">
      <c r="A174" s="41"/>
      <c r="B174" s="47"/>
      <c r="C174" s="303" t="s">
        <v>19</v>
      </c>
      <c r="D174" s="303" t="s">
        <v>297</v>
      </c>
      <c r="E174" s="20" t="s">
        <v>19</v>
      </c>
      <c r="F174" s="304">
        <v>2.21</v>
      </c>
      <c r="G174" s="41"/>
      <c r="H174" s="47"/>
    </row>
    <row r="175" s="2" customFormat="1" ht="16.8" customHeight="1">
      <c r="A175" s="41"/>
      <c r="B175" s="47"/>
      <c r="C175" s="303" t="s">
        <v>19</v>
      </c>
      <c r="D175" s="303" t="s">
        <v>298</v>
      </c>
      <c r="E175" s="20" t="s">
        <v>19</v>
      </c>
      <c r="F175" s="304">
        <v>1.52</v>
      </c>
      <c r="G175" s="41"/>
      <c r="H175" s="47"/>
    </row>
    <row r="176" s="2" customFormat="1" ht="16.8" customHeight="1">
      <c r="A176" s="41"/>
      <c r="B176" s="47"/>
      <c r="C176" s="303" t="s">
        <v>19</v>
      </c>
      <c r="D176" s="303" t="s">
        <v>221</v>
      </c>
      <c r="E176" s="20" t="s">
        <v>19</v>
      </c>
      <c r="F176" s="304">
        <v>0</v>
      </c>
      <c r="G176" s="41"/>
      <c r="H176" s="47"/>
    </row>
    <row r="177" s="2" customFormat="1" ht="16.8" customHeight="1">
      <c r="A177" s="41"/>
      <c r="B177" s="47"/>
      <c r="C177" s="303" t="s">
        <v>19</v>
      </c>
      <c r="D177" s="303" t="s">
        <v>299</v>
      </c>
      <c r="E177" s="20" t="s">
        <v>19</v>
      </c>
      <c r="F177" s="304">
        <v>3.7839999999999998</v>
      </c>
      <c r="G177" s="41"/>
      <c r="H177" s="47"/>
    </row>
    <row r="178" s="2" customFormat="1" ht="16.8" customHeight="1">
      <c r="A178" s="41"/>
      <c r="B178" s="47"/>
      <c r="C178" s="303" t="s">
        <v>19</v>
      </c>
      <c r="D178" s="303" t="s">
        <v>300</v>
      </c>
      <c r="E178" s="20" t="s">
        <v>19</v>
      </c>
      <c r="F178" s="304">
        <v>2.944</v>
      </c>
      <c r="G178" s="41"/>
      <c r="H178" s="47"/>
    </row>
    <row r="179" s="2" customFormat="1" ht="16.8" customHeight="1">
      <c r="A179" s="41"/>
      <c r="B179" s="47"/>
      <c r="C179" s="303" t="s">
        <v>19</v>
      </c>
      <c r="D179" s="303" t="s">
        <v>238</v>
      </c>
      <c r="E179" s="20" t="s">
        <v>19</v>
      </c>
      <c r="F179" s="304">
        <v>0</v>
      </c>
      <c r="G179" s="41"/>
      <c r="H179" s="47"/>
    </row>
    <row r="180" s="2" customFormat="1" ht="16.8" customHeight="1">
      <c r="A180" s="41"/>
      <c r="B180" s="47"/>
      <c r="C180" s="303" t="s">
        <v>19</v>
      </c>
      <c r="D180" s="303" t="s">
        <v>301</v>
      </c>
      <c r="E180" s="20" t="s">
        <v>19</v>
      </c>
      <c r="F180" s="304">
        <v>7.7999999999999998</v>
      </c>
      <c r="G180" s="41"/>
      <c r="H180" s="47"/>
    </row>
    <row r="181" s="2" customFormat="1" ht="16.8" customHeight="1">
      <c r="A181" s="41"/>
      <c r="B181" s="47"/>
      <c r="C181" s="303" t="s">
        <v>19</v>
      </c>
      <c r="D181" s="303" t="s">
        <v>240</v>
      </c>
      <c r="E181" s="20" t="s">
        <v>19</v>
      </c>
      <c r="F181" s="304">
        <v>0</v>
      </c>
      <c r="G181" s="41"/>
      <c r="H181" s="47"/>
    </row>
    <row r="182" s="2" customFormat="1" ht="16.8" customHeight="1">
      <c r="A182" s="41"/>
      <c r="B182" s="47"/>
      <c r="C182" s="303" t="s">
        <v>19</v>
      </c>
      <c r="D182" s="303" t="s">
        <v>302</v>
      </c>
      <c r="E182" s="20" t="s">
        <v>19</v>
      </c>
      <c r="F182" s="304">
        <v>4.4100000000000001</v>
      </c>
      <c r="G182" s="41"/>
      <c r="H182" s="47"/>
    </row>
    <row r="183" s="2" customFormat="1" ht="16.8" customHeight="1">
      <c r="A183" s="41"/>
      <c r="B183" s="47"/>
      <c r="C183" s="303" t="s">
        <v>19</v>
      </c>
      <c r="D183" s="303" t="s">
        <v>303</v>
      </c>
      <c r="E183" s="20" t="s">
        <v>19</v>
      </c>
      <c r="F183" s="304">
        <v>3.2000000000000002</v>
      </c>
      <c r="G183" s="41"/>
      <c r="H183" s="47"/>
    </row>
    <row r="184" s="2" customFormat="1" ht="16.8" customHeight="1">
      <c r="A184" s="41"/>
      <c r="B184" s="47"/>
      <c r="C184" s="303" t="s">
        <v>19</v>
      </c>
      <c r="D184" s="303" t="s">
        <v>304</v>
      </c>
      <c r="E184" s="20" t="s">
        <v>19</v>
      </c>
      <c r="F184" s="304">
        <v>3.2000000000000002</v>
      </c>
      <c r="G184" s="41"/>
      <c r="H184" s="47"/>
    </row>
    <row r="185" s="2" customFormat="1">
      <c r="A185" s="41"/>
      <c r="B185" s="47"/>
      <c r="C185" s="303" t="s">
        <v>19</v>
      </c>
      <c r="D185" s="303" t="s">
        <v>305</v>
      </c>
      <c r="E185" s="20" t="s">
        <v>19</v>
      </c>
      <c r="F185" s="304">
        <v>6.4939999999999998</v>
      </c>
      <c r="G185" s="41"/>
      <c r="H185" s="47"/>
    </row>
    <row r="186" s="2" customFormat="1" ht="16.8" customHeight="1">
      <c r="A186" s="41"/>
      <c r="B186" s="47"/>
      <c r="C186" s="303" t="s">
        <v>19</v>
      </c>
      <c r="D186" s="303" t="s">
        <v>306</v>
      </c>
      <c r="E186" s="20" t="s">
        <v>19</v>
      </c>
      <c r="F186" s="304">
        <v>3.04</v>
      </c>
      <c r="G186" s="41"/>
      <c r="H186" s="47"/>
    </row>
    <row r="187" s="2" customFormat="1" ht="16.8" customHeight="1">
      <c r="A187" s="41"/>
      <c r="B187" s="47"/>
      <c r="C187" s="303" t="s">
        <v>19</v>
      </c>
      <c r="D187" s="303" t="s">
        <v>307</v>
      </c>
      <c r="E187" s="20" t="s">
        <v>19</v>
      </c>
      <c r="F187" s="304">
        <v>3.8999999999999999</v>
      </c>
      <c r="G187" s="41"/>
      <c r="H187" s="47"/>
    </row>
    <row r="188" s="2" customFormat="1" ht="16.8" customHeight="1">
      <c r="A188" s="41"/>
      <c r="B188" s="47"/>
      <c r="C188" s="303" t="s">
        <v>19</v>
      </c>
      <c r="D188" s="303" t="s">
        <v>308</v>
      </c>
      <c r="E188" s="20" t="s">
        <v>19</v>
      </c>
      <c r="F188" s="304">
        <v>8.5800000000000001</v>
      </c>
      <c r="G188" s="41"/>
      <c r="H188" s="47"/>
    </row>
    <row r="189" s="2" customFormat="1" ht="16.8" customHeight="1">
      <c r="A189" s="41"/>
      <c r="B189" s="47"/>
      <c r="C189" s="303" t="s">
        <v>128</v>
      </c>
      <c r="D189" s="303" t="s">
        <v>194</v>
      </c>
      <c r="E189" s="20" t="s">
        <v>19</v>
      </c>
      <c r="F189" s="304">
        <v>530.553</v>
      </c>
      <c r="G189" s="41"/>
      <c r="H189" s="47"/>
    </row>
    <row r="190" s="2" customFormat="1" ht="16.8" customHeight="1">
      <c r="A190" s="41"/>
      <c r="B190" s="47"/>
      <c r="C190" s="305" t="s">
        <v>2244</v>
      </c>
      <c r="D190" s="41"/>
      <c r="E190" s="41"/>
      <c r="F190" s="41"/>
      <c r="G190" s="41"/>
      <c r="H190" s="47"/>
    </row>
    <row r="191" s="2" customFormat="1" ht="16.8" customHeight="1">
      <c r="A191" s="41"/>
      <c r="B191" s="47"/>
      <c r="C191" s="303" t="s">
        <v>284</v>
      </c>
      <c r="D191" s="303" t="s">
        <v>285</v>
      </c>
      <c r="E191" s="20" t="s">
        <v>130</v>
      </c>
      <c r="F191" s="304">
        <v>530.553</v>
      </c>
      <c r="G191" s="41"/>
      <c r="H191" s="47"/>
    </row>
    <row r="192" s="2" customFormat="1">
      <c r="A192" s="41"/>
      <c r="B192" s="47"/>
      <c r="C192" s="303" t="s">
        <v>261</v>
      </c>
      <c r="D192" s="303" t="s">
        <v>2253</v>
      </c>
      <c r="E192" s="20" t="s">
        <v>130</v>
      </c>
      <c r="F192" s="304">
        <v>1411.7570000000001</v>
      </c>
      <c r="G192" s="41"/>
      <c r="H192" s="47"/>
    </row>
    <row r="193" s="2" customFormat="1">
      <c r="A193" s="41"/>
      <c r="B193" s="47"/>
      <c r="C193" s="303" t="s">
        <v>267</v>
      </c>
      <c r="D193" s="303" t="s">
        <v>2254</v>
      </c>
      <c r="E193" s="20" t="s">
        <v>130</v>
      </c>
      <c r="F193" s="304">
        <v>350.65100000000001</v>
      </c>
      <c r="G193" s="41"/>
      <c r="H193" s="47"/>
    </row>
    <row r="194" s="2" customFormat="1" ht="16.8" customHeight="1">
      <c r="A194" s="41"/>
      <c r="B194" s="47"/>
      <c r="C194" s="303" t="s">
        <v>273</v>
      </c>
      <c r="D194" s="303" t="s">
        <v>2275</v>
      </c>
      <c r="E194" s="20" t="s">
        <v>130</v>
      </c>
      <c r="F194" s="304">
        <v>530.553</v>
      </c>
      <c r="G194" s="41"/>
      <c r="H194" s="47"/>
    </row>
    <row r="195" s="2" customFormat="1">
      <c r="A195" s="41"/>
      <c r="B195" s="47"/>
      <c r="C195" s="303" t="s">
        <v>278</v>
      </c>
      <c r="D195" s="303" t="s">
        <v>2255</v>
      </c>
      <c r="E195" s="20" t="s">
        <v>280</v>
      </c>
      <c r="F195" s="304">
        <v>631.17200000000003</v>
      </c>
      <c r="G195" s="41"/>
      <c r="H195" s="47"/>
    </row>
    <row r="196" s="2" customFormat="1" ht="7.44" customHeight="1">
      <c r="A196" s="41"/>
      <c r="B196" s="160"/>
      <c r="C196" s="161"/>
      <c r="D196" s="161"/>
      <c r="E196" s="161"/>
      <c r="F196" s="161"/>
      <c r="G196" s="161"/>
      <c r="H196" s="47"/>
    </row>
    <row r="197" s="2" customFormat="1">
      <c r="A197" s="41"/>
      <c r="B197" s="41"/>
      <c r="C197" s="41"/>
      <c r="D197" s="41"/>
      <c r="E197" s="41"/>
      <c r="F197" s="41"/>
      <c r="G197" s="41"/>
      <c r="H197" s="41"/>
    </row>
  </sheetData>
  <sheetProtection sheet="1" formatColumns="0" formatRows="0" objects="1" scenarios="1" spinCount="100000" saltValue="mDd++sPrV2JwP29FE5nnd1cSXHW/LbIeJ5MFVyGxcPT0O9HGpWUuneEv80O8xULDxIs+fsUNzit5PeP7O9syew==" hashValue="yzrkpR4Cg9hkSCtElTG0Ns2RT/A3vEtD7XcrAi743uHUe1IKivXWumGK5HbqS4t3kk1Gph2DUBR9w3kHLTBR1w==" algorithmName="SHA-512" password="CC3D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6" customWidth="1"/>
    <col min="2" max="2" width="1.667969" style="306" customWidth="1"/>
    <col min="3" max="4" width="5" style="306" customWidth="1"/>
    <col min="5" max="5" width="11.66016" style="306" customWidth="1"/>
    <col min="6" max="6" width="9.160156" style="306" customWidth="1"/>
    <col min="7" max="7" width="5" style="306" customWidth="1"/>
    <col min="8" max="8" width="77.83203" style="306" customWidth="1"/>
    <col min="9" max="10" width="20" style="306" customWidth="1"/>
    <col min="11" max="11" width="1.667969" style="306" customWidth="1"/>
  </cols>
  <sheetData>
    <row r="1" s="1" customFormat="1" ht="37.5" customHeight="1"/>
    <row r="2" s="1" customFormat="1" ht="7.5" customHeight="1">
      <c r="B2" s="307"/>
      <c r="C2" s="308"/>
      <c r="D2" s="308"/>
      <c r="E2" s="308"/>
      <c r="F2" s="308"/>
      <c r="G2" s="308"/>
      <c r="H2" s="308"/>
      <c r="I2" s="308"/>
      <c r="J2" s="308"/>
      <c r="K2" s="309"/>
    </row>
    <row r="3" s="17" customFormat="1" ht="45" customHeight="1">
      <c r="B3" s="310"/>
      <c r="C3" s="311" t="s">
        <v>2276</v>
      </c>
      <c r="D3" s="311"/>
      <c r="E3" s="311"/>
      <c r="F3" s="311"/>
      <c r="G3" s="311"/>
      <c r="H3" s="311"/>
      <c r="I3" s="311"/>
      <c r="J3" s="311"/>
      <c r="K3" s="312"/>
    </row>
    <row r="4" s="1" customFormat="1" ht="25.5" customHeight="1">
      <c r="B4" s="313"/>
      <c r="C4" s="314" t="s">
        <v>2277</v>
      </c>
      <c r="D4" s="314"/>
      <c r="E4" s="314"/>
      <c r="F4" s="314"/>
      <c r="G4" s="314"/>
      <c r="H4" s="314"/>
      <c r="I4" s="314"/>
      <c r="J4" s="314"/>
      <c r="K4" s="315"/>
    </row>
    <row r="5" s="1" customFormat="1" ht="5.25" customHeight="1">
      <c r="B5" s="313"/>
      <c r="C5" s="316"/>
      <c r="D5" s="316"/>
      <c r="E5" s="316"/>
      <c r="F5" s="316"/>
      <c r="G5" s="316"/>
      <c r="H5" s="316"/>
      <c r="I5" s="316"/>
      <c r="J5" s="316"/>
      <c r="K5" s="315"/>
    </row>
    <row r="6" s="1" customFormat="1" ht="15" customHeight="1">
      <c r="B6" s="313"/>
      <c r="C6" s="317" t="s">
        <v>2278</v>
      </c>
      <c r="D6" s="317"/>
      <c r="E6" s="317"/>
      <c r="F6" s="317"/>
      <c r="G6" s="317"/>
      <c r="H6" s="317"/>
      <c r="I6" s="317"/>
      <c r="J6" s="317"/>
      <c r="K6" s="315"/>
    </row>
    <row r="7" s="1" customFormat="1" ht="15" customHeight="1">
      <c r="B7" s="318"/>
      <c r="C7" s="317" t="s">
        <v>2279</v>
      </c>
      <c r="D7" s="317"/>
      <c r="E7" s="317"/>
      <c r="F7" s="317"/>
      <c r="G7" s="317"/>
      <c r="H7" s="317"/>
      <c r="I7" s="317"/>
      <c r="J7" s="317"/>
      <c r="K7" s="315"/>
    </row>
    <row r="8" s="1" customFormat="1" ht="12.75" customHeight="1">
      <c r="B8" s="318"/>
      <c r="C8" s="317"/>
      <c r="D8" s="317"/>
      <c r="E8" s="317"/>
      <c r="F8" s="317"/>
      <c r="G8" s="317"/>
      <c r="H8" s="317"/>
      <c r="I8" s="317"/>
      <c r="J8" s="317"/>
      <c r="K8" s="315"/>
    </row>
    <row r="9" s="1" customFormat="1" ht="15" customHeight="1">
      <c r="B9" s="318"/>
      <c r="C9" s="317" t="s">
        <v>2280</v>
      </c>
      <c r="D9" s="317"/>
      <c r="E9" s="317"/>
      <c r="F9" s="317"/>
      <c r="G9" s="317"/>
      <c r="H9" s="317"/>
      <c r="I9" s="317"/>
      <c r="J9" s="317"/>
      <c r="K9" s="315"/>
    </row>
    <row r="10" s="1" customFormat="1" ht="15" customHeight="1">
      <c r="B10" s="318"/>
      <c r="C10" s="317"/>
      <c r="D10" s="317" t="s">
        <v>2281</v>
      </c>
      <c r="E10" s="317"/>
      <c r="F10" s="317"/>
      <c r="G10" s="317"/>
      <c r="H10" s="317"/>
      <c r="I10" s="317"/>
      <c r="J10" s="317"/>
      <c r="K10" s="315"/>
    </row>
    <row r="11" s="1" customFormat="1" ht="15" customHeight="1">
      <c r="B11" s="318"/>
      <c r="C11" s="319"/>
      <c r="D11" s="317" t="s">
        <v>2282</v>
      </c>
      <c r="E11" s="317"/>
      <c r="F11" s="317"/>
      <c r="G11" s="317"/>
      <c r="H11" s="317"/>
      <c r="I11" s="317"/>
      <c r="J11" s="317"/>
      <c r="K11" s="315"/>
    </row>
    <row r="12" s="1" customFormat="1" ht="15" customHeight="1">
      <c r="B12" s="318"/>
      <c r="C12" s="319"/>
      <c r="D12" s="317"/>
      <c r="E12" s="317"/>
      <c r="F12" s="317"/>
      <c r="G12" s="317"/>
      <c r="H12" s="317"/>
      <c r="I12" s="317"/>
      <c r="J12" s="317"/>
      <c r="K12" s="315"/>
    </row>
    <row r="13" s="1" customFormat="1" ht="15" customHeight="1">
      <c r="B13" s="318"/>
      <c r="C13" s="319"/>
      <c r="D13" s="320" t="s">
        <v>2283</v>
      </c>
      <c r="E13" s="317"/>
      <c r="F13" s="317"/>
      <c r="G13" s="317"/>
      <c r="H13" s="317"/>
      <c r="I13" s="317"/>
      <c r="J13" s="317"/>
      <c r="K13" s="315"/>
    </row>
    <row r="14" s="1" customFormat="1" ht="12.75" customHeight="1">
      <c r="B14" s="318"/>
      <c r="C14" s="319"/>
      <c r="D14" s="319"/>
      <c r="E14" s="319"/>
      <c r="F14" s="319"/>
      <c r="G14" s="319"/>
      <c r="H14" s="319"/>
      <c r="I14" s="319"/>
      <c r="J14" s="319"/>
      <c r="K14" s="315"/>
    </row>
    <row r="15" s="1" customFormat="1" ht="15" customHeight="1">
      <c r="B15" s="318"/>
      <c r="C15" s="319"/>
      <c r="D15" s="317" t="s">
        <v>2284</v>
      </c>
      <c r="E15" s="317"/>
      <c r="F15" s="317"/>
      <c r="G15" s="317"/>
      <c r="H15" s="317"/>
      <c r="I15" s="317"/>
      <c r="J15" s="317"/>
      <c r="K15" s="315"/>
    </row>
    <row r="16" s="1" customFormat="1" ht="15" customHeight="1">
      <c r="B16" s="318"/>
      <c r="C16" s="319"/>
      <c r="D16" s="317" t="s">
        <v>2285</v>
      </c>
      <c r="E16" s="317"/>
      <c r="F16" s="317"/>
      <c r="G16" s="317"/>
      <c r="H16" s="317"/>
      <c r="I16" s="317"/>
      <c r="J16" s="317"/>
      <c r="K16" s="315"/>
    </row>
    <row r="17" s="1" customFormat="1" ht="15" customHeight="1">
      <c r="B17" s="318"/>
      <c r="C17" s="319"/>
      <c r="D17" s="317" t="s">
        <v>2286</v>
      </c>
      <c r="E17" s="317"/>
      <c r="F17" s="317"/>
      <c r="G17" s="317"/>
      <c r="H17" s="317"/>
      <c r="I17" s="317"/>
      <c r="J17" s="317"/>
      <c r="K17" s="315"/>
    </row>
    <row r="18" s="1" customFormat="1" ht="15" customHeight="1">
      <c r="B18" s="318"/>
      <c r="C18" s="319"/>
      <c r="D18" s="319"/>
      <c r="E18" s="321" t="s">
        <v>84</v>
      </c>
      <c r="F18" s="317" t="s">
        <v>2287</v>
      </c>
      <c r="G18" s="317"/>
      <c r="H18" s="317"/>
      <c r="I18" s="317"/>
      <c r="J18" s="317"/>
      <c r="K18" s="315"/>
    </row>
    <row r="19" s="1" customFormat="1" ht="15" customHeight="1">
      <c r="B19" s="318"/>
      <c r="C19" s="319"/>
      <c r="D19" s="319"/>
      <c r="E19" s="321" t="s">
        <v>2288</v>
      </c>
      <c r="F19" s="317" t="s">
        <v>2289</v>
      </c>
      <c r="G19" s="317"/>
      <c r="H19" s="317"/>
      <c r="I19" s="317"/>
      <c r="J19" s="317"/>
      <c r="K19" s="315"/>
    </row>
    <row r="20" s="1" customFormat="1" ht="15" customHeight="1">
      <c r="B20" s="318"/>
      <c r="C20" s="319"/>
      <c r="D20" s="319"/>
      <c r="E20" s="321" t="s">
        <v>2290</v>
      </c>
      <c r="F20" s="317" t="s">
        <v>2291</v>
      </c>
      <c r="G20" s="317"/>
      <c r="H20" s="317"/>
      <c r="I20" s="317"/>
      <c r="J20" s="317"/>
      <c r="K20" s="315"/>
    </row>
    <row r="21" s="1" customFormat="1" ht="15" customHeight="1">
      <c r="B21" s="318"/>
      <c r="C21" s="319"/>
      <c r="D21" s="319"/>
      <c r="E21" s="321" t="s">
        <v>2292</v>
      </c>
      <c r="F21" s="317" t="s">
        <v>2293</v>
      </c>
      <c r="G21" s="317"/>
      <c r="H21" s="317"/>
      <c r="I21" s="317"/>
      <c r="J21" s="317"/>
      <c r="K21" s="315"/>
    </row>
    <row r="22" s="1" customFormat="1" ht="15" customHeight="1">
      <c r="B22" s="318"/>
      <c r="C22" s="319"/>
      <c r="D22" s="319"/>
      <c r="E22" s="321" t="s">
        <v>2294</v>
      </c>
      <c r="F22" s="317" t="s">
        <v>2295</v>
      </c>
      <c r="G22" s="317"/>
      <c r="H22" s="317"/>
      <c r="I22" s="317"/>
      <c r="J22" s="317"/>
      <c r="K22" s="315"/>
    </row>
    <row r="23" s="1" customFormat="1" ht="15" customHeight="1">
      <c r="B23" s="318"/>
      <c r="C23" s="319"/>
      <c r="D23" s="319"/>
      <c r="E23" s="321" t="s">
        <v>2296</v>
      </c>
      <c r="F23" s="317" t="s">
        <v>2297</v>
      </c>
      <c r="G23" s="317"/>
      <c r="H23" s="317"/>
      <c r="I23" s="317"/>
      <c r="J23" s="317"/>
      <c r="K23" s="315"/>
    </row>
    <row r="24" s="1" customFormat="1" ht="12.75" customHeight="1">
      <c r="B24" s="318"/>
      <c r="C24" s="319"/>
      <c r="D24" s="319"/>
      <c r="E24" s="319"/>
      <c r="F24" s="319"/>
      <c r="G24" s="319"/>
      <c r="H24" s="319"/>
      <c r="I24" s="319"/>
      <c r="J24" s="319"/>
      <c r="K24" s="315"/>
    </row>
    <row r="25" s="1" customFormat="1" ht="15" customHeight="1">
      <c r="B25" s="318"/>
      <c r="C25" s="317" t="s">
        <v>2298</v>
      </c>
      <c r="D25" s="317"/>
      <c r="E25" s="317"/>
      <c r="F25" s="317"/>
      <c r="G25" s="317"/>
      <c r="H25" s="317"/>
      <c r="I25" s="317"/>
      <c r="J25" s="317"/>
      <c r="K25" s="315"/>
    </row>
    <row r="26" s="1" customFormat="1" ht="15" customHeight="1">
      <c r="B26" s="318"/>
      <c r="C26" s="317" t="s">
        <v>2299</v>
      </c>
      <c r="D26" s="317"/>
      <c r="E26" s="317"/>
      <c r="F26" s="317"/>
      <c r="G26" s="317"/>
      <c r="H26" s="317"/>
      <c r="I26" s="317"/>
      <c r="J26" s="317"/>
      <c r="K26" s="315"/>
    </row>
    <row r="27" s="1" customFormat="1" ht="15" customHeight="1">
      <c r="B27" s="318"/>
      <c r="C27" s="317"/>
      <c r="D27" s="317" t="s">
        <v>2300</v>
      </c>
      <c r="E27" s="317"/>
      <c r="F27" s="317"/>
      <c r="G27" s="317"/>
      <c r="H27" s="317"/>
      <c r="I27" s="317"/>
      <c r="J27" s="317"/>
      <c r="K27" s="315"/>
    </row>
    <row r="28" s="1" customFormat="1" ht="15" customHeight="1">
      <c r="B28" s="318"/>
      <c r="C28" s="319"/>
      <c r="D28" s="317" t="s">
        <v>2301</v>
      </c>
      <c r="E28" s="317"/>
      <c r="F28" s="317"/>
      <c r="G28" s="317"/>
      <c r="H28" s="317"/>
      <c r="I28" s="317"/>
      <c r="J28" s="317"/>
      <c r="K28" s="315"/>
    </row>
    <row r="29" s="1" customFormat="1" ht="12.75" customHeight="1">
      <c r="B29" s="318"/>
      <c r="C29" s="319"/>
      <c r="D29" s="319"/>
      <c r="E29" s="319"/>
      <c r="F29" s="319"/>
      <c r="G29" s="319"/>
      <c r="H29" s="319"/>
      <c r="I29" s="319"/>
      <c r="J29" s="319"/>
      <c r="K29" s="315"/>
    </row>
    <row r="30" s="1" customFormat="1" ht="15" customHeight="1">
      <c r="B30" s="318"/>
      <c r="C30" s="319"/>
      <c r="D30" s="317" t="s">
        <v>2302</v>
      </c>
      <c r="E30" s="317"/>
      <c r="F30" s="317"/>
      <c r="G30" s="317"/>
      <c r="H30" s="317"/>
      <c r="I30" s="317"/>
      <c r="J30" s="317"/>
      <c r="K30" s="315"/>
    </row>
    <row r="31" s="1" customFormat="1" ht="15" customHeight="1">
      <c r="B31" s="318"/>
      <c r="C31" s="319"/>
      <c r="D31" s="317" t="s">
        <v>2303</v>
      </c>
      <c r="E31" s="317"/>
      <c r="F31" s="317"/>
      <c r="G31" s="317"/>
      <c r="H31" s="317"/>
      <c r="I31" s="317"/>
      <c r="J31" s="317"/>
      <c r="K31" s="315"/>
    </row>
    <row r="32" s="1" customFormat="1" ht="12.75" customHeight="1">
      <c r="B32" s="318"/>
      <c r="C32" s="319"/>
      <c r="D32" s="319"/>
      <c r="E32" s="319"/>
      <c r="F32" s="319"/>
      <c r="G32" s="319"/>
      <c r="H32" s="319"/>
      <c r="I32" s="319"/>
      <c r="J32" s="319"/>
      <c r="K32" s="315"/>
    </row>
    <row r="33" s="1" customFormat="1" ht="15" customHeight="1">
      <c r="B33" s="318"/>
      <c r="C33" s="319"/>
      <c r="D33" s="317" t="s">
        <v>2304</v>
      </c>
      <c r="E33" s="317"/>
      <c r="F33" s="317"/>
      <c r="G33" s="317"/>
      <c r="H33" s="317"/>
      <c r="I33" s="317"/>
      <c r="J33" s="317"/>
      <c r="K33" s="315"/>
    </row>
    <row r="34" s="1" customFormat="1" ht="15" customHeight="1">
      <c r="B34" s="318"/>
      <c r="C34" s="319"/>
      <c r="D34" s="317" t="s">
        <v>2305</v>
      </c>
      <c r="E34" s="317"/>
      <c r="F34" s="317"/>
      <c r="G34" s="317"/>
      <c r="H34" s="317"/>
      <c r="I34" s="317"/>
      <c r="J34" s="317"/>
      <c r="K34" s="315"/>
    </row>
    <row r="35" s="1" customFormat="1" ht="15" customHeight="1">
      <c r="B35" s="318"/>
      <c r="C35" s="319"/>
      <c r="D35" s="317" t="s">
        <v>2306</v>
      </c>
      <c r="E35" s="317"/>
      <c r="F35" s="317"/>
      <c r="G35" s="317"/>
      <c r="H35" s="317"/>
      <c r="I35" s="317"/>
      <c r="J35" s="317"/>
      <c r="K35" s="315"/>
    </row>
    <row r="36" s="1" customFormat="1" ht="15" customHeight="1">
      <c r="B36" s="318"/>
      <c r="C36" s="319"/>
      <c r="D36" s="317"/>
      <c r="E36" s="320" t="s">
        <v>166</v>
      </c>
      <c r="F36" s="317"/>
      <c r="G36" s="317" t="s">
        <v>2307</v>
      </c>
      <c r="H36" s="317"/>
      <c r="I36" s="317"/>
      <c r="J36" s="317"/>
      <c r="K36" s="315"/>
    </row>
    <row r="37" s="1" customFormat="1" ht="30.75" customHeight="1">
      <c r="B37" s="318"/>
      <c r="C37" s="319"/>
      <c r="D37" s="317"/>
      <c r="E37" s="320" t="s">
        <v>2308</v>
      </c>
      <c r="F37" s="317"/>
      <c r="G37" s="317" t="s">
        <v>2309</v>
      </c>
      <c r="H37" s="317"/>
      <c r="I37" s="317"/>
      <c r="J37" s="317"/>
      <c r="K37" s="315"/>
    </row>
    <row r="38" s="1" customFormat="1" ht="15" customHeight="1">
      <c r="B38" s="318"/>
      <c r="C38" s="319"/>
      <c r="D38" s="317"/>
      <c r="E38" s="320" t="s">
        <v>58</v>
      </c>
      <c r="F38" s="317"/>
      <c r="G38" s="317" t="s">
        <v>2310</v>
      </c>
      <c r="H38" s="317"/>
      <c r="I38" s="317"/>
      <c r="J38" s="317"/>
      <c r="K38" s="315"/>
    </row>
    <row r="39" s="1" customFormat="1" ht="15" customHeight="1">
      <c r="B39" s="318"/>
      <c r="C39" s="319"/>
      <c r="D39" s="317"/>
      <c r="E39" s="320" t="s">
        <v>59</v>
      </c>
      <c r="F39" s="317"/>
      <c r="G39" s="317" t="s">
        <v>2311</v>
      </c>
      <c r="H39" s="317"/>
      <c r="I39" s="317"/>
      <c r="J39" s="317"/>
      <c r="K39" s="315"/>
    </row>
    <row r="40" s="1" customFormat="1" ht="15" customHeight="1">
      <c r="B40" s="318"/>
      <c r="C40" s="319"/>
      <c r="D40" s="317"/>
      <c r="E40" s="320" t="s">
        <v>167</v>
      </c>
      <c r="F40" s="317"/>
      <c r="G40" s="317" t="s">
        <v>2312</v>
      </c>
      <c r="H40" s="317"/>
      <c r="I40" s="317"/>
      <c r="J40" s="317"/>
      <c r="K40" s="315"/>
    </row>
    <row r="41" s="1" customFormat="1" ht="15" customHeight="1">
      <c r="B41" s="318"/>
      <c r="C41" s="319"/>
      <c r="D41" s="317"/>
      <c r="E41" s="320" t="s">
        <v>168</v>
      </c>
      <c r="F41" s="317"/>
      <c r="G41" s="317" t="s">
        <v>2313</v>
      </c>
      <c r="H41" s="317"/>
      <c r="I41" s="317"/>
      <c r="J41" s="317"/>
      <c r="K41" s="315"/>
    </row>
    <row r="42" s="1" customFormat="1" ht="15" customHeight="1">
      <c r="B42" s="318"/>
      <c r="C42" s="319"/>
      <c r="D42" s="317"/>
      <c r="E42" s="320" t="s">
        <v>2314</v>
      </c>
      <c r="F42" s="317"/>
      <c r="G42" s="317" t="s">
        <v>2315</v>
      </c>
      <c r="H42" s="317"/>
      <c r="I42" s="317"/>
      <c r="J42" s="317"/>
      <c r="K42" s="315"/>
    </row>
    <row r="43" s="1" customFormat="1" ht="15" customHeight="1">
      <c r="B43" s="318"/>
      <c r="C43" s="319"/>
      <c r="D43" s="317"/>
      <c r="E43" s="320"/>
      <c r="F43" s="317"/>
      <c r="G43" s="317" t="s">
        <v>2316</v>
      </c>
      <c r="H43" s="317"/>
      <c r="I43" s="317"/>
      <c r="J43" s="317"/>
      <c r="K43" s="315"/>
    </row>
    <row r="44" s="1" customFormat="1" ht="15" customHeight="1">
      <c r="B44" s="318"/>
      <c r="C44" s="319"/>
      <c r="D44" s="317"/>
      <c r="E44" s="320" t="s">
        <v>2317</v>
      </c>
      <c r="F44" s="317"/>
      <c r="G44" s="317" t="s">
        <v>2318</v>
      </c>
      <c r="H44" s="317"/>
      <c r="I44" s="317"/>
      <c r="J44" s="317"/>
      <c r="K44" s="315"/>
    </row>
    <row r="45" s="1" customFormat="1" ht="15" customHeight="1">
      <c r="B45" s="318"/>
      <c r="C45" s="319"/>
      <c r="D45" s="317"/>
      <c r="E45" s="320" t="s">
        <v>170</v>
      </c>
      <c r="F45" s="317"/>
      <c r="G45" s="317" t="s">
        <v>2319</v>
      </c>
      <c r="H45" s="317"/>
      <c r="I45" s="317"/>
      <c r="J45" s="317"/>
      <c r="K45" s="315"/>
    </row>
    <row r="46" s="1" customFormat="1" ht="12.75" customHeight="1">
      <c r="B46" s="318"/>
      <c r="C46" s="319"/>
      <c r="D46" s="317"/>
      <c r="E46" s="317"/>
      <c r="F46" s="317"/>
      <c r="G46" s="317"/>
      <c r="H46" s="317"/>
      <c r="I46" s="317"/>
      <c r="J46" s="317"/>
      <c r="K46" s="315"/>
    </row>
    <row r="47" s="1" customFormat="1" ht="15" customHeight="1">
      <c r="B47" s="318"/>
      <c r="C47" s="319"/>
      <c r="D47" s="317" t="s">
        <v>2320</v>
      </c>
      <c r="E47" s="317"/>
      <c r="F47" s="317"/>
      <c r="G47" s="317"/>
      <c r="H47" s="317"/>
      <c r="I47" s="317"/>
      <c r="J47" s="317"/>
      <c r="K47" s="315"/>
    </row>
    <row r="48" s="1" customFormat="1" ht="15" customHeight="1">
      <c r="B48" s="318"/>
      <c r="C48" s="319"/>
      <c r="D48" s="319"/>
      <c r="E48" s="317" t="s">
        <v>2321</v>
      </c>
      <c r="F48" s="317"/>
      <c r="G48" s="317"/>
      <c r="H48" s="317"/>
      <c r="I48" s="317"/>
      <c r="J48" s="317"/>
      <c r="K48" s="315"/>
    </row>
    <row r="49" s="1" customFormat="1" ht="15" customHeight="1">
      <c r="B49" s="318"/>
      <c r="C49" s="319"/>
      <c r="D49" s="319"/>
      <c r="E49" s="317" t="s">
        <v>2322</v>
      </c>
      <c r="F49" s="317"/>
      <c r="G49" s="317"/>
      <c r="H49" s="317"/>
      <c r="I49" s="317"/>
      <c r="J49" s="317"/>
      <c r="K49" s="315"/>
    </row>
    <row r="50" s="1" customFormat="1" ht="15" customHeight="1">
      <c r="B50" s="318"/>
      <c r="C50" s="319"/>
      <c r="D50" s="319"/>
      <c r="E50" s="317" t="s">
        <v>2323</v>
      </c>
      <c r="F50" s="317"/>
      <c r="G50" s="317"/>
      <c r="H50" s="317"/>
      <c r="I50" s="317"/>
      <c r="J50" s="317"/>
      <c r="K50" s="315"/>
    </row>
    <row r="51" s="1" customFormat="1" ht="15" customHeight="1">
      <c r="B51" s="318"/>
      <c r="C51" s="319"/>
      <c r="D51" s="317" t="s">
        <v>2324</v>
      </c>
      <c r="E51" s="317"/>
      <c r="F51" s="317"/>
      <c r="G51" s="317"/>
      <c r="H51" s="317"/>
      <c r="I51" s="317"/>
      <c r="J51" s="317"/>
      <c r="K51" s="315"/>
    </row>
    <row r="52" s="1" customFormat="1" ht="25.5" customHeight="1">
      <c r="B52" s="313"/>
      <c r="C52" s="314" t="s">
        <v>2325</v>
      </c>
      <c r="D52" s="314"/>
      <c r="E52" s="314"/>
      <c r="F52" s="314"/>
      <c r="G52" s="314"/>
      <c r="H52" s="314"/>
      <c r="I52" s="314"/>
      <c r="J52" s="314"/>
      <c r="K52" s="315"/>
    </row>
    <row r="53" s="1" customFormat="1" ht="5.25" customHeight="1">
      <c r="B53" s="313"/>
      <c r="C53" s="316"/>
      <c r="D53" s="316"/>
      <c r="E53" s="316"/>
      <c r="F53" s="316"/>
      <c r="G53" s="316"/>
      <c r="H53" s="316"/>
      <c r="I53" s="316"/>
      <c r="J53" s="316"/>
      <c r="K53" s="315"/>
    </row>
    <row r="54" s="1" customFormat="1" ht="15" customHeight="1">
      <c r="B54" s="313"/>
      <c r="C54" s="317" t="s">
        <v>2326</v>
      </c>
      <c r="D54" s="317"/>
      <c r="E54" s="317"/>
      <c r="F54" s="317"/>
      <c r="G54" s="317"/>
      <c r="H54" s="317"/>
      <c r="I54" s="317"/>
      <c r="J54" s="317"/>
      <c r="K54" s="315"/>
    </row>
    <row r="55" s="1" customFormat="1" ht="15" customHeight="1">
      <c r="B55" s="313"/>
      <c r="C55" s="317" t="s">
        <v>2327</v>
      </c>
      <c r="D55" s="317"/>
      <c r="E55" s="317"/>
      <c r="F55" s="317"/>
      <c r="G55" s="317"/>
      <c r="H55" s="317"/>
      <c r="I55" s="317"/>
      <c r="J55" s="317"/>
      <c r="K55" s="315"/>
    </row>
    <row r="56" s="1" customFormat="1" ht="12.75" customHeight="1">
      <c r="B56" s="313"/>
      <c r="C56" s="317"/>
      <c r="D56" s="317"/>
      <c r="E56" s="317"/>
      <c r="F56" s="317"/>
      <c r="G56" s="317"/>
      <c r="H56" s="317"/>
      <c r="I56" s="317"/>
      <c r="J56" s="317"/>
      <c r="K56" s="315"/>
    </row>
    <row r="57" s="1" customFormat="1" ht="15" customHeight="1">
      <c r="B57" s="313"/>
      <c r="C57" s="317" t="s">
        <v>2328</v>
      </c>
      <c r="D57" s="317"/>
      <c r="E57" s="317"/>
      <c r="F57" s="317"/>
      <c r="G57" s="317"/>
      <c r="H57" s="317"/>
      <c r="I57" s="317"/>
      <c r="J57" s="317"/>
      <c r="K57" s="315"/>
    </row>
    <row r="58" s="1" customFormat="1" ht="15" customHeight="1">
      <c r="B58" s="313"/>
      <c r="C58" s="319"/>
      <c r="D58" s="317" t="s">
        <v>2329</v>
      </c>
      <c r="E58" s="317"/>
      <c r="F58" s="317"/>
      <c r="G58" s="317"/>
      <c r="H58" s="317"/>
      <c r="I58" s="317"/>
      <c r="J58" s="317"/>
      <c r="K58" s="315"/>
    </row>
    <row r="59" s="1" customFormat="1" ht="15" customHeight="1">
      <c r="B59" s="313"/>
      <c r="C59" s="319"/>
      <c r="D59" s="317" t="s">
        <v>2330</v>
      </c>
      <c r="E59" s="317"/>
      <c r="F59" s="317"/>
      <c r="G59" s="317"/>
      <c r="H59" s="317"/>
      <c r="I59" s="317"/>
      <c r="J59" s="317"/>
      <c r="K59" s="315"/>
    </row>
    <row r="60" s="1" customFormat="1" ht="15" customHeight="1">
      <c r="B60" s="313"/>
      <c r="C60" s="319"/>
      <c r="D60" s="317" t="s">
        <v>2331</v>
      </c>
      <c r="E60" s="317"/>
      <c r="F60" s="317"/>
      <c r="G60" s="317"/>
      <c r="H60" s="317"/>
      <c r="I60" s="317"/>
      <c r="J60" s="317"/>
      <c r="K60" s="315"/>
    </row>
    <row r="61" s="1" customFormat="1" ht="15" customHeight="1">
      <c r="B61" s="313"/>
      <c r="C61" s="319"/>
      <c r="D61" s="317" t="s">
        <v>2332</v>
      </c>
      <c r="E61" s="317"/>
      <c r="F61" s="317"/>
      <c r="G61" s="317"/>
      <c r="H61" s="317"/>
      <c r="I61" s="317"/>
      <c r="J61" s="317"/>
      <c r="K61" s="315"/>
    </row>
    <row r="62" s="1" customFormat="1" ht="15" customHeight="1">
      <c r="B62" s="313"/>
      <c r="C62" s="319"/>
      <c r="D62" s="322" t="s">
        <v>2333</v>
      </c>
      <c r="E62" s="322"/>
      <c r="F62" s="322"/>
      <c r="G62" s="322"/>
      <c r="H62" s="322"/>
      <c r="I62" s="322"/>
      <c r="J62" s="322"/>
      <c r="K62" s="315"/>
    </row>
    <row r="63" s="1" customFormat="1" ht="15" customHeight="1">
      <c r="B63" s="313"/>
      <c r="C63" s="319"/>
      <c r="D63" s="317" t="s">
        <v>2334</v>
      </c>
      <c r="E63" s="317"/>
      <c r="F63" s="317"/>
      <c r="G63" s="317"/>
      <c r="H63" s="317"/>
      <c r="I63" s="317"/>
      <c r="J63" s="317"/>
      <c r="K63" s="315"/>
    </row>
    <row r="64" s="1" customFormat="1" ht="12.75" customHeight="1">
      <c r="B64" s="313"/>
      <c r="C64" s="319"/>
      <c r="D64" s="319"/>
      <c r="E64" s="323"/>
      <c r="F64" s="319"/>
      <c r="G64" s="319"/>
      <c r="H64" s="319"/>
      <c r="I64" s="319"/>
      <c r="J64" s="319"/>
      <c r="K64" s="315"/>
    </row>
    <row r="65" s="1" customFormat="1" ht="15" customHeight="1">
      <c r="B65" s="313"/>
      <c r="C65" s="319"/>
      <c r="D65" s="317" t="s">
        <v>2335</v>
      </c>
      <c r="E65" s="317"/>
      <c r="F65" s="317"/>
      <c r="G65" s="317"/>
      <c r="H65" s="317"/>
      <c r="I65" s="317"/>
      <c r="J65" s="317"/>
      <c r="K65" s="315"/>
    </row>
    <row r="66" s="1" customFormat="1" ht="15" customHeight="1">
      <c r="B66" s="313"/>
      <c r="C66" s="319"/>
      <c r="D66" s="322" t="s">
        <v>2336</v>
      </c>
      <c r="E66" s="322"/>
      <c r="F66" s="322"/>
      <c r="G66" s="322"/>
      <c r="H66" s="322"/>
      <c r="I66" s="322"/>
      <c r="J66" s="322"/>
      <c r="K66" s="315"/>
    </row>
    <row r="67" s="1" customFormat="1" ht="15" customHeight="1">
      <c r="B67" s="313"/>
      <c r="C67" s="319"/>
      <c r="D67" s="317" t="s">
        <v>2337</v>
      </c>
      <c r="E67" s="317"/>
      <c r="F67" s="317"/>
      <c r="G67" s="317"/>
      <c r="H67" s="317"/>
      <c r="I67" s="317"/>
      <c r="J67" s="317"/>
      <c r="K67" s="315"/>
    </row>
    <row r="68" s="1" customFormat="1" ht="15" customHeight="1">
      <c r="B68" s="313"/>
      <c r="C68" s="319"/>
      <c r="D68" s="317" t="s">
        <v>2338</v>
      </c>
      <c r="E68" s="317"/>
      <c r="F68" s="317"/>
      <c r="G68" s="317"/>
      <c r="H68" s="317"/>
      <c r="I68" s="317"/>
      <c r="J68" s="317"/>
      <c r="K68" s="315"/>
    </row>
    <row r="69" s="1" customFormat="1" ht="15" customHeight="1">
      <c r="B69" s="313"/>
      <c r="C69" s="319"/>
      <c r="D69" s="317" t="s">
        <v>2339</v>
      </c>
      <c r="E69" s="317"/>
      <c r="F69" s="317"/>
      <c r="G69" s="317"/>
      <c r="H69" s="317"/>
      <c r="I69" s="317"/>
      <c r="J69" s="317"/>
      <c r="K69" s="315"/>
    </row>
    <row r="70" s="1" customFormat="1" ht="15" customHeight="1">
      <c r="B70" s="313"/>
      <c r="C70" s="319"/>
      <c r="D70" s="317" t="s">
        <v>2340</v>
      </c>
      <c r="E70" s="317"/>
      <c r="F70" s="317"/>
      <c r="G70" s="317"/>
      <c r="H70" s="317"/>
      <c r="I70" s="317"/>
      <c r="J70" s="317"/>
      <c r="K70" s="315"/>
    </row>
    <row r="71" s="1" customFormat="1" ht="12.75" customHeight="1">
      <c r="B71" s="324"/>
      <c r="C71" s="325"/>
      <c r="D71" s="325"/>
      <c r="E71" s="325"/>
      <c r="F71" s="325"/>
      <c r="G71" s="325"/>
      <c r="H71" s="325"/>
      <c r="I71" s="325"/>
      <c r="J71" s="325"/>
      <c r="K71" s="326"/>
    </row>
    <row r="72" s="1" customFormat="1" ht="18.75" customHeight="1">
      <c r="B72" s="327"/>
      <c r="C72" s="327"/>
      <c r="D72" s="327"/>
      <c r="E72" s="327"/>
      <c r="F72" s="327"/>
      <c r="G72" s="327"/>
      <c r="H72" s="327"/>
      <c r="I72" s="327"/>
      <c r="J72" s="327"/>
      <c r="K72" s="328"/>
    </row>
    <row r="73" s="1" customFormat="1" ht="18.75" customHeight="1">
      <c r="B73" s="328"/>
      <c r="C73" s="328"/>
      <c r="D73" s="328"/>
      <c r="E73" s="328"/>
      <c r="F73" s="328"/>
      <c r="G73" s="328"/>
      <c r="H73" s="328"/>
      <c r="I73" s="328"/>
      <c r="J73" s="328"/>
      <c r="K73" s="328"/>
    </row>
    <row r="74" s="1" customFormat="1" ht="7.5" customHeight="1">
      <c r="B74" s="329"/>
      <c r="C74" s="330"/>
      <c r="D74" s="330"/>
      <c r="E74" s="330"/>
      <c r="F74" s="330"/>
      <c r="G74" s="330"/>
      <c r="H74" s="330"/>
      <c r="I74" s="330"/>
      <c r="J74" s="330"/>
      <c r="K74" s="331"/>
    </row>
    <row r="75" s="1" customFormat="1" ht="45" customHeight="1">
      <c r="B75" s="332"/>
      <c r="C75" s="333" t="s">
        <v>2341</v>
      </c>
      <c r="D75" s="333"/>
      <c r="E75" s="333"/>
      <c r="F75" s="333"/>
      <c r="G75" s="333"/>
      <c r="H75" s="333"/>
      <c r="I75" s="333"/>
      <c r="J75" s="333"/>
      <c r="K75" s="334"/>
    </row>
    <row r="76" s="1" customFormat="1" ht="17.25" customHeight="1">
      <c r="B76" s="332"/>
      <c r="C76" s="335" t="s">
        <v>2342</v>
      </c>
      <c r="D76" s="335"/>
      <c r="E76" s="335"/>
      <c r="F76" s="335" t="s">
        <v>2343</v>
      </c>
      <c r="G76" s="336"/>
      <c r="H76" s="335" t="s">
        <v>59</v>
      </c>
      <c r="I76" s="335" t="s">
        <v>62</v>
      </c>
      <c r="J76" s="335" t="s">
        <v>2344</v>
      </c>
      <c r="K76" s="334"/>
    </row>
    <row r="77" s="1" customFormat="1" ht="17.25" customHeight="1">
      <c r="B77" s="332"/>
      <c r="C77" s="337" t="s">
        <v>2345</v>
      </c>
      <c r="D77" s="337"/>
      <c r="E77" s="337"/>
      <c r="F77" s="338" t="s">
        <v>2346</v>
      </c>
      <c r="G77" s="339"/>
      <c r="H77" s="337"/>
      <c r="I77" s="337"/>
      <c r="J77" s="337" t="s">
        <v>2347</v>
      </c>
      <c r="K77" s="334"/>
    </row>
    <row r="78" s="1" customFormat="1" ht="5.25" customHeight="1">
      <c r="B78" s="332"/>
      <c r="C78" s="340"/>
      <c r="D78" s="340"/>
      <c r="E78" s="340"/>
      <c r="F78" s="340"/>
      <c r="G78" s="341"/>
      <c r="H78" s="340"/>
      <c r="I78" s="340"/>
      <c r="J78" s="340"/>
      <c r="K78" s="334"/>
    </row>
    <row r="79" s="1" customFormat="1" ht="15" customHeight="1">
      <c r="B79" s="332"/>
      <c r="C79" s="320" t="s">
        <v>58</v>
      </c>
      <c r="D79" s="342"/>
      <c r="E79" s="342"/>
      <c r="F79" s="343" t="s">
        <v>2348</v>
      </c>
      <c r="G79" s="344"/>
      <c r="H79" s="320" t="s">
        <v>2349</v>
      </c>
      <c r="I79" s="320" t="s">
        <v>2350</v>
      </c>
      <c r="J79" s="320">
        <v>20</v>
      </c>
      <c r="K79" s="334"/>
    </row>
    <row r="80" s="1" customFormat="1" ht="15" customHeight="1">
      <c r="B80" s="332"/>
      <c r="C80" s="320" t="s">
        <v>2351</v>
      </c>
      <c r="D80" s="320"/>
      <c r="E80" s="320"/>
      <c r="F80" s="343" t="s">
        <v>2348</v>
      </c>
      <c r="G80" s="344"/>
      <c r="H80" s="320" t="s">
        <v>2352</v>
      </c>
      <c r="I80" s="320" t="s">
        <v>2350</v>
      </c>
      <c r="J80" s="320">
        <v>120</v>
      </c>
      <c r="K80" s="334"/>
    </row>
    <row r="81" s="1" customFormat="1" ht="15" customHeight="1">
      <c r="B81" s="345"/>
      <c r="C81" s="320" t="s">
        <v>2353</v>
      </c>
      <c r="D81" s="320"/>
      <c r="E81" s="320"/>
      <c r="F81" s="343" t="s">
        <v>2354</v>
      </c>
      <c r="G81" s="344"/>
      <c r="H81" s="320" t="s">
        <v>2355</v>
      </c>
      <c r="I81" s="320" t="s">
        <v>2350</v>
      </c>
      <c r="J81" s="320">
        <v>50</v>
      </c>
      <c r="K81" s="334"/>
    </row>
    <row r="82" s="1" customFormat="1" ht="15" customHeight="1">
      <c r="B82" s="345"/>
      <c r="C82" s="320" t="s">
        <v>2356</v>
      </c>
      <c r="D82" s="320"/>
      <c r="E82" s="320"/>
      <c r="F82" s="343" t="s">
        <v>2348</v>
      </c>
      <c r="G82" s="344"/>
      <c r="H82" s="320" t="s">
        <v>2357</v>
      </c>
      <c r="I82" s="320" t="s">
        <v>2358</v>
      </c>
      <c r="J82" s="320"/>
      <c r="K82" s="334"/>
    </row>
    <row r="83" s="1" customFormat="1" ht="15" customHeight="1">
      <c r="B83" s="345"/>
      <c r="C83" s="346" t="s">
        <v>2359</v>
      </c>
      <c r="D83" s="346"/>
      <c r="E83" s="346"/>
      <c r="F83" s="347" t="s">
        <v>2354</v>
      </c>
      <c r="G83" s="346"/>
      <c r="H83" s="346" t="s">
        <v>2360</v>
      </c>
      <c r="I83" s="346" t="s">
        <v>2350</v>
      </c>
      <c r="J83" s="346">
        <v>15</v>
      </c>
      <c r="K83" s="334"/>
    </row>
    <row r="84" s="1" customFormat="1" ht="15" customHeight="1">
      <c r="B84" s="345"/>
      <c r="C84" s="346" t="s">
        <v>2361</v>
      </c>
      <c r="D84" s="346"/>
      <c r="E84" s="346"/>
      <c r="F84" s="347" t="s">
        <v>2354</v>
      </c>
      <c r="G84" s="346"/>
      <c r="H84" s="346" t="s">
        <v>2362</v>
      </c>
      <c r="I84" s="346" t="s">
        <v>2350</v>
      </c>
      <c r="J84" s="346">
        <v>15</v>
      </c>
      <c r="K84" s="334"/>
    </row>
    <row r="85" s="1" customFormat="1" ht="15" customHeight="1">
      <c r="B85" s="345"/>
      <c r="C85" s="346" t="s">
        <v>2363</v>
      </c>
      <c r="D85" s="346"/>
      <c r="E85" s="346"/>
      <c r="F85" s="347" t="s">
        <v>2354</v>
      </c>
      <c r="G85" s="346"/>
      <c r="H85" s="346" t="s">
        <v>2364</v>
      </c>
      <c r="I85" s="346" t="s">
        <v>2350</v>
      </c>
      <c r="J85" s="346">
        <v>20</v>
      </c>
      <c r="K85" s="334"/>
    </row>
    <row r="86" s="1" customFormat="1" ht="15" customHeight="1">
      <c r="B86" s="345"/>
      <c r="C86" s="346" t="s">
        <v>2365</v>
      </c>
      <c r="D86" s="346"/>
      <c r="E86" s="346"/>
      <c r="F86" s="347" t="s">
        <v>2354</v>
      </c>
      <c r="G86" s="346"/>
      <c r="H86" s="346" t="s">
        <v>2366</v>
      </c>
      <c r="I86" s="346" t="s">
        <v>2350</v>
      </c>
      <c r="J86" s="346">
        <v>20</v>
      </c>
      <c r="K86" s="334"/>
    </row>
    <row r="87" s="1" customFormat="1" ht="15" customHeight="1">
      <c r="B87" s="345"/>
      <c r="C87" s="320" t="s">
        <v>2367</v>
      </c>
      <c r="D87" s="320"/>
      <c r="E87" s="320"/>
      <c r="F87" s="343" t="s">
        <v>2354</v>
      </c>
      <c r="G87" s="344"/>
      <c r="H87" s="320" t="s">
        <v>2368</v>
      </c>
      <c r="I87" s="320" t="s">
        <v>2350</v>
      </c>
      <c r="J87" s="320">
        <v>50</v>
      </c>
      <c r="K87" s="334"/>
    </row>
    <row r="88" s="1" customFormat="1" ht="15" customHeight="1">
      <c r="B88" s="345"/>
      <c r="C88" s="320" t="s">
        <v>2369</v>
      </c>
      <c r="D88" s="320"/>
      <c r="E88" s="320"/>
      <c r="F88" s="343" t="s">
        <v>2354</v>
      </c>
      <c r="G88" s="344"/>
      <c r="H88" s="320" t="s">
        <v>2370</v>
      </c>
      <c r="I88" s="320" t="s">
        <v>2350</v>
      </c>
      <c r="J88" s="320">
        <v>20</v>
      </c>
      <c r="K88" s="334"/>
    </row>
    <row r="89" s="1" customFormat="1" ht="15" customHeight="1">
      <c r="B89" s="345"/>
      <c r="C89" s="320" t="s">
        <v>2371</v>
      </c>
      <c r="D89" s="320"/>
      <c r="E89" s="320"/>
      <c r="F89" s="343" t="s">
        <v>2354</v>
      </c>
      <c r="G89" s="344"/>
      <c r="H89" s="320" t="s">
        <v>2372</v>
      </c>
      <c r="I89" s="320" t="s">
        <v>2350</v>
      </c>
      <c r="J89" s="320">
        <v>20</v>
      </c>
      <c r="K89" s="334"/>
    </row>
    <row r="90" s="1" customFormat="1" ht="15" customHeight="1">
      <c r="B90" s="345"/>
      <c r="C90" s="320" t="s">
        <v>2373</v>
      </c>
      <c r="D90" s="320"/>
      <c r="E90" s="320"/>
      <c r="F90" s="343" t="s">
        <v>2354</v>
      </c>
      <c r="G90" s="344"/>
      <c r="H90" s="320" t="s">
        <v>2374</v>
      </c>
      <c r="I90" s="320" t="s">
        <v>2350</v>
      </c>
      <c r="J90" s="320">
        <v>50</v>
      </c>
      <c r="K90" s="334"/>
    </row>
    <row r="91" s="1" customFormat="1" ht="15" customHeight="1">
      <c r="B91" s="345"/>
      <c r="C91" s="320" t="s">
        <v>2375</v>
      </c>
      <c r="D91" s="320"/>
      <c r="E91" s="320"/>
      <c r="F91" s="343" t="s">
        <v>2354</v>
      </c>
      <c r="G91" s="344"/>
      <c r="H91" s="320" t="s">
        <v>2375</v>
      </c>
      <c r="I91" s="320" t="s">
        <v>2350</v>
      </c>
      <c r="J91" s="320">
        <v>50</v>
      </c>
      <c r="K91" s="334"/>
    </row>
    <row r="92" s="1" customFormat="1" ht="15" customHeight="1">
      <c r="B92" s="345"/>
      <c r="C92" s="320" t="s">
        <v>2376</v>
      </c>
      <c r="D92" s="320"/>
      <c r="E92" s="320"/>
      <c r="F92" s="343" t="s">
        <v>2354</v>
      </c>
      <c r="G92" s="344"/>
      <c r="H92" s="320" t="s">
        <v>2377</v>
      </c>
      <c r="I92" s="320" t="s">
        <v>2350</v>
      </c>
      <c r="J92" s="320">
        <v>255</v>
      </c>
      <c r="K92" s="334"/>
    </row>
    <row r="93" s="1" customFormat="1" ht="15" customHeight="1">
      <c r="B93" s="345"/>
      <c r="C93" s="320" t="s">
        <v>2378</v>
      </c>
      <c r="D93" s="320"/>
      <c r="E93" s="320"/>
      <c r="F93" s="343" t="s">
        <v>2348</v>
      </c>
      <c r="G93" s="344"/>
      <c r="H93" s="320" t="s">
        <v>2379</v>
      </c>
      <c r="I93" s="320" t="s">
        <v>2380</v>
      </c>
      <c r="J93" s="320"/>
      <c r="K93" s="334"/>
    </row>
    <row r="94" s="1" customFormat="1" ht="15" customHeight="1">
      <c r="B94" s="345"/>
      <c r="C94" s="320" t="s">
        <v>2381</v>
      </c>
      <c r="D94" s="320"/>
      <c r="E94" s="320"/>
      <c r="F94" s="343" t="s">
        <v>2348</v>
      </c>
      <c r="G94" s="344"/>
      <c r="H94" s="320" t="s">
        <v>2382</v>
      </c>
      <c r="I94" s="320" t="s">
        <v>2383</v>
      </c>
      <c r="J94" s="320"/>
      <c r="K94" s="334"/>
    </row>
    <row r="95" s="1" customFormat="1" ht="15" customHeight="1">
      <c r="B95" s="345"/>
      <c r="C95" s="320" t="s">
        <v>2384</v>
      </c>
      <c r="D95" s="320"/>
      <c r="E95" s="320"/>
      <c r="F95" s="343" t="s">
        <v>2348</v>
      </c>
      <c r="G95" s="344"/>
      <c r="H95" s="320" t="s">
        <v>2384</v>
      </c>
      <c r="I95" s="320" t="s">
        <v>2383</v>
      </c>
      <c r="J95" s="320"/>
      <c r="K95" s="334"/>
    </row>
    <row r="96" s="1" customFormat="1" ht="15" customHeight="1">
      <c r="B96" s="345"/>
      <c r="C96" s="320" t="s">
        <v>43</v>
      </c>
      <c r="D96" s="320"/>
      <c r="E96" s="320"/>
      <c r="F96" s="343" t="s">
        <v>2348</v>
      </c>
      <c r="G96" s="344"/>
      <c r="H96" s="320" t="s">
        <v>2385</v>
      </c>
      <c r="I96" s="320" t="s">
        <v>2383</v>
      </c>
      <c r="J96" s="320"/>
      <c r="K96" s="334"/>
    </row>
    <row r="97" s="1" customFormat="1" ht="15" customHeight="1">
      <c r="B97" s="345"/>
      <c r="C97" s="320" t="s">
        <v>53</v>
      </c>
      <c r="D97" s="320"/>
      <c r="E97" s="320"/>
      <c r="F97" s="343" t="s">
        <v>2348</v>
      </c>
      <c r="G97" s="344"/>
      <c r="H97" s="320" t="s">
        <v>2386</v>
      </c>
      <c r="I97" s="320" t="s">
        <v>2383</v>
      </c>
      <c r="J97" s="320"/>
      <c r="K97" s="334"/>
    </row>
    <row r="98" s="1" customFormat="1" ht="15" customHeight="1">
      <c r="B98" s="348"/>
      <c r="C98" s="349"/>
      <c r="D98" s="349"/>
      <c r="E98" s="349"/>
      <c r="F98" s="349"/>
      <c r="G98" s="349"/>
      <c r="H98" s="349"/>
      <c r="I98" s="349"/>
      <c r="J98" s="349"/>
      <c r="K98" s="350"/>
    </row>
    <row r="99" s="1" customFormat="1" ht="18.75" customHeight="1">
      <c r="B99" s="351"/>
      <c r="C99" s="352"/>
      <c r="D99" s="352"/>
      <c r="E99" s="352"/>
      <c r="F99" s="352"/>
      <c r="G99" s="352"/>
      <c r="H99" s="352"/>
      <c r="I99" s="352"/>
      <c r="J99" s="352"/>
      <c r="K99" s="351"/>
    </row>
    <row r="100" s="1" customFormat="1" ht="18.75" customHeight="1"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</row>
    <row r="101" s="1" customFormat="1" ht="7.5" customHeight="1">
      <c r="B101" s="329"/>
      <c r="C101" s="330"/>
      <c r="D101" s="330"/>
      <c r="E101" s="330"/>
      <c r="F101" s="330"/>
      <c r="G101" s="330"/>
      <c r="H101" s="330"/>
      <c r="I101" s="330"/>
      <c r="J101" s="330"/>
      <c r="K101" s="331"/>
    </row>
    <row r="102" s="1" customFormat="1" ht="45" customHeight="1">
      <c r="B102" s="332"/>
      <c r="C102" s="333" t="s">
        <v>2387</v>
      </c>
      <c r="D102" s="333"/>
      <c r="E102" s="333"/>
      <c r="F102" s="333"/>
      <c r="G102" s="333"/>
      <c r="H102" s="333"/>
      <c r="I102" s="333"/>
      <c r="J102" s="333"/>
      <c r="K102" s="334"/>
    </row>
    <row r="103" s="1" customFormat="1" ht="17.25" customHeight="1">
      <c r="B103" s="332"/>
      <c r="C103" s="335" t="s">
        <v>2342</v>
      </c>
      <c r="D103" s="335"/>
      <c r="E103" s="335"/>
      <c r="F103" s="335" t="s">
        <v>2343</v>
      </c>
      <c r="G103" s="336"/>
      <c r="H103" s="335" t="s">
        <v>59</v>
      </c>
      <c r="I103" s="335" t="s">
        <v>62</v>
      </c>
      <c r="J103" s="335" t="s">
        <v>2344</v>
      </c>
      <c r="K103" s="334"/>
    </row>
    <row r="104" s="1" customFormat="1" ht="17.25" customHeight="1">
      <c r="B104" s="332"/>
      <c r="C104" s="337" t="s">
        <v>2345</v>
      </c>
      <c r="D104" s="337"/>
      <c r="E104" s="337"/>
      <c r="F104" s="338" t="s">
        <v>2346</v>
      </c>
      <c r="G104" s="339"/>
      <c r="H104" s="337"/>
      <c r="I104" s="337"/>
      <c r="J104" s="337" t="s">
        <v>2347</v>
      </c>
      <c r="K104" s="334"/>
    </row>
    <row r="105" s="1" customFormat="1" ht="5.25" customHeight="1">
      <c r="B105" s="332"/>
      <c r="C105" s="335"/>
      <c r="D105" s="335"/>
      <c r="E105" s="335"/>
      <c r="F105" s="335"/>
      <c r="G105" s="353"/>
      <c r="H105" s="335"/>
      <c r="I105" s="335"/>
      <c r="J105" s="335"/>
      <c r="K105" s="334"/>
    </row>
    <row r="106" s="1" customFormat="1" ht="15" customHeight="1">
      <c r="B106" s="332"/>
      <c r="C106" s="320" t="s">
        <v>58</v>
      </c>
      <c r="D106" s="342"/>
      <c r="E106" s="342"/>
      <c r="F106" s="343" t="s">
        <v>2348</v>
      </c>
      <c r="G106" s="320"/>
      <c r="H106" s="320" t="s">
        <v>2388</v>
      </c>
      <c r="I106" s="320" t="s">
        <v>2350</v>
      </c>
      <c r="J106" s="320">
        <v>20</v>
      </c>
      <c r="K106" s="334"/>
    </row>
    <row r="107" s="1" customFormat="1" ht="15" customHeight="1">
      <c r="B107" s="332"/>
      <c r="C107" s="320" t="s">
        <v>2351</v>
      </c>
      <c r="D107" s="320"/>
      <c r="E107" s="320"/>
      <c r="F107" s="343" t="s">
        <v>2348</v>
      </c>
      <c r="G107" s="320"/>
      <c r="H107" s="320" t="s">
        <v>2388</v>
      </c>
      <c r="I107" s="320" t="s">
        <v>2350</v>
      </c>
      <c r="J107" s="320">
        <v>120</v>
      </c>
      <c r="K107" s="334"/>
    </row>
    <row r="108" s="1" customFormat="1" ht="15" customHeight="1">
      <c r="B108" s="345"/>
      <c r="C108" s="320" t="s">
        <v>2353</v>
      </c>
      <c r="D108" s="320"/>
      <c r="E108" s="320"/>
      <c r="F108" s="343" t="s">
        <v>2354</v>
      </c>
      <c r="G108" s="320"/>
      <c r="H108" s="320" t="s">
        <v>2388</v>
      </c>
      <c r="I108" s="320" t="s">
        <v>2350</v>
      </c>
      <c r="J108" s="320">
        <v>50</v>
      </c>
      <c r="K108" s="334"/>
    </row>
    <row r="109" s="1" customFormat="1" ht="15" customHeight="1">
      <c r="B109" s="345"/>
      <c r="C109" s="320" t="s">
        <v>2356</v>
      </c>
      <c r="D109" s="320"/>
      <c r="E109" s="320"/>
      <c r="F109" s="343" t="s">
        <v>2348</v>
      </c>
      <c r="G109" s="320"/>
      <c r="H109" s="320" t="s">
        <v>2388</v>
      </c>
      <c r="I109" s="320" t="s">
        <v>2358</v>
      </c>
      <c r="J109" s="320"/>
      <c r="K109" s="334"/>
    </row>
    <row r="110" s="1" customFormat="1" ht="15" customHeight="1">
      <c r="B110" s="345"/>
      <c r="C110" s="320" t="s">
        <v>2367</v>
      </c>
      <c r="D110" s="320"/>
      <c r="E110" s="320"/>
      <c r="F110" s="343" t="s">
        <v>2354</v>
      </c>
      <c r="G110" s="320"/>
      <c r="H110" s="320" t="s">
        <v>2388</v>
      </c>
      <c r="I110" s="320" t="s">
        <v>2350</v>
      </c>
      <c r="J110" s="320">
        <v>50</v>
      </c>
      <c r="K110" s="334"/>
    </row>
    <row r="111" s="1" customFormat="1" ht="15" customHeight="1">
      <c r="B111" s="345"/>
      <c r="C111" s="320" t="s">
        <v>2375</v>
      </c>
      <c r="D111" s="320"/>
      <c r="E111" s="320"/>
      <c r="F111" s="343" t="s">
        <v>2354</v>
      </c>
      <c r="G111" s="320"/>
      <c r="H111" s="320" t="s">
        <v>2388</v>
      </c>
      <c r="I111" s="320" t="s">
        <v>2350</v>
      </c>
      <c r="J111" s="320">
        <v>50</v>
      </c>
      <c r="K111" s="334"/>
    </row>
    <row r="112" s="1" customFormat="1" ht="15" customHeight="1">
      <c r="B112" s="345"/>
      <c r="C112" s="320" t="s">
        <v>2373</v>
      </c>
      <c r="D112" s="320"/>
      <c r="E112" s="320"/>
      <c r="F112" s="343" t="s">
        <v>2354</v>
      </c>
      <c r="G112" s="320"/>
      <c r="H112" s="320" t="s">
        <v>2388</v>
      </c>
      <c r="I112" s="320" t="s">
        <v>2350</v>
      </c>
      <c r="J112" s="320">
        <v>50</v>
      </c>
      <c r="K112" s="334"/>
    </row>
    <row r="113" s="1" customFormat="1" ht="15" customHeight="1">
      <c r="B113" s="345"/>
      <c r="C113" s="320" t="s">
        <v>58</v>
      </c>
      <c r="D113" s="320"/>
      <c r="E113" s="320"/>
      <c r="F113" s="343" t="s">
        <v>2348</v>
      </c>
      <c r="G113" s="320"/>
      <c r="H113" s="320" t="s">
        <v>2389</v>
      </c>
      <c r="I113" s="320" t="s">
        <v>2350</v>
      </c>
      <c r="J113" s="320">
        <v>20</v>
      </c>
      <c r="K113" s="334"/>
    </row>
    <row r="114" s="1" customFormat="1" ht="15" customHeight="1">
      <c r="B114" s="345"/>
      <c r="C114" s="320" t="s">
        <v>2390</v>
      </c>
      <c r="D114" s="320"/>
      <c r="E114" s="320"/>
      <c r="F114" s="343" t="s">
        <v>2348</v>
      </c>
      <c r="G114" s="320"/>
      <c r="H114" s="320" t="s">
        <v>2391</v>
      </c>
      <c r="I114" s="320" t="s">
        <v>2350</v>
      </c>
      <c r="J114" s="320">
        <v>120</v>
      </c>
      <c r="K114" s="334"/>
    </row>
    <row r="115" s="1" customFormat="1" ht="15" customHeight="1">
      <c r="B115" s="345"/>
      <c r="C115" s="320" t="s">
        <v>43</v>
      </c>
      <c r="D115" s="320"/>
      <c r="E115" s="320"/>
      <c r="F115" s="343" t="s">
        <v>2348</v>
      </c>
      <c r="G115" s="320"/>
      <c r="H115" s="320" t="s">
        <v>2392</v>
      </c>
      <c r="I115" s="320" t="s">
        <v>2383</v>
      </c>
      <c r="J115" s="320"/>
      <c r="K115" s="334"/>
    </row>
    <row r="116" s="1" customFormat="1" ht="15" customHeight="1">
      <c r="B116" s="345"/>
      <c r="C116" s="320" t="s">
        <v>53</v>
      </c>
      <c r="D116" s="320"/>
      <c r="E116" s="320"/>
      <c r="F116" s="343" t="s">
        <v>2348</v>
      </c>
      <c r="G116" s="320"/>
      <c r="H116" s="320" t="s">
        <v>2393</v>
      </c>
      <c r="I116" s="320" t="s">
        <v>2383</v>
      </c>
      <c r="J116" s="320"/>
      <c r="K116" s="334"/>
    </row>
    <row r="117" s="1" customFormat="1" ht="15" customHeight="1">
      <c r="B117" s="345"/>
      <c r="C117" s="320" t="s">
        <v>62</v>
      </c>
      <c r="D117" s="320"/>
      <c r="E117" s="320"/>
      <c r="F117" s="343" t="s">
        <v>2348</v>
      </c>
      <c r="G117" s="320"/>
      <c r="H117" s="320" t="s">
        <v>2394</v>
      </c>
      <c r="I117" s="320" t="s">
        <v>2395</v>
      </c>
      <c r="J117" s="320"/>
      <c r="K117" s="334"/>
    </row>
    <row r="118" s="1" customFormat="1" ht="15" customHeight="1">
      <c r="B118" s="348"/>
      <c r="C118" s="354"/>
      <c r="D118" s="354"/>
      <c r="E118" s="354"/>
      <c r="F118" s="354"/>
      <c r="G118" s="354"/>
      <c r="H118" s="354"/>
      <c r="I118" s="354"/>
      <c r="J118" s="354"/>
      <c r="K118" s="350"/>
    </row>
    <row r="119" s="1" customFormat="1" ht="18.75" customHeight="1">
      <c r="B119" s="355"/>
      <c r="C119" s="356"/>
      <c r="D119" s="356"/>
      <c r="E119" s="356"/>
      <c r="F119" s="357"/>
      <c r="G119" s="356"/>
      <c r="H119" s="356"/>
      <c r="I119" s="356"/>
      <c r="J119" s="356"/>
      <c r="K119" s="355"/>
    </row>
    <row r="120" s="1" customFormat="1" ht="18.75" customHeight="1">
      <c r="B120" s="328"/>
      <c r="C120" s="328"/>
      <c r="D120" s="328"/>
      <c r="E120" s="328"/>
      <c r="F120" s="328"/>
      <c r="G120" s="328"/>
      <c r="H120" s="328"/>
      <c r="I120" s="328"/>
      <c r="J120" s="328"/>
      <c r="K120" s="328"/>
    </row>
    <row r="121" s="1" customFormat="1" ht="7.5" customHeight="1">
      <c r="B121" s="358"/>
      <c r="C121" s="359"/>
      <c r="D121" s="359"/>
      <c r="E121" s="359"/>
      <c r="F121" s="359"/>
      <c r="G121" s="359"/>
      <c r="H121" s="359"/>
      <c r="I121" s="359"/>
      <c r="J121" s="359"/>
      <c r="K121" s="360"/>
    </row>
    <row r="122" s="1" customFormat="1" ht="45" customHeight="1">
      <c r="B122" s="361"/>
      <c r="C122" s="311" t="s">
        <v>2396</v>
      </c>
      <c r="D122" s="311"/>
      <c r="E122" s="311"/>
      <c r="F122" s="311"/>
      <c r="G122" s="311"/>
      <c r="H122" s="311"/>
      <c r="I122" s="311"/>
      <c r="J122" s="311"/>
      <c r="K122" s="362"/>
    </row>
    <row r="123" s="1" customFormat="1" ht="17.25" customHeight="1">
      <c r="B123" s="363"/>
      <c r="C123" s="335" t="s">
        <v>2342</v>
      </c>
      <c r="D123" s="335"/>
      <c r="E123" s="335"/>
      <c r="F123" s="335" t="s">
        <v>2343</v>
      </c>
      <c r="G123" s="336"/>
      <c r="H123" s="335" t="s">
        <v>59</v>
      </c>
      <c r="I123" s="335" t="s">
        <v>62</v>
      </c>
      <c r="J123" s="335" t="s">
        <v>2344</v>
      </c>
      <c r="K123" s="364"/>
    </row>
    <row r="124" s="1" customFormat="1" ht="17.25" customHeight="1">
      <c r="B124" s="363"/>
      <c r="C124" s="337" t="s">
        <v>2345</v>
      </c>
      <c r="D124" s="337"/>
      <c r="E124" s="337"/>
      <c r="F124" s="338" t="s">
        <v>2346</v>
      </c>
      <c r="G124" s="339"/>
      <c r="H124" s="337"/>
      <c r="I124" s="337"/>
      <c r="J124" s="337" t="s">
        <v>2347</v>
      </c>
      <c r="K124" s="364"/>
    </row>
    <row r="125" s="1" customFormat="1" ht="5.25" customHeight="1">
      <c r="B125" s="365"/>
      <c r="C125" s="340"/>
      <c r="D125" s="340"/>
      <c r="E125" s="340"/>
      <c r="F125" s="340"/>
      <c r="G125" s="366"/>
      <c r="H125" s="340"/>
      <c r="I125" s="340"/>
      <c r="J125" s="340"/>
      <c r="K125" s="367"/>
    </row>
    <row r="126" s="1" customFormat="1" ht="15" customHeight="1">
      <c r="B126" s="365"/>
      <c r="C126" s="320" t="s">
        <v>2351</v>
      </c>
      <c r="D126" s="342"/>
      <c r="E126" s="342"/>
      <c r="F126" s="343" t="s">
        <v>2348</v>
      </c>
      <c r="G126" s="320"/>
      <c r="H126" s="320" t="s">
        <v>2388</v>
      </c>
      <c r="I126" s="320" t="s">
        <v>2350</v>
      </c>
      <c r="J126" s="320">
        <v>120</v>
      </c>
      <c r="K126" s="368"/>
    </row>
    <row r="127" s="1" customFormat="1" ht="15" customHeight="1">
      <c r="B127" s="365"/>
      <c r="C127" s="320" t="s">
        <v>2397</v>
      </c>
      <c r="D127" s="320"/>
      <c r="E127" s="320"/>
      <c r="F127" s="343" t="s">
        <v>2348</v>
      </c>
      <c r="G127" s="320"/>
      <c r="H127" s="320" t="s">
        <v>2398</v>
      </c>
      <c r="I127" s="320" t="s">
        <v>2350</v>
      </c>
      <c r="J127" s="320" t="s">
        <v>2399</v>
      </c>
      <c r="K127" s="368"/>
    </row>
    <row r="128" s="1" customFormat="1" ht="15" customHeight="1">
      <c r="B128" s="365"/>
      <c r="C128" s="320" t="s">
        <v>2296</v>
      </c>
      <c r="D128" s="320"/>
      <c r="E128" s="320"/>
      <c r="F128" s="343" t="s">
        <v>2348</v>
      </c>
      <c r="G128" s="320"/>
      <c r="H128" s="320" t="s">
        <v>2400</v>
      </c>
      <c r="I128" s="320" t="s">
        <v>2350</v>
      </c>
      <c r="J128" s="320" t="s">
        <v>2399</v>
      </c>
      <c r="K128" s="368"/>
    </row>
    <row r="129" s="1" customFormat="1" ht="15" customHeight="1">
      <c r="B129" s="365"/>
      <c r="C129" s="320" t="s">
        <v>2359</v>
      </c>
      <c r="D129" s="320"/>
      <c r="E129" s="320"/>
      <c r="F129" s="343" t="s">
        <v>2354</v>
      </c>
      <c r="G129" s="320"/>
      <c r="H129" s="320" t="s">
        <v>2360</v>
      </c>
      <c r="I129" s="320" t="s">
        <v>2350</v>
      </c>
      <c r="J129" s="320">
        <v>15</v>
      </c>
      <c r="K129" s="368"/>
    </row>
    <row r="130" s="1" customFormat="1" ht="15" customHeight="1">
      <c r="B130" s="365"/>
      <c r="C130" s="346" t="s">
        <v>2361</v>
      </c>
      <c r="D130" s="346"/>
      <c r="E130" s="346"/>
      <c r="F130" s="347" t="s">
        <v>2354</v>
      </c>
      <c r="G130" s="346"/>
      <c r="H130" s="346" t="s">
        <v>2362</v>
      </c>
      <c r="I130" s="346" t="s">
        <v>2350</v>
      </c>
      <c r="J130" s="346">
        <v>15</v>
      </c>
      <c r="K130" s="368"/>
    </row>
    <row r="131" s="1" customFormat="1" ht="15" customHeight="1">
      <c r="B131" s="365"/>
      <c r="C131" s="346" t="s">
        <v>2363</v>
      </c>
      <c r="D131" s="346"/>
      <c r="E131" s="346"/>
      <c r="F131" s="347" t="s">
        <v>2354</v>
      </c>
      <c r="G131" s="346"/>
      <c r="H131" s="346" t="s">
        <v>2364</v>
      </c>
      <c r="I131" s="346" t="s">
        <v>2350</v>
      </c>
      <c r="J131" s="346">
        <v>20</v>
      </c>
      <c r="K131" s="368"/>
    </row>
    <row r="132" s="1" customFormat="1" ht="15" customHeight="1">
      <c r="B132" s="365"/>
      <c r="C132" s="346" t="s">
        <v>2365</v>
      </c>
      <c r="D132" s="346"/>
      <c r="E132" s="346"/>
      <c r="F132" s="347" t="s">
        <v>2354</v>
      </c>
      <c r="G132" s="346"/>
      <c r="H132" s="346" t="s">
        <v>2366</v>
      </c>
      <c r="I132" s="346" t="s">
        <v>2350</v>
      </c>
      <c r="J132" s="346">
        <v>20</v>
      </c>
      <c r="K132" s="368"/>
    </row>
    <row r="133" s="1" customFormat="1" ht="15" customHeight="1">
      <c r="B133" s="365"/>
      <c r="C133" s="320" t="s">
        <v>2353</v>
      </c>
      <c r="D133" s="320"/>
      <c r="E133" s="320"/>
      <c r="F133" s="343" t="s">
        <v>2354</v>
      </c>
      <c r="G133" s="320"/>
      <c r="H133" s="320" t="s">
        <v>2388</v>
      </c>
      <c r="I133" s="320" t="s">
        <v>2350</v>
      </c>
      <c r="J133" s="320">
        <v>50</v>
      </c>
      <c r="K133" s="368"/>
    </row>
    <row r="134" s="1" customFormat="1" ht="15" customHeight="1">
      <c r="B134" s="365"/>
      <c r="C134" s="320" t="s">
        <v>2367</v>
      </c>
      <c r="D134" s="320"/>
      <c r="E134" s="320"/>
      <c r="F134" s="343" t="s">
        <v>2354</v>
      </c>
      <c r="G134" s="320"/>
      <c r="H134" s="320" t="s">
        <v>2388</v>
      </c>
      <c r="I134" s="320" t="s">
        <v>2350</v>
      </c>
      <c r="J134" s="320">
        <v>50</v>
      </c>
      <c r="K134" s="368"/>
    </row>
    <row r="135" s="1" customFormat="1" ht="15" customHeight="1">
      <c r="B135" s="365"/>
      <c r="C135" s="320" t="s">
        <v>2373</v>
      </c>
      <c r="D135" s="320"/>
      <c r="E135" s="320"/>
      <c r="F135" s="343" t="s">
        <v>2354</v>
      </c>
      <c r="G135" s="320"/>
      <c r="H135" s="320" t="s">
        <v>2388</v>
      </c>
      <c r="I135" s="320" t="s">
        <v>2350</v>
      </c>
      <c r="J135" s="320">
        <v>50</v>
      </c>
      <c r="K135" s="368"/>
    </row>
    <row r="136" s="1" customFormat="1" ht="15" customHeight="1">
      <c r="B136" s="365"/>
      <c r="C136" s="320" t="s">
        <v>2375</v>
      </c>
      <c r="D136" s="320"/>
      <c r="E136" s="320"/>
      <c r="F136" s="343" t="s">
        <v>2354</v>
      </c>
      <c r="G136" s="320"/>
      <c r="H136" s="320" t="s">
        <v>2388</v>
      </c>
      <c r="I136" s="320" t="s">
        <v>2350</v>
      </c>
      <c r="J136" s="320">
        <v>50</v>
      </c>
      <c r="K136" s="368"/>
    </row>
    <row r="137" s="1" customFormat="1" ht="15" customHeight="1">
      <c r="B137" s="365"/>
      <c r="C137" s="320" t="s">
        <v>2376</v>
      </c>
      <c r="D137" s="320"/>
      <c r="E137" s="320"/>
      <c r="F137" s="343" t="s">
        <v>2354</v>
      </c>
      <c r="G137" s="320"/>
      <c r="H137" s="320" t="s">
        <v>2401</v>
      </c>
      <c r="I137" s="320" t="s">
        <v>2350</v>
      </c>
      <c r="J137" s="320">
        <v>255</v>
      </c>
      <c r="K137" s="368"/>
    </row>
    <row r="138" s="1" customFormat="1" ht="15" customHeight="1">
      <c r="B138" s="365"/>
      <c r="C138" s="320" t="s">
        <v>2378</v>
      </c>
      <c r="D138" s="320"/>
      <c r="E138" s="320"/>
      <c r="F138" s="343" t="s">
        <v>2348</v>
      </c>
      <c r="G138" s="320"/>
      <c r="H138" s="320" t="s">
        <v>2402</v>
      </c>
      <c r="I138" s="320" t="s">
        <v>2380</v>
      </c>
      <c r="J138" s="320"/>
      <c r="K138" s="368"/>
    </row>
    <row r="139" s="1" customFormat="1" ht="15" customHeight="1">
      <c r="B139" s="365"/>
      <c r="C139" s="320" t="s">
        <v>2381</v>
      </c>
      <c r="D139" s="320"/>
      <c r="E139" s="320"/>
      <c r="F139" s="343" t="s">
        <v>2348</v>
      </c>
      <c r="G139" s="320"/>
      <c r="H139" s="320" t="s">
        <v>2403</v>
      </c>
      <c r="I139" s="320" t="s">
        <v>2383</v>
      </c>
      <c r="J139" s="320"/>
      <c r="K139" s="368"/>
    </row>
    <row r="140" s="1" customFormat="1" ht="15" customHeight="1">
      <c r="B140" s="365"/>
      <c r="C140" s="320" t="s">
        <v>2384</v>
      </c>
      <c r="D140" s="320"/>
      <c r="E140" s="320"/>
      <c r="F140" s="343" t="s">
        <v>2348</v>
      </c>
      <c r="G140" s="320"/>
      <c r="H140" s="320" t="s">
        <v>2384</v>
      </c>
      <c r="I140" s="320" t="s">
        <v>2383</v>
      </c>
      <c r="J140" s="320"/>
      <c r="K140" s="368"/>
    </row>
    <row r="141" s="1" customFormat="1" ht="15" customHeight="1">
      <c r="B141" s="365"/>
      <c r="C141" s="320" t="s">
        <v>43</v>
      </c>
      <c r="D141" s="320"/>
      <c r="E141" s="320"/>
      <c r="F141" s="343" t="s">
        <v>2348</v>
      </c>
      <c r="G141" s="320"/>
      <c r="H141" s="320" t="s">
        <v>2404</v>
      </c>
      <c r="I141" s="320" t="s">
        <v>2383</v>
      </c>
      <c r="J141" s="320"/>
      <c r="K141" s="368"/>
    </row>
    <row r="142" s="1" customFormat="1" ht="15" customHeight="1">
      <c r="B142" s="365"/>
      <c r="C142" s="320" t="s">
        <v>2405</v>
      </c>
      <c r="D142" s="320"/>
      <c r="E142" s="320"/>
      <c r="F142" s="343" t="s">
        <v>2348</v>
      </c>
      <c r="G142" s="320"/>
      <c r="H142" s="320" t="s">
        <v>2406</v>
      </c>
      <c r="I142" s="320" t="s">
        <v>2383</v>
      </c>
      <c r="J142" s="320"/>
      <c r="K142" s="368"/>
    </row>
    <row r="143" s="1" customFormat="1" ht="15" customHeight="1">
      <c r="B143" s="369"/>
      <c r="C143" s="370"/>
      <c r="D143" s="370"/>
      <c r="E143" s="370"/>
      <c r="F143" s="370"/>
      <c r="G143" s="370"/>
      <c r="H143" s="370"/>
      <c r="I143" s="370"/>
      <c r="J143" s="370"/>
      <c r="K143" s="371"/>
    </row>
    <row r="144" s="1" customFormat="1" ht="18.75" customHeight="1">
      <c r="B144" s="356"/>
      <c r="C144" s="356"/>
      <c r="D144" s="356"/>
      <c r="E144" s="356"/>
      <c r="F144" s="357"/>
      <c r="G144" s="356"/>
      <c r="H144" s="356"/>
      <c r="I144" s="356"/>
      <c r="J144" s="356"/>
      <c r="K144" s="356"/>
    </row>
    <row r="145" s="1" customFormat="1" ht="18.75" customHeight="1">
      <c r="B145" s="328"/>
      <c r="C145" s="328"/>
      <c r="D145" s="328"/>
      <c r="E145" s="328"/>
      <c r="F145" s="328"/>
      <c r="G145" s="328"/>
      <c r="H145" s="328"/>
      <c r="I145" s="328"/>
      <c r="J145" s="328"/>
      <c r="K145" s="328"/>
    </row>
    <row r="146" s="1" customFormat="1" ht="7.5" customHeight="1">
      <c r="B146" s="329"/>
      <c r="C146" s="330"/>
      <c r="D146" s="330"/>
      <c r="E146" s="330"/>
      <c r="F146" s="330"/>
      <c r="G146" s="330"/>
      <c r="H146" s="330"/>
      <c r="I146" s="330"/>
      <c r="J146" s="330"/>
      <c r="K146" s="331"/>
    </row>
    <row r="147" s="1" customFormat="1" ht="45" customHeight="1">
      <c r="B147" s="332"/>
      <c r="C147" s="333" t="s">
        <v>2407</v>
      </c>
      <c r="D147" s="333"/>
      <c r="E147" s="333"/>
      <c r="F147" s="333"/>
      <c r="G147" s="333"/>
      <c r="H147" s="333"/>
      <c r="I147" s="333"/>
      <c r="J147" s="333"/>
      <c r="K147" s="334"/>
    </row>
    <row r="148" s="1" customFormat="1" ht="17.25" customHeight="1">
      <c r="B148" s="332"/>
      <c r="C148" s="335" t="s">
        <v>2342</v>
      </c>
      <c r="D148" s="335"/>
      <c r="E148" s="335"/>
      <c r="F148" s="335" t="s">
        <v>2343</v>
      </c>
      <c r="G148" s="336"/>
      <c r="H148" s="335" t="s">
        <v>59</v>
      </c>
      <c r="I148" s="335" t="s">
        <v>62</v>
      </c>
      <c r="J148" s="335" t="s">
        <v>2344</v>
      </c>
      <c r="K148" s="334"/>
    </row>
    <row r="149" s="1" customFormat="1" ht="17.25" customHeight="1">
      <c r="B149" s="332"/>
      <c r="C149" s="337" t="s">
        <v>2345</v>
      </c>
      <c r="D149" s="337"/>
      <c r="E149" s="337"/>
      <c r="F149" s="338" t="s">
        <v>2346</v>
      </c>
      <c r="G149" s="339"/>
      <c r="H149" s="337"/>
      <c r="I149" s="337"/>
      <c r="J149" s="337" t="s">
        <v>2347</v>
      </c>
      <c r="K149" s="334"/>
    </row>
    <row r="150" s="1" customFormat="1" ht="5.25" customHeight="1">
      <c r="B150" s="345"/>
      <c r="C150" s="340"/>
      <c r="D150" s="340"/>
      <c r="E150" s="340"/>
      <c r="F150" s="340"/>
      <c r="G150" s="341"/>
      <c r="H150" s="340"/>
      <c r="I150" s="340"/>
      <c r="J150" s="340"/>
      <c r="K150" s="368"/>
    </row>
    <row r="151" s="1" customFormat="1" ht="15" customHeight="1">
      <c r="B151" s="345"/>
      <c r="C151" s="372" t="s">
        <v>2351</v>
      </c>
      <c r="D151" s="320"/>
      <c r="E151" s="320"/>
      <c r="F151" s="373" t="s">
        <v>2348</v>
      </c>
      <c r="G151" s="320"/>
      <c r="H151" s="372" t="s">
        <v>2388</v>
      </c>
      <c r="I151" s="372" t="s">
        <v>2350</v>
      </c>
      <c r="J151" s="372">
        <v>120</v>
      </c>
      <c r="K151" s="368"/>
    </row>
    <row r="152" s="1" customFormat="1" ht="15" customHeight="1">
      <c r="B152" s="345"/>
      <c r="C152" s="372" t="s">
        <v>2397</v>
      </c>
      <c r="D152" s="320"/>
      <c r="E152" s="320"/>
      <c r="F152" s="373" t="s">
        <v>2348</v>
      </c>
      <c r="G152" s="320"/>
      <c r="H152" s="372" t="s">
        <v>2408</v>
      </c>
      <c r="I152" s="372" t="s">
        <v>2350</v>
      </c>
      <c r="J152" s="372" t="s">
        <v>2399</v>
      </c>
      <c r="K152" s="368"/>
    </row>
    <row r="153" s="1" customFormat="1" ht="15" customHeight="1">
      <c r="B153" s="345"/>
      <c r="C153" s="372" t="s">
        <v>2296</v>
      </c>
      <c r="D153" s="320"/>
      <c r="E153" s="320"/>
      <c r="F153" s="373" t="s">
        <v>2348</v>
      </c>
      <c r="G153" s="320"/>
      <c r="H153" s="372" t="s">
        <v>2409</v>
      </c>
      <c r="I153" s="372" t="s">
        <v>2350</v>
      </c>
      <c r="J153" s="372" t="s">
        <v>2399</v>
      </c>
      <c r="K153" s="368"/>
    </row>
    <row r="154" s="1" customFormat="1" ht="15" customHeight="1">
      <c r="B154" s="345"/>
      <c r="C154" s="372" t="s">
        <v>2353</v>
      </c>
      <c r="D154" s="320"/>
      <c r="E154" s="320"/>
      <c r="F154" s="373" t="s">
        <v>2354</v>
      </c>
      <c r="G154" s="320"/>
      <c r="H154" s="372" t="s">
        <v>2388</v>
      </c>
      <c r="I154" s="372" t="s">
        <v>2350</v>
      </c>
      <c r="J154" s="372">
        <v>50</v>
      </c>
      <c r="K154" s="368"/>
    </row>
    <row r="155" s="1" customFormat="1" ht="15" customHeight="1">
      <c r="B155" s="345"/>
      <c r="C155" s="372" t="s">
        <v>2356</v>
      </c>
      <c r="D155" s="320"/>
      <c r="E155" s="320"/>
      <c r="F155" s="373" t="s">
        <v>2348</v>
      </c>
      <c r="G155" s="320"/>
      <c r="H155" s="372" t="s">
        <v>2388</v>
      </c>
      <c r="I155" s="372" t="s">
        <v>2358</v>
      </c>
      <c r="J155" s="372"/>
      <c r="K155" s="368"/>
    </row>
    <row r="156" s="1" customFormat="1" ht="15" customHeight="1">
      <c r="B156" s="345"/>
      <c r="C156" s="372" t="s">
        <v>2367</v>
      </c>
      <c r="D156" s="320"/>
      <c r="E156" s="320"/>
      <c r="F156" s="373" t="s">
        <v>2354</v>
      </c>
      <c r="G156" s="320"/>
      <c r="H156" s="372" t="s">
        <v>2388</v>
      </c>
      <c r="I156" s="372" t="s">
        <v>2350</v>
      </c>
      <c r="J156" s="372">
        <v>50</v>
      </c>
      <c r="K156" s="368"/>
    </row>
    <row r="157" s="1" customFormat="1" ht="15" customHeight="1">
      <c r="B157" s="345"/>
      <c r="C157" s="372" t="s">
        <v>2375</v>
      </c>
      <c r="D157" s="320"/>
      <c r="E157" s="320"/>
      <c r="F157" s="373" t="s">
        <v>2354</v>
      </c>
      <c r="G157" s="320"/>
      <c r="H157" s="372" t="s">
        <v>2388</v>
      </c>
      <c r="I157" s="372" t="s">
        <v>2350</v>
      </c>
      <c r="J157" s="372">
        <v>50</v>
      </c>
      <c r="K157" s="368"/>
    </row>
    <row r="158" s="1" customFormat="1" ht="15" customHeight="1">
      <c r="B158" s="345"/>
      <c r="C158" s="372" t="s">
        <v>2373</v>
      </c>
      <c r="D158" s="320"/>
      <c r="E158" s="320"/>
      <c r="F158" s="373" t="s">
        <v>2354</v>
      </c>
      <c r="G158" s="320"/>
      <c r="H158" s="372" t="s">
        <v>2388</v>
      </c>
      <c r="I158" s="372" t="s">
        <v>2350</v>
      </c>
      <c r="J158" s="372">
        <v>50</v>
      </c>
      <c r="K158" s="368"/>
    </row>
    <row r="159" s="1" customFormat="1" ht="15" customHeight="1">
      <c r="B159" s="345"/>
      <c r="C159" s="372" t="s">
        <v>148</v>
      </c>
      <c r="D159" s="320"/>
      <c r="E159" s="320"/>
      <c r="F159" s="373" t="s">
        <v>2348</v>
      </c>
      <c r="G159" s="320"/>
      <c r="H159" s="372" t="s">
        <v>2410</v>
      </c>
      <c r="I159" s="372" t="s">
        <v>2350</v>
      </c>
      <c r="J159" s="372" t="s">
        <v>2411</v>
      </c>
      <c r="K159" s="368"/>
    </row>
    <row r="160" s="1" customFormat="1" ht="15" customHeight="1">
      <c r="B160" s="345"/>
      <c r="C160" s="372" t="s">
        <v>2412</v>
      </c>
      <c r="D160" s="320"/>
      <c r="E160" s="320"/>
      <c r="F160" s="373" t="s">
        <v>2348</v>
      </c>
      <c r="G160" s="320"/>
      <c r="H160" s="372" t="s">
        <v>2413</v>
      </c>
      <c r="I160" s="372" t="s">
        <v>2383</v>
      </c>
      <c r="J160" s="372"/>
      <c r="K160" s="368"/>
    </row>
    <row r="161" s="1" customFormat="1" ht="15" customHeight="1">
      <c r="B161" s="374"/>
      <c r="C161" s="354"/>
      <c r="D161" s="354"/>
      <c r="E161" s="354"/>
      <c r="F161" s="354"/>
      <c r="G161" s="354"/>
      <c r="H161" s="354"/>
      <c r="I161" s="354"/>
      <c r="J161" s="354"/>
      <c r="K161" s="375"/>
    </row>
    <row r="162" s="1" customFormat="1" ht="18.75" customHeight="1">
      <c r="B162" s="356"/>
      <c r="C162" s="366"/>
      <c r="D162" s="366"/>
      <c r="E162" s="366"/>
      <c r="F162" s="376"/>
      <c r="G162" s="366"/>
      <c r="H162" s="366"/>
      <c r="I162" s="366"/>
      <c r="J162" s="366"/>
      <c r="K162" s="356"/>
    </row>
    <row r="163" s="1" customFormat="1" ht="18.75" customHeight="1"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</row>
    <row r="164" s="1" customFormat="1" ht="7.5" customHeight="1">
      <c r="B164" s="307"/>
      <c r="C164" s="308"/>
      <c r="D164" s="308"/>
      <c r="E164" s="308"/>
      <c r="F164" s="308"/>
      <c r="G164" s="308"/>
      <c r="H164" s="308"/>
      <c r="I164" s="308"/>
      <c r="J164" s="308"/>
      <c r="K164" s="309"/>
    </row>
    <row r="165" s="1" customFormat="1" ht="45" customHeight="1">
      <c r="B165" s="310"/>
      <c r="C165" s="311" t="s">
        <v>2414</v>
      </c>
      <c r="D165" s="311"/>
      <c r="E165" s="311"/>
      <c r="F165" s="311"/>
      <c r="G165" s="311"/>
      <c r="H165" s="311"/>
      <c r="I165" s="311"/>
      <c r="J165" s="311"/>
      <c r="K165" s="312"/>
    </row>
    <row r="166" s="1" customFormat="1" ht="17.25" customHeight="1">
      <c r="B166" s="310"/>
      <c r="C166" s="335" t="s">
        <v>2342</v>
      </c>
      <c r="D166" s="335"/>
      <c r="E166" s="335"/>
      <c r="F166" s="335" t="s">
        <v>2343</v>
      </c>
      <c r="G166" s="377"/>
      <c r="H166" s="378" t="s">
        <v>59</v>
      </c>
      <c r="I166" s="378" t="s">
        <v>62</v>
      </c>
      <c r="J166" s="335" t="s">
        <v>2344</v>
      </c>
      <c r="K166" s="312"/>
    </row>
    <row r="167" s="1" customFormat="1" ht="17.25" customHeight="1">
      <c r="B167" s="313"/>
      <c r="C167" s="337" t="s">
        <v>2345</v>
      </c>
      <c r="D167" s="337"/>
      <c r="E167" s="337"/>
      <c r="F167" s="338" t="s">
        <v>2346</v>
      </c>
      <c r="G167" s="379"/>
      <c r="H167" s="380"/>
      <c r="I167" s="380"/>
      <c r="J167" s="337" t="s">
        <v>2347</v>
      </c>
      <c r="K167" s="315"/>
    </row>
    <row r="168" s="1" customFormat="1" ht="5.25" customHeight="1">
      <c r="B168" s="345"/>
      <c r="C168" s="340"/>
      <c r="D168" s="340"/>
      <c r="E168" s="340"/>
      <c r="F168" s="340"/>
      <c r="G168" s="341"/>
      <c r="H168" s="340"/>
      <c r="I168" s="340"/>
      <c r="J168" s="340"/>
      <c r="K168" s="368"/>
    </row>
    <row r="169" s="1" customFormat="1" ht="15" customHeight="1">
      <c r="B169" s="345"/>
      <c r="C169" s="320" t="s">
        <v>2351</v>
      </c>
      <c r="D169" s="320"/>
      <c r="E169" s="320"/>
      <c r="F169" s="343" t="s">
        <v>2348</v>
      </c>
      <c r="G169" s="320"/>
      <c r="H169" s="320" t="s">
        <v>2388</v>
      </c>
      <c r="I169" s="320" t="s">
        <v>2350</v>
      </c>
      <c r="J169" s="320">
        <v>120</v>
      </c>
      <c r="K169" s="368"/>
    </row>
    <row r="170" s="1" customFormat="1" ht="15" customHeight="1">
      <c r="B170" s="345"/>
      <c r="C170" s="320" t="s">
        <v>2397</v>
      </c>
      <c r="D170" s="320"/>
      <c r="E170" s="320"/>
      <c r="F170" s="343" t="s">
        <v>2348</v>
      </c>
      <c r="G170" s="320"/>
      <c r="H170" s="320" t="s">
        <v>2398</v>
      </c>
      <c r="I170" s="320" t="s">
        <v>2350</v>
      </c>
      <c r="J170" s="320" t="s">
        <v>2399</v>
      </c>
      <c r="K170" s="368"/>
    </row>
    <row r="171" s="1" customFormat="1" ht="15" customHeight="1">
      <c r="B171" s="345"/>
      <c r="C171" s="320" t="s">
        <v>2296</v>
      </c>
      <c r="D171" s="320"/>
      <c r="E171" s="320"/>
      <c r="F171" s="343" t="s">
        <v>2348</v>
      </c>
      <c r="G171" s="320"/>
      <c r="H171" s="320" t="s">
        <v>2415</v>
      </c>
      <c r="I171" s="320" t="s">
        <v>2350</v>
      </c>
      <c r="J171" s="320" t="s">
        <v>2399</v>
      </c>
      <c r="K171" s="368"/>
    </row>
    <row r="172" s="1" customFormat="1" ht="15" customHeight="1">
      <c r="B172" s="345"/>
      <c r="C172" s="320" t="s">
        <v>2353</v>
      </c>
      <c r="D172" s="320"/>
      <c r="E172" s="320"/>
      <c r="F172" s="343" t="s">
        <v>2354</v>
      </c>
      <c r="G172" s="320"/>
      <c r="H172" s="320" t="s">
        <v>2415</v>
      </c>
      <c r="I172" s="320" t="s">
        <v>2350</v>
      </c>
      <c r="J172" s="320">
        <v>50</v>
      </c>
      <c r="K172" s="368"/>
    </row>
    <row r="173" s="1" customFormat="1" ht="15" customHeight="1">
      <c r="B173" s="345"/>
      <c r="C173" s="320" t="s">
        <v>2356</v>
      </c>
      <c r="D173" s="320"/>
      <c r="E173" s="320"/>
      <c r="F173" s="343" t="s">
        <v>2348</v>
      </c>
      <c r="G173" s="320"/>
      <c r="H173" s="320" t="s">
        <v>2415</v>
      </c>
      <c r="I173" s="320" t="s">
        <v>2358</v>
      </c>
      <c r="J173" s="320"/>
      <c r="K173" s="368"/>
    </row>
    <row r="174" s="1" customFormat="1" ht="15" customHeight="1">
      <c r="B174" s="345"/>
      <c r="C174" s="320" t="s">
        <v>2367</v>
      </c>
      <c r="D174" s="320"/>
      <c r="E174" s="320"/>
      <c r="F174" s="343" t="s">
        <v>2354</v>
      </c>
      <c r="G174" s="320"/>
      <c r="H174" s="320" t="s">
        <v>2415</v>
      </c>
      <c r="I174" s="320" t="s">
        <v>2350</v>
      </c>
      <c r="J174" s="320">
        <v>50</v>
      </c>
      <c r="K174" s="368"/>
    </row>
    <row r="175" s="1" customFormat="1" ht="15" customHeight="1">
      <c r="B175" s="345"/>
      <c r="C175" s="320" t="s">
        <v>2375</v>
      </c>
      <c r="D175" s="320"/>
      <c r="E175" s="320"/>
      <c r="F175" s="343" t="s">
        <v>2354</v>
      </c>
      <c r="G175" s="320"/>
      <c r="H175" s="320" t="s">
        <v>2415</v>
      </c>
      <c r="I175" s="320" t="s">
        <v>2350</v>
      </c>
      <c r="J175" s="320">
        <v>50</v>
      </c>
      <c r="K175" s="368"/>
    </row>
    <row r="176" s="1" customFormat="1" ht="15" customHeight="1">
      <c r="B176" s="345"/>
      <c r="C176" s="320" t="s">
        <v>2373</v>
      </c>
      <c r="D176" s="320"/>
      <c r="E176" s="320"/>
      <c r="F176" s="343" t="s">
        <v>2354</v>
      </c>
      <c r="G176" s="320"/>
      <c r="H176" s="320" t="s">
        <v>2415</v>
      </c>
      <c r="I176" s="320" t="s">
        <v>2350</v>
      </c>
      <c r="J176" s="320">
        <v>50</v>
      </c>
      <c r="K176" s="368"/>
    </row>
    <row r="177" s="1" customFormat="1" ht="15" customHeight="1">
      <c r="B177" s="345"/>
      <c r="C177" s="320" t="s">
        <v>166</v>
      </c>
      <c r="D177" s="320"/>
      <c r="E177" s="320"/>
      <c r="F177" s="343" t="s">
        <v>2348</v>
      </c>
      <c r="G177" s="320"/>
      <c r="H177" s="320" t="s">
        <v>2416</v>
      </c>
      <c r="I177" s="320" t="s">
        <v>2417</v>
      </c>
      <c r="J177" s="320"/>
      <c r="K177" s="368"/>
    </row>
    <row r="178" s="1" customFormat="1" ht="15" customHeight="1">
      <c r="B178" s="345"/>
      <c r="C178" s="320" t="s">
        <v>62</v>
      </c>
      <c r="D178" s="320"/>
      <c r="E178" s="320"/>
      <c r="F178" s="343" t="s">
        <v>2348</v>
      </c>
      <c r="G178" s="320"/>
      <c r="H178" s="320" t="s">
        <v>2418</v>
      </c>
      <c r="I178" s="320" t="s">
        <v>2419</v>
      </c>
      <c r="J178" s="320">
        <v>1</v>
      </c>
      <c r="K178" s="368"/>
    </row>
    <row r="179" s="1" customFormat="1" ht="15" customHeight="1">
      <c r="B179" s="345"/>
      <c r="C179" s="320" t="s">
        <v>58</v>
      </c>
      <c r="D179" s="320"/>
      <c r="E179" s="320"/>
      <c r="F179" s="343" t="s">
        <v>2348</v>
      </c>
      <c r="G179" s="320"/>
      <c r="H179" s="320" t="s">
        <v>2420</v>
      </c>
      <c r="I179" s="320" t="s">
        <v>2350</v>
      </c>
      <c r="J179" s="320">
        <v>20</v>
      </c>
      <c r="K179" s="368"/>
    </row>
    <row r="180" s="1" customFormat="1" ht="15" customHeight="1">
      <c r="B180" s="345"/>
      <c r="C180" s="320" t="s">
        <v>59</v>
      </c>
      <c r="D180" s="320"/>
      <c r="E180" s="320"/>
      <c r="F180" s="343" t="s">
        <v>2348</v>
      </c>
      <c r="G180" s="320"/>
      <c r="H180" s="320" t="s">
        <v>2421</v>
      </c>
      <c r="I180" s="320" t="s">
        <v>2350</v>
      </c>
      <c r="J180" s="320">
        <v>255</v>
      </c>
      <c r="K180" s="368"/>
    </row>
    <row r="181" s="1" customFormat="1" ht="15" customHeight="1">
      <c r="B181" s="345"/>
      <c r="C181" s="320" t="s">
        <v>167</v>
      </c>
      <c r="D181" s="320"/>
      <c r="E181" s="320"/>
      <c r="F181" s="343" t="s">
        <v>2348</v>
      </c>
      <c r="G181" s="320"/>
      <c r="H181" s="320" t="s">
        <v>2312</v>
      </c>
      <c r="I181" s="320" t="s">
        <v>2350</v>
      </c>
      <c r="J181" s="320">
        <v>10</v>
      </c>
      <c r="K181" s="368"/>
    </row>
    <row r="182" s="1" customFormat="1" ht="15" customHeight="1">
      <c r="B182" s="345"/>
      <c r="C182" s="320" t="s">
        <v>168</v>
      </c>
      <c r="D182" s="320"/>
      <c r="E182" s="320"/>
      <c r="F182" s="343" t="s">
        <v>2348</v>
      </c>
      <c r="G182" s="320"/>
      <c r="H182" s="320" t="s">
        <v>2422</v>
      </c>
      <c r="I182" s="320" t="s">
        <v>2383</v>
      </c>
      <c r="J182" s="320"/>
      <c r="K182" s="368"/>
    </row>
    <row r="183" s="1" customFormat="1" ht="15" customHeight="1">
      <c r="B183" s="345"/>
      <c r="C183" s="320" t="s">
        <v>2423</v>
      </c>
      <c r="D183" s="320"/>
      <c r="E183" s="320"/>
      <c r="F183" s="343" t="s">
        <v>2348</v>
      </c>
      <c r="G183" s="320"/>
      <c r="H183" s="320" t="s">
        <v>2424</v>
      </c>
      <c r="I183" s="320" t="s">
        <v>2383</v>
      </c>
      <c r="J183" s="320"/>
      <c r="K183" s="368"/>
    </row>
    <row r="184" s="1" customFormat="1" ht="15" customHeight="1">
      <c r="B184" s="345"/>
      <c r="C184" s="320" t="s">
        <v>2412</v>
      </c>
      <c r="D184" s="320"/>
      <c r="E184" s="320"/>
      <c r="F184" s="343" t="s">
        <v>2348</v>
      </c>
      <c r="G184" s="320"/>
      <c r="H184" s="320" t="s">
        <v>2425</v>
      </c>
      <c r="I184" s="320" t="s">
        <v>2383</v>
      </c>
      <c r="J184" s="320"/>
      <c r="K184" s="368"/>
    </row>
    <row r="185" s="1" customFormat="1" ht="15" customHeight="1">
      <c r="B185" s="345"/>
      <c r="C185" s="320" t="s">
        <v>170</v>
      </c>
      <c r="D185" s="320"/>
      <c r="E185" s="320"/>
      <c r="F185" s="343" t="s">
        <v>2354</v>
      </c>
      <c r="G185" s="320"/>
      <c r="H185" s="320" t="s">
        <v>2426</v>
      </c>
      <c r="I185" s="320" t="s">
        <v>2350</v>
      </c>
      <c r="J185" s="320">
        <v>50</v>
      </c>
      <c r="K185" s="368"/>
    </row>
    <row r="186" s="1" customFormat="1" ht="15" customHeight="1">
      <c r="B186" s="345"/>
      <c r="C186" s="320" t="s">
        <v>2427</v>
      </c>
      <c r="D186" s="320"/>
      <c r="E186" s="320"/>
      <c r="F186" s="343" t="s">
        <v>2354</v>
      </c>
      <c r="G186" s="320"/>
      <c r="H186" s="320" t="s">
        <v>2428</v>
      </c>
      <c r="I186" s="320" t="s">
        <v>2429</v>
      </c>
      <c r="J186" s="320"/>
      <c r="K186" s="368"/>
    </row>
    <row r="187" s="1" customFormat="1" ht="15" customHeight="1">
      <c r="B187" s="345"/>
      <c r="C187" s="320" t="s">
        <v>2430</v>
      </c>
      <c r="D187" s="320"/>
      <c r="E187" s="320"/>
      <c r="F187" s="343" t="s">
        <v>2354</v>
      </c>
      <c r="G187" s="320"/>
      <c r="H187" s="320" t="s">
        <v>2431</v>
      </c>
      <c r="I187" s="320" t="s">
        <v>2429</v>
      </c>
      <c r="J187" s="320"/>
      <c r="K187" s="368"/>
    </row>
    <row r="188" s="1" customFormat="1" ht="15" customHeight="1">
      <c r="B188" s="345"/>
      <c r="C188" s="320" t="s">
        <v>2432</v>
      </c>
      <c r="D188" s="320"/>
      <c r="E188" s="320"/>
      <c r="F188" s="343" t="s">
        <v>2354</v>
      </c>
      <c r="G188" s="320"/>
      <c r="H188" s="320" t="s">
        <v>2433</v>
      </c>
      <c r="I188" s="320" t="s">
        <v>2429</v>
      </c>
      <c r="J188" s="320"/>
      <c r="K188" s="368"/>
    </row>
    <row r="189" s="1" customFormat="1" ht="15" customHeight="1">
      <c r="B189" s="345"/>
      <c r="C189" s="381" t="s">
        <v>2434</v>
      </c>
      <c r="D189" s="320"/>
      <c r="E189" s="320"/>
      <c r="F189" s="343" t="s">
        <v>2354</v>
      </c>
      <c r="G189" s="320"/>
      <c r="H189" s="320" t="s">
        <v>2435</v>
      </c>
      <c r="I189" s="320" t="s">
        <v>2436</v>
      </c>
      <c r="J189" s="382" t="s">
        <v>2437</v>
      </c>
      <c r="K189" s="368"/>
    </row>
    <row r="190" s="18" customFormat="1" ht="15" customHeight="1">
      <c r="B190" s="383"/>
      <c r="C190" s="384" t="s">
        <v>2438</v>
      </c>
      <c r="D190" s="385"/>
      <c r="E190" s="385"/>
      <c r="F190" s="386" t="s">
        <v>2354</v>
      </c>
      <c r="G190" s="385"/>
      <c r="H190" s="385" t="s">
        <v>2439</v>
      </c>
      <c r="I190" s="385" t="s">
        <v>2436</v>
      </c>
      <c r="J190" s="387" t="s">
        <v>2437</v>
      </c>
      <c r="K190" s="388"/>
    </row>
    <row r="191" s="1" customFormat="1" ht="15" customHeight="1">
      <c r="B191" s="345"/>
      <c r="C191" s="381" t="s">
        <v>47</v>
      </c>
      <c r="D191" s="320"/>
      <c r="E191" s="320"/>
      <c r="F191" s="343" t="s">
        <v>2348</v>
      </c>
      <c r="G191" s="320"/>
      <c r="H191" s="317" t="s">
        <v>2440</v>
      </c>
      <c r="I191" s="320" t="s">
        <v>2441</v>
      </c>
      <c r="J191" s="320"/>
      <c r="K191" s="368"/>
    </row>
    <row r="192" s="1" customFormat="1" ht="15" customHeight="1">
      <c r="B192" s="345"/>
      <c r="C192" s="381" t="s">
        <v>2442</v>
      </c>
      <c r="D192" s="320"/>
      <c r="E192" s="320"/>
      <c r="F192" s="343" t="s">
        <v>2348</v>
      </c>
      <c r="G192" s="320"/>
      <c r="H192" s="320" t="s">
        <v>2443</v>
      </c>
      <c r="I192" s="320" t="s">
        <v>2383</v>
      </c>
      <c r="J192" s="320"/>
      <c r="K192" s="368"/>
    </row>
    <row r="193" s="1" customFormat="1" ht="15" customHeight="1">
      <c r="B193" s="345"/>
      <c r="C193" s="381" t="s">
        <v>2444</v>
      </c>
      <c r="D193" s="320"/>
      <c r="E193" s="320"/>
      <c r="F193" s="343" t="s">
        <v>2348</v>
      </c>
      <c r="G193" s="320"/>
      <c r="H193" s="320" t="s">
        <v>2445</v>
      </c>
      <c r="I193" s="320" t="s">
        <v>2383</v>
      </c>
      <c r="J193" s="320"/>
      <c r="K193" s="368"/>
    </row>
    <row r="194" s="1" customFormat="1" ht="15" customHeight="1">
      <c r="B194" s="345"/>
      <c r="C194" s="381" t="s">
        <v>2446</v>
      </c>
      <c r="D194" s="320"/>
      <c r="E194" s="320"/>
      <c r="F194" s="343" t="s">
        <v>2354</v>
      </c>
      <c r="G194" s="320"/>
      <c r="H194" s="320" t="s">
        <v>2447</v>
      </c>
      <c r="I194" s="320" t="s">
        <v>2383</v>
      </c>
      <c r="J194" s="320"/>
      <c r="K194" s="368"/>
    </row>
    <row r="195" s="1" customFormat="1" ht="15" customHeight="1">
      <c r="B195" s="374"/>
      <c r="C195" s="389"/>
      <c r="D195" s="354"/>
      <c r="E195" s="354"/>
      <c r="F195" s="354"/>
      <c r="G195" s="354"/>
      <c r="H195" s="354"/>
      <c r="I195" s="354"/>
      <c r="J195" s="354"/>
      <c r="K195" s="375"/>
    </row>
    <row r="196" s="1" customFormat="1" ht="18.75" customHeight="1">
      <c r="B196" s="356"/>
      <c r="C196" s="366"/>
      <c r="D196" s="366"/>
      <c r="E196" s="366"/>
      <c r="F196" s="376"/>
      <c r="G196" s="366"/>
      <c r="H196" s="366"/>
      <c r="I196" s="366"/>
      <c r="J196" s="366"/>
      <c r="K196" s="356"/>
    </row>
    <row r="197" s="1" customFormat="1" ht="18.75" customHeight="1">
      <c r="B197" s="356"/>
      <c r="C197" s="366"/>
      <c r="D197" s="366"/>
      <c r="E197" s="366"/>
      <c r="F197" s="376"/>
      <c r="G197" s="366"/>
      <c r="H197" s="366"/>
      <c r="I197" s="366"/>
      <c r="J197" s="366"/>
      <c r="K197" s="356"/>
    </row>
    <row r="198" s="1" customFormat="1" ht="18.75" customHeight="1">
      <c r="B198" s="328"/>
      <c r="C198" s="328"/>
      <c r="D198" s="328"/>
      <c r="E198" s="328"/>
      <c r="F198" s="328"/>
      <c r="G198" s="328"/>
      <c r="H198" s="328"/>
      <c r="I198" s="328"/>
      <c r="J198" s="328"/>
      <c r="K198" s="328"/>
    </row>
    <row r="199" s="1" customFormat="1" ht="13.5">
      <c r="B199" s="307"/>
      <c r="C199" s="308"/>
      <c r="D199" s="308"/>
      <c r="E199" s="308"/>
      <c r="F199" s="308"/>
      <c r="G199" s="308"/>
      <c r="H199" s="308"/>
      <c r="I199" s="308"/>
      <c r="J199" s="308"/>
      <c r="K199" s="309"/>
    </row>
    <row r="200" s="1" customFormat="1" ht="21">
      <c r="B200" s="310"/>
      <c r="C200" s="311" t="s">
        <v>2448</v>
      </c>
      <c r="D200" s="311"/>
      <c r="E200" s="311"/>
      <c r="F200" s="311"/>
      <c r="G200" s="311"/>
      <c r="H200" s="311"/>
      <c r="I200" s="311"/>
      <c r="J200" s="311"/>
      <c r="K200" s="312"/>
    </row>
    <row r="201" s="1" customFormat="1" ht="25.5" customHeight="1">
      <c r="B201" s="310"/>
      <c r="C201" s="390" t="s">
        <v>2449</v>
      </c>
      <c r="D201" s="390"/>
      <c r="E201" s="390"/>
      <c r="F201" s="390" t="s">
        <v>2450</v>
      </c>
      <c r="G201" s="391"/>
      <c r="H201" s="390" t="s">
        <v>2451</v>
      </c>
      <c r="I201" s="390"/>
      <c r="J201" s="390"/>
      <c r="K201" s="312"/>
    </row>
    <row r="202" s="1" customFormat="1" ht="5.25" customHeight="1">
      <c r="B202" s="345"/>
      <c r="C202" s="340"/>
      <c r="D202" s="340"/>
      <c r="E202" s="340"/>
      <c r="F202" s="340"/>
      <c r="G202" s="366"/>
      <c r="H202" s="340"/>
      <c r="I202" s="340"/>
      <c r="J202" s="340"/>
      <c r="K202" s="368"/>
    </row>
    <row r="203" s="1" customFormat="1" ht="15" customHeight="1">
      <c r="B203" s="345"/>
      <c r="C203" s="320" t="s">
        <v>2441</v>
      </c>
      <c r="D203" s="320"/>
      <c r="E203" s="320"/>
      <c r="F203" s="343" t="s">
        <v>48</v>
      </c>
      <c r="G203" s="320"/>
      <c r="H203" s="320" t="s">
        <v>2452</v>
      </c>
      <c r="I203" s="320"/>
      <c r="J203" s="320"/>
      <c r="K203" s="368"/>
    </row>
    <row r="204" s="1" customFormat="1" ht="15" customHeight="1">
      <c r="B204" s="345"/>
      <c r="C204" s="320"/>
      <c r="D204" s="320"/>
      <c r="E204" s="320"/>
      <c r="F204" s="343" t="s">
        <v>49</v>
      </c>
      <c r="G204" s="320"/>
      <c r="H204" s="320" t="s">
        <v>2453</v>
      </c>
      <c r="I204" s="320"/>
      <c r="J204" s="320"/>
      <c r="K204" s="368"/>
    </row>
    <row r="205" s="1" customFormat="1" ht="15" customHeight="1">
      <c r="B205" s="345"/>
      <c r="C205" s="320"/>
      <c r="D205" s="320"/>
      <c r="E205" s="320"/>
      <c r="F205" s="343" t="s">
        <v>52</v>
      </c>
      <c r="G205" s="320"/>
      <c r="H205" s="320" t="s">
        <v>2454</v>
      </c>
      <c r="I205" s="320"/>
      <c r="J205" s="320"/>
      <c r="K205" s="368"/>
    </row>
    <row r="206" s="1" customFormat="1" ht="15" customHeight="1">
      <c r="B206" s="345"/>
      <c r="C206" s="320"/>
      <c r="D206" s="320"/>
      <c r="E206" s="320"/>
      <c r="F206" s="343" t="s">
        <v>50</v>
      </c>
      <c r="G206" s="320"/>
      <c r="H206" s="320" t="s">
        <v>2455</v>
      </c>
      <c r="I206" s="320"/>
      <c r="J206" s="320"/>
      <c r="K206" s="368"/>
    </row>
    <row r="207" s="1" customFormat="1" ht="15" customHeight="1">
      <c r="B207" s="345"/>
      <c r="C207" s="320"/>
      <c r="D207" s="320"/>
      <c r="E207" s="320"/>
      <c r="F207" s="343" t="s">
        <v>51</v>
      </c>
      <c r="G207" s="320"/>
      <c r="H207" s="320" t="s">
        <v>2456</v>
      </c>
      <c r="I207" s="320"/>
      <c r="J207" s="320"/>
      <c r="K207" s="368"/>
    </row>
    <row r="208" s="1" customFormat="1" ht="15" customHeight="1">
      <c r="B208" s="345"/>
      <c r="C208" s="320"/>
      <c r="D208" s="320"/>
      <c r="E208" s="320"/>
      <c r="F208" s="343"/>
      <c r="G208" s="320"/>
      <c r="H208" s="320"/>
      <c r="I208" s="320"/>
      <c r="J208" s="320"/>
      <c r="K208" s="368"/>
    </row>
    <row r="209" s="1" customFormat="1" ht="15" customHeight="1">
      <c r="B209" s="345"/>
      <c r="C209" s="320" t="s">
        <v>2395</v>
      </c>
      <c r="D209" s="320"/>
      <c r="E209" s="320"/>
      <c r="F209" s="343" t="s">
        <v>84</v>
      </c>
      <c r="G209" s="320"/>
      <c r="H209" s="320" t="s">
        <v>2457</v>
      </c>
      <c r="I209" s="320"/>
      <c r="J209" s="320"/>
      <c r="K209" s="368"/>
    </row>
    <row r="210" s="1" customFormat="1" ht="15" customHeight="1">
      <c r="B210" s="345"/>
      <c r="C210" s="320"/>
      <c r="D210" s="320"/>
      <c r="E210" s="320"/>
      <c r="F210" s="343" t="s">
        <v>2290</v>
      </c>
      <c r="G210" s="320"/>
      <c r="H210" s="320" t="s">
        <v>2291</v>
      </c>
      <c r="I210" s="320"/>
      <c r="J210" s="320"/>
      <c r="K210" s="368"/>
    </row>
    <row r="211" s="1" customFormat="1" ht="15" customHeight="1">
      <c r="B211" s="345"/>
      <c r="C211" s="320"/>
      <c r="D211" s="320"/>
      <c r="E211" s="320"/>
      <c r="F211" s="343" t="s">
        <v>2288</v>
      </c>
      <c r="G211" s="320"/>
      <c r="H211" s="320" t="s">
        <v>2458</v>
      </c>
      <c r="I211" s="320"/>
      <c r="J211" s="320"/>
      <c r="K211" s="368"/>
    </row>
    <row r="212" s="1" customFormat="1" ht="15" customHeight="1">
      <c r="B212" s="392"/>
      <c r="C212" s="320"/>
      <c r="D212" s="320"/>
      <c r="E212" s="320"/>
      <c r="F212" s="343" t="s">
        <v>2292</v>
      </c>
      <c r="G212" s="381"/>
      <c r="H212" s="372" t="s">
        <v>2293</v>
      </c>
      <c r="I212" s="372"/>
      <c r="J212" s="372"/>
      <c r="K212" s="393"/>
    </row>
    <row r="213" s="1" customFormat="1" ht="15" customHeight="1">
      <c r="B213" s="392"/>
      <c r="C213" s="320"/>
      <c r="D213" s="320"/>
      <c r="E213" s="320"/>
      <c r="F213" s="343" t="s">
        <v>2294</v>
      </c>
      <c r="G213" s="381"/>
      <c r="H213" s="372" t="s">
        <v>2459</v>
      </c>
      <c r="I213" s="372"/>
      <c r="J213" s="372"/>
      <c r="K213" s="393"/>
    </row>
    <row r="214" s="1" customFormat="1" ht="15" customHeight="1">
      <c r="B214" s="392"/>
      <c r="C214" s="320"/>
      <c r="D214" s="320"/>
      <c r="E214" s="320"/>
      <c r="F214" s="343"/>
      <c r="G214" s="381"/>
      <c r="H214" s="372"/>
      <c r="I214" s="372"/>
      <c r="J214" s="372"/>
      <c r="K214" s="393"/>
    </row>
    <row r="215" s="1" customFormat="1" ht="15" customHeight="1">
      <c r="B215" s="392"/>
      <c r="C215" s="320" t="s">
        <v>2419</v>
      </c>
      <c r="D215" s="320"/>
      <c r="E215" s="320"/>
      <c r="F215" s="343">
        <v>1</v>
      </c>
      <c r="G215" s="381"/>
      <c r="H215" s="372" t="s">
        <v>2460</v>
      </c>
      <c r="I215" s="372"/>
      <c r="J215" s="372"/>
      <c r="K215" s="393"/>
    </row>
    <row r="216" s="1" customFormat="1" ht="15" customHeight="1">
      <c r="B216" s="392"/>
      <c r="C216" s="320"/>
      <c r="D216" s="320"/>
      <c r="E216" s="320"/>
      <c r="F216" s="343">
        <v>2</v>
      </c>
      <c r="G216" s="381"/>
      <c r="H216" s="372" t="s">
        <v>2461</v>
      </c>
      <c r="I216" s="372"/>
      <c r="J216" s="372"/>
      <c r="K216" s="393"/>
    </row>
    <row r="217" s="1" customFormat="1" ht="15" customHeight="1">
      <c r="B217" s="392"/>
      <c r="C217" s="320"/>
      <c r="D217" s="320"/>
      <c r="E217" s="320"/>
      <c r="F217" s="343">
        <v>3</v>
      </c>
      <c r="G217" s="381"/>
      <c r="H217" s="372" t="s">
        <v>2462</v>
      </c>
      <c r="I217" s="372"/>
      <c r="J217" s="372"/>
      <c r="K217" s="393"/>
    </row>
    <row r="218" s="1" customFormat="1" ht="15" customHeight="1">
      <c r="B218" s="392"/>
      <c r="C218" s="320"/>
      <c r="D218" s="320"/>
      <c r="E218" s="320"/>
      <c r="F218" s="343">
        <v>4</v>
      </c>
      <c r="G218" s="381"/>
      <c r="H218" s="372" t="s">
        <v>2463</v>
      </c>
      <c r="I218" s="372"/>
      <c r="J218" s="372"/>
      <c r="K218" s="393"/>
    </row>
    <row r="219" s="1" customFormat="1" ht="12.75" customHeight="1">
      <c r="B219" s="394"/>
      <c r="C219" s="395"/>
      <c r="D219" s="395"/>
      <c r="E219" s="395"/>
      <c r="F219" s="395"/>
      <c r="G219" s="395"/>
      <c r="H219" s="395"/>
      <c r="I219" s="395"/>
      <c r="J219" s="395"/>
      <c r="K219" s="39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keywords>Metadata removed by MetaClean (www.adarsus.com)</cp:keywords>
  <cp:revision>0</cp:revision>
</cp:coreProperties>
</file>