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_Sokolová_2025\040_VS_VZMR_Zkoušky ZPS a ZDS II\podklady EZAK\"/>
    </mc:Choice>
  </mc:AlternateContent>
  <xr:revisionPtr revIDLastSave="0" documentId="13_ncr:1_{DCDC2FAD-FEB4-40FD-9F16-724114C32432}" xr6:coauthVersionLast="47" xr6:coauthVersionMax="47" xr10:uidLastSave="{00000000-0000-0000-0000-000000000000}"/>
  <bookViews>
    <workbookView xWindow="-120" yWindow="-120" windowWidth="29040" windowHeight="15720" xr2:uid="{06E91BB9-75BF-45F6-8024-807592C770FA}"/>
  </bookViews>
  <sheets>
    <sheet name="C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O25" i="1" s="1"/>
  <c r="N42" i="1" l="1"/>
  <c r="O42" i="1" s="1"/>
  <c r="N41" i="1"/>
  <c r="O41" i="1" s="1"/>
  <c r="N40" i="1"/>
  <c r="O40" i="1" s="1"/>
  <c r="N44" i="1"/>
  <c r="O44" i="1" s="1"/>
  <c r="N45" i="1"/>
  <c r="O45" i="1" s="1"/>
  <c r="N46" i="1"/>
  <c r="O46" i="1" s="1"/>
  <c r="N47" i="1"/>
  <c r="O47" i="1" s="1"/>
  <c r="N8" i="1"/>
  <c r="O8" i="1" s="1"/>
  <c r="N49" i="1"/>
  <c r="O49" i="1" s="1"/>
  <c r="N43" i="1"/>
  <c r="O43" i="1" s="1"/>
  <c r="N48" i="1"/>
  <c r="O48" i="1" s="1"/>
  <c r="N33" i="1"/>
  <c r="O33" i="1" s="1"/>
  <c r="N34" i="1"/>
  <c r="O34" i="1" s="1"/>
  <c r="N35" i="1"/>
  <c r="O35" i="1" s="1"/>
  <c r="N36" i="1"/>
  <c r="O36" i="1" s="1"/>
  <c r="N32" i="1"/>
  <c r="O32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6" i="1"/>
  <c r="O26" i="1" s="1"/>
  <c r="N27" i="1"/>
  <c r="O27" i="1" s="1"/>
  <c r="N28" i="1"/>
  <c r="O28" i="1" s="1"/>
  <c r="N9" i="1"/>
  <c r="O9" i="1" s="1"/>
  <c r="O50" i="1" l="1"/>
  <c r="O37" i="1"/>
  <c r="O29" i="1"/>
  <c r="P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export</author>
  </authors>
  <commentList>
    <comment ref="A7" authorId="0" shapeId="0" xr:uid="{946E8EC0-3F51-4E0A-B256-4196E000EDCF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Inventarni_cislo</t>
        </r>
      </text>
    </comment>
    <comment ref="B7" authorId="0" shapeId="0" xr:uid="{7A82E3B7-B8DB-4793-B869-95AF193A1C9B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Seriove_cislo</t>
        </r>
      </text>
    </comment>
    <comment ref="C7" authorId="0" shapeId="0" xr:uid="{C47B4571-0CFE-4868-A57A-14705B5A1538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D7" authorId="0" shapeId="0" xr:uid="{D3947BAC-DA6F-4930-BBC7-1481B7EC3D23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Kmenove_NS.Nazev</t>
        </r>
      </text>
    </comment>
    <comment ref="E7" authorId="0" shapeId="0" xr:uid="{B0CCDDB4-62B5-41EA-AD4A-D60E7F48F1C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Kmenove_NS.Kod</t>
        </r>
      </text>
    </comment>
    <comment ref="A31" authorId="0" shapeId="0" xr:uid="{31EBA0C7-A398-43DC-8B73-11AF97CFFDD0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Inventarni_cislo</t>
        </r>
      </text>
    </comment>
    <comment ref="B31" authorId="0" shapeId="0" xr:uid="{8DAA0F5D-C445-4EE2-A1BF-39A23AAE69BE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Seriove_cislo</t>
        </r>
      </text>
    </comment>
    <comment ref="C31" authorId="0" shapeId="0" xr:uid="{37C8A35A-B1D5-40E1-858C-6228FFA2B7F8}">
      <text>
        <r>
          <rPr>
            <b/>
            <sz val="8"/>
            <color rgb="FF000000"/>
            <rFont val="Tahoma"/>
            <family val="2"/>
            <charset val="238"/>
          </rPr>
          <t>Attribute Name:</t>
        </r>
        <r>
          <rPr>
            <sz val="8"/>
            <color rgb="FF000000"/>
            <rFont val="Tahoma"/>
            <family val="2"/>
            <charset val="238"/>
          </rPr>
          <t xml:space="preserve">
</t>
        </r>
        <r>
          <rPr>
            <sz val="8"/>
            <color rgb="FF000000"/>
            <rFont val="Tahoma"/>
            <family val="2"/>
            <charset val="238"/>
          </rPr>
          <t>Nazev</t>
        </r>
      </text>
    </comment>
    <comment ref="D31" authorId="0" shapeId="0" xr:uid="{D0C7D016-E2B2-4173-B350-5EB4F5E6BC86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Kmenove_NS.Nazev</t>
        </r>
      </text>
    </comment>
    <comment ref="E31" authorId="0" shapeId="0" xr:uid="{0AF12A08-F545-4733-B29A-B9E2FC703ACA}">
      <text>
        <r>
          <rPr>
            <b/>
            <sz val="8"/>
            <color rgb="FF000000"/>
            <rFont val="Tahoma"/>
            <family val="2"/>
            <charset val="238"/>
          </rPr>
          <t>Attribute Name:</t>
        </r>
        <r>
          <rPr>
            <sz val="8"/>
            <color rgb="FF000000"/>
            <rFont val="Tahoma"/>
            <family val="2"/>
            <charset val="238"/>
          </rPr>
          <t xml:space="preserve">
</t>
        </r>
        <r>
          <rPr>
            <sz val="8"/>
            <color rgb="FF000000"/>
            <rFont val="Tahoma"/>
            <family val="2"/>
            <charset val="238"/>
          </rPr>
          <t>Kmenove_NS.Kod</t>
        </r>
      </text>
    </comment>
    <comment ref="A39" authorId="0" shapeId="0" xr:uid="{29018521-5901-4763-9527-A828FEB8177F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Inventarni_cislo</t>
        </r>
      </text>
    </comment>
    <comment ref="B39" authorId="0" shapeId="0" xr:uid="{0BFDFC35-800D-4241-9CAB-B97B7CAB6D45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Seriove_cislo</t>
        </r>
      </text>
    </comment>
    <comment ref="C39" authorId="0" shapeId="0" xr:uid="{98D1D0F4-29C5-4ABB-9D40-CD7B0DD5FD67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Nazev</t>
        </r>
      </text>
    </comment>
    <comment ref="D39" authorId="0" shapeId="0" xr:uid="{392CA7F7-3575-462D-B265-521563777ACA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Kmenove_NS.Nazev</t>
        </r>
      </text>
    </comment>
    <comment ref="E39" authorId="0" shapeId="0" xr:uid="{50D1D7CA-9A08-4E2F-99E2-9ADA5E3B222F}">
      <text>
        <r>
          <rPr>
            <b/>
            <sz val="8"/>
            <color indexed="81"/>
            <rFont val="Tahoma"/>
            <family val="2"/>
            <charset val="238"/>
          </rPr>
          <t>Attribute Name:</t>
        </r>
        <r>
          <rPr>
            <sz val="8"/>
            <color indexed="81"/>
            <rFont val="Tahoma"/>
            <family val="2"/>
            <charset val="238"/>
          </rPr>
          <t xml:space="preserve">
Kmenove_NS.Kod</t>
        </r>
      </text>
    </comment>
  </commentList>
</comments>
</file>

<file path=xl/sharedStrings.xml><?xml version="1.0" encoding="utf-8"?>
<sst xmlns="http://schemas.openxmlformats.org/spreadsheetml/2006/main" count="301" uniqueCount="141">
  <si>
    <t>Inventární číslo</t>
  </si>
  <si>
    <t>Výrobní/Sériové číslo</t>
  </si>
  <si>
    <t>Název</t>
  </si>
  <si>
    <t>Název NS</t>
  </si>
  <si>
    <t>Kód NS</t>
  </si>
  <si>
    <t>96HM00172</t>
  </si>
  <si>
    <t>B3S16139</t>
  </si>
  <si>
    <t xml:space="preserve">RTG mobilní Brivo OEC 785 </t>
  </si>
  <si>
    <t>Chirurgické oddělení - operační sály</t>
  </si>
  <si>
    <t>934024070</t>
  </si>
  <si>
    <t>93HM02620</t>
  </si>
  <si>
    <t>54299</t>
  </si>
  <si>
    <t xml:space="preserve">RTG mobilní s C ramenem Ziehm Solo FD </t>
  </si>
  <si>
    <t>Ortopedické oddělení - operační sál</t>
  </si>
  <si>
    <t>933054010</t>
  </si>
  <si>
    <t>93HM02621</t>
  </si>
  <si>
    <t>224060</t>
  </si>
  <si>
    <t xml:space="preserve">RTG mobilní s C ramenem Ziehm Vision RFD </t>
  </si>
  <si>
    <t>Centrální operační sály /COS/</t>
  </si>
  <si>
    <t>933264010</t>
  </si>
  <si>
    <t>93HM02619</t>
  </si>
  <si>
    <t>82835</t>
  </si>
  <si>
    <t>RTG mobilní s C ramenem Ziehm 8000</t>
  </si>
  <si>
    <t>93HM02618</t>
  </si>
  <si>
    <t>82836</t>
  </si>
  <si>
    <t>Oddělení radiodiagnostické /RDG/  - dolní nemocnice</t>
  </si>
  <si>
    <t>933235010</t>
  </si>
  <si>
    <t>93HM02759</t>
  </si>
  <si>
    <t>55091</t>
  </si>
  <si>
    <t>RTG mobilní s C-ramenem Ziehm Solo FD</t>
  </si>
  <si>
    <t>93HM02758</t>
  </si>
  <si>
    <t>55090</t>
  </si>
  <si>
    <t>93HM02757</t>
  </si>
  <si>
    <t>55089</t>
  </si>
  <si>
    <t>93HM02270</t>
  </si>
  <si>
    <t>40004</t>
  </si>
  <si>
    <t>RTG  mobilní skiagrafický Agfa DR 100e</t>
  </si>
  <si>
    <t>93HM02779</t>
  </si>
  <si>
    <t>10421</t>
  </si>
  <si>
    <t>RTG mobilní skiagrafický Agfa DR 100s</t>
  </si>
  <si>
    <t>Anesteziologicko-resuscitační oddělení /ARO/ - lůžková část</t>
  </si>
  <si>
    <t>933061010</t>
  </si>
  <si>
    <t>93HM02782</t>
  </si>
  <si>
    <t>10424</t>
  </si>
  <si>
    <t>93HM02781</t>
  </si>
  <si>
    <t>10423</t>
  </si>
  <si>
    <t>93HM01970</t>
  </si>
  <si>
    <t>02196</t>
  </si>
  <si>
    <t>RTG skiagrafický Agfa DR 400</t>
  </si>
  <si>
    <t>93HM01972</t>
  </si>
  <si>
    <t>27436</t>
  </si>
  <si>
    <t>RTG skiagrafický  Ysio Max</t>
  </si>
  <si>
    <t>93HM02562</t>
  </si>
  <si>
    <t>27984</t>
  </si>
  <si>
    <t>93HM02756</t>
  </si>
  <si>
    <t>159255</t>
  </si>
  <si>
    <t>RTG skiaskopicko-skiagrafické ARTIS ZEE Multi-purpose s C-ramenem</t>
  </si>
  <si>
    <t>93HM02784</t>
  </si>
  <si>
    <t>VC23C-00007</t>
  </si>
  <si>
    <t>RTG skiagrafický stacionární VISION C</t>
  </si>
  <si>
    <t>Radiodiagnostické oddělení /RDG/  - CT pracoviště</t>
  </si>
  <si>
    <t>933235011</t>
  </si>
  <si>
    <t>93HM02639</t>
  </si>
  <si>
    <t>2590257644</t>
  </si>
  <si>
    <t>diagnostický monitor Barco MDCC-6530 + pracovní stanice</t>
  </si>
  <si>
    <t>93HM01958</t>
  </si>
  <si>
    <t>diagnostický monitor Barco MDCG-5221 (mamograf) + diagnostická stanice</t>
  </si>
  <si>
    <t>Radiodiagnostické oddělení /RDG/  - Mamografické pracoviště</t>
  </si>
  <si>
    <t>diagnostický monitor Barco MDCG-5221 (mamograf)</t>
  </si>
  <si>
    <t>96HM00233</t>
  </si>
  <si>
    <t>GBE20C3184A</t>
  </si>
  <si>
    <t>RTG skiagrafický FDR Fujifilm Smart X FGXR-52S-3</t>
  </si>
  <si>
    <t>Oddělení radiodiagnostické - RDG Broumov</t>
  </si>
  <si>
    <t>936235000</t>
  </si>
  <si>
    <t>96HM00225</t>
  </si>
  <si>
    <t>82755</t>
  </si>
  <si>
    <t>RTG mobilní s C-ramenem Ziehm 8000</t>
  </si>
  <si>
    <t>93HM02780</t>
  </si>
  <si>
    <t>10422</t>
  </si>
  <si>
    <t>Anesteziologicko-resuscitační oddělení /ARO/ - Multi JIP</t>
  </si>
  <si>
    <t>933063010</t>
  </si>
  <si>
    <t>94HM00675</t>
  </si>
  <si>
    <t>RTG mobilní s C-ramenem ZIEHM Vision R</t>
  </si>
  <si>
    <t>94HM00674</t>
  </si>
  <si>
    <t>93381</t>
  </si>
  <si>
    <t>934061070</t>
  </si>
  <si>
    <t>94HM00482</t>
  </si>
  <si>
    <t>RTG mobilní s C-ramenem Cios Select</t>
  </si>
  <si>
    <t>RTG mobilní s C-ramenem Arcadis Varic</t>
  </si>
  <si>
    <t>934054070</t>
  </si>
  <si>
    <t>94HM00623</t>
  </si>
  <si>
    <t>Interní oddělení - lůžková část JIP</t>
  </si>
  <si>
    <t>934013070</t>
  </si>
  <si>
    <t>94HM00676</t>
  </si>
  <si>
    <t>MQ00012B2033</t>
  </si>
  <si>
    <t>RTG mobilní skiagrafický FDR GO PLUS</t>
  </si>
  <si>
    <t>94HM00622</t>
  </si>
  <si>
    <t xml:space="preserve">RTG mobilní skiagrafický MOBILETT XP </t>
  </si>
  <si>
    <t>93HM01718</t>
  </si>
  <si>
    <t>C77859</t>
  </si>
  <si>
    <t>RTG skiagrafický Polyrad Premium CS 50</t>
  </si>
  <si>
    <t>Radiodiagnostické oddělení /RDG RK/</t>
  </si>
  <si>
    <t>934235070</t>
  </si>
  <si>
    <t>94HM00654/2</t>
  </si>
  <si>
    <t>diagnostický monitor EIZO Radioforce RX</t>
  </si>
  <si>
    <t>nepoužívá se - nutná ZDS</t>
  </si>
  <si>
    <t>Cena za 1 ZPS</t>
  </si>
  <si>
    <t>Počet ks / četnost za 1 rok</t>
  </si>
  <si>
    <t>Cena za 1 ZDS</t>
  </si>
  <si>
    <t>ochranné pomůcky</t>
  </si>
  <si>
    <t>kazety</t>
  </si>
  <si>
    <t>x</t>
  </si>
  <si>
    <t>Test (ZPS) digitální substrační angiografie</t>
  </si>
  <si>
    <t>Test  digitální substrační angiografie v četně ZDS</t>
  </si>
  <si>
    <t xml:space="preserve">RTG mobilní s C-ramenem ZIEHM </t>
  </si>
  <si>
    <t>Test (ZPS) digitální substrační angiografie v rámci ZDS</t>
  </si>
  <si>
    <t>CT Optima CT660</t>
  </si>
  <si>
    <t>93HM01177</t>
  </si>
  <si>
    <t>385138HM3</t>
  </si>
  <si>
    <t>Celkem za ZPS</t>
  </si>
  <si>
    <t>Příloha č. 2 - Cenová nabídka_podklady pro hodnocení</t>
  </si>
  <si>
    <t>Vyplňte hodnoty do žlutě podbarvených polí. Žádná ze žlutě označených položek nesmí mít nulovou hodnotu nebo zůstat nevyplněná.</t>
  </si>
  <si>
    <t>Cena je uvedena včetně dopravy a vyhotovených protokolů o zkouškách.</t>
  </si>
  <si>
    <t>*Zadavatel  si vyhrazuje právo na změny počtu zařízení.</t>
  </si>
  <si>
    <t>Hodnoty dopočítané vzorcem musí být zkontrolované uchazečem.</t>
  </si>
  <si>
    <t>Předmětem hodnocení je celková nabídková cena pro účely hodnocení bez DPH v Kč.</t>
  </si>
  <si>
    <t xml:space="preserve">Dále prohlašujeme, že jsme ekonomicky i finančně způsobilí splnit tuto veřejnou zakázku. </t>
  </si>
  <si>
    <t>Toto prohlášení činíme na základě své jasné, srozumitelné, svobodné a omylu prosté vůle a jsme si vědomi všech následků plynoucích z uvedení nepravdivých údajů.</t>
  </si>
  <si>
    <t>V_____________dne________________</t>
  </si>
  <si>
    <t>podpis osoby oprávněné jednat za účastníka</t>
  </si>
  <si>
    <t>A) LOKALITA NÁCHODSKO - NEMOCNICE NÁCHOD</t>
  </si>
  <si>
    <t>C) LOKALITA RYCHNOV NAD KNĚŽNOU- NEMOCNICE RYCHNOV NAD KNĚŽNOU</t>
  </si>
  <si>
    <t>B) LOKALITA NÁCHODSKO - NEMOCNICE BROUMOV</t>
  </si>
  <si>
    <r>
      <rPr>
        <b/>
        <sz val="11"/>
        <color theme="1"/>
        <rFont val="Calibri"/>
        <family val="2"/>
        <charset val="238"/>
        <scheme val="minor"/>
      </rPr>
      <t>Cena celkem v Kč bez DPH za všechny lokality</t>
    </r>
    <r>
      <rPr>
        <sz val="11"/>
        <color theme="1"/>
        <rFont val="Calibri"/>
        <family val="2"/>
        <charset val="238"/>
        <scheme val="minor"/>
      </rPr>
      <t xml:space="preserve">
(součet hodnot A+B+C)
údaj do Krycího listu</t>
    </r>
  </si>
  <si>
    <r>
      <rPr>
        <b/>
        <sz val="11"/>
        <color theme="1"/>
        <rFont val="Calibri"/>
        <family val="2"/>
        <charset val="238"/>
        <scheme val="minor"/>
      </rPr>
      <t>Výše DPH za všechny lokality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(údaj do Krycího listu)</t>
    </r>
  </si>
  <si>
    <r>
      <t xml:space="preserve">Cena celkem v Kč včetně DPH za všechny lokality
 </t>
    </r>
    <r>
      <rPr>
        <sz val="11"/>
        <color theme="1"/>
        <rFont val="Calibri"/>
        <family val="2"/>
        <charset val="238"/>
        <scheme val="minor"/>
      </rPr>
      <t>(součet hodnot A+B+C)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údaj do Krycího listu</t>
    </r>
  </si>
  <si>
    <t>_____________________________________________________</t>
  </si>
  <si>
    <t>Modelový příklad Celkem ZPS + ZDS
za 2 roky</t>
  </si>
  <si>
    <t>Nejvyšší přípustný a nepřekročitelný finanční limit v Kč bez DPH pro účely hodnocení</t>
  </si>
  <si>
    <t>Celkem za 2 roky v Kč bez DPH</t>
  </si>
  <si>
    <t>Zkoušky provozní stálosti a dlouhodobé stability přístrojů pro ONN a.s. - lokality Náchodsko a Rychnov nad Kněžnou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</si>
</sst>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4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i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3"/>
      <color theme="1"/>
      <name val="Calibri Light"/>
      <family val="2"/>
      <charset val="238"/>
      <scheme val="major"/>
    </font>
    <font>
      <b/>
      <sz val="24"/>
      <color rgb="FF2E74B5"/>
      <name val="Calibri Light"/>
      <family val="2"/>
      <charset val="238"/>
      <scheme val="major"/>
    </font>
    <font>
      <b/>
      <sz val="11"/>
      <color theme="4"/>
      <name val="Calibri"/>
      <family val="2"/>
      <charset val="238"/>
      <scheme val="minor"/>
    </font>
    <font>
      <b/>
      <sz val="11"/>
      <color theme="4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6" borderId="6" xfId="0" applyFill="1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3" xfId="0" applyBorder="1"/>
    <xf numFmtId="0" fontId="0" fillId="6" borderId="1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0" borderId="6" xfId="0" applyBorder="1"/>
    <xf numFmtId="0" fontId="0" fillId="0" borderId="15" xfId="0" applyBorder="1"/>
    <xf numFmtId="0" fontId="0" fillId="0" borderId="8" xfId="0" applyBorder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left"/>
    </xf>
    <xf numFmtId="0" fontId="0" fillId="5" borderId="27" xfId="0" applyFill="1" applyBorder="1"/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26" xfId="0" applyFill="1" applyBorder="1"/>
    <xf numFmtId="0" fontId="0" fillId="3" borderId="7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8" fillId="6" borderId="31" xfId="0" applyFont="1" applyFill="1" applyBorder="1" applyAlignment="1">
      <alignment horizontal="center" vertical="center"/>
    </xf>
    <xf numFmtId="0" fontId="0" fillId="3" borderId="9" xfId="0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0" fillId="3" borderId="3" xfId="0" applyFill="1" applyBorder="1"/>
    <xf numFmtId="0" fontId="9" fillId="6" borderId="6" xfId="0" applyFont="1" applyFill="1" applyBorder="1" applyAlignment="1">
      <alignment horizontal="center" vertical="center"/>
    </xf>
    <xf numFmtId="0" fontId="0" fillId="3" borderId="28" xfId="0" applyFill="1" applyBorder="1"/>
    <xf numFmtId="0" fontId="0" fillId="0" borderId="32" xfId="0" applyBorder="1"/>
    <xf numFmtId="0" fontId="0" fillId="0" borderId="33" xfId="0" applyBorder="1"/>
    <xf numFmtId="0" fontId="0" fillId="6" borderId="32" xfId="0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8" fontId="3" fillId="6" borderId="2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0" fontId="0" fillId="0" borderId="28" xfId="0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8" fontId="3" fillId="6" borderId="24" xfId="0" applyNumberFormat="1" applyFont="1" applyFill="1" applyBorder="1" applyAlignment="1">
      <alignment horizontal="center" vertical="center" wrapText="1"/>
    </xf>
    <xf numFmtId="8" fontId="10" fillId="4" borderId="2" xfId="0" applyNumberFormat="1" applyFont="1" applyFill="1" applyBorder="1"/>
    <xf numFmtId="0" fontId="0" fillId="2" borderId="6" xfId="0" applyFill="1" applyBorder="1" applyAlignment="1">
      <alignment horizontal="center" vertical="center"/>
    </xf>
    <xf numFmtId="0" fontId="13" fillId="0" borderId="0" xfId="0" applyFont="1"/>
    <xf numFmtId="0" fontId="0" fillId="4" borderId="0" xfId="0" applyFill="1"/>
    <xf numFmtId="8" fontId="3" fillId="6" borderId="46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3" xfId="0" applyFill="1" applyBorder="1" applyAlignment="1">
      <alignment horizontal="right"/>
    </xf>
    <xf numFmtId="0" fontId="0" fillId="4" borderId="28" xfId="0" applyFill="1" applyBorder="1" applyAlignment="1">
      <alignment horizontal="right"/>
    </xf>
    <xf numFmtId="0" fontId="0" fillId="4" borderId="7" xfId="0" applyFill="1" applyBorder="1"/>
    <xf numFmtId="8" fontId="0" fillId="4" borderId="26" xfId="0" applyNumberFormat="1" applyFill="1" applyBorder="1"/>
    <xf numFmtId="8" fontId="0" fillId="4" borderId="10" xfId="0" applyNumberFormat="1" applyFill="1" applyBorder="1"/>
    <xf numFmtId="8" fontId="0" fillId="4" borderId="29" xfId="0" applyNumberFormat="1" applyFill="1" applyBorder="1"/>
    <xf numFmtId="0" fontId="0" fillId="4" borderId="13" xfId="0" applyFill="1" applyBorder="1"/>
    <xf numFmtId="0" fontId="0" fillId="4" borderId="28" xfId="0" applyFill="1" applyBorder="1"/>
    <xf numFmtId="8" fontId="0" fillId="4" borderId="40" xfId="0" applyNumberFormat="1" applyFill="1" applyBorder="1"/>
    <xf numFmtId="8" fontId="0" fillId="4" borderId="25" xfId="0" applyNumberFormat="1" applyFill="1" applyBorder="1"/>
    <xf numFmtId="8" fontId="0" fillId="4" borderId="11" xfId="0" applyNumberFormat="1" applyFill="1" applyBorder="1"/>
    <xf numFmtId="0" fontId="0" fillId="4" borderId="34" xfId="0" applyFill="1" applyBorder="1"/>
    <xf numFmtId="0" fontId="0" fillId="4" borderId="9" xfId="0" applyFill="1" applyBorder="1"/>
    <xf numFmtId="0" fontId="0" fillId="4" borderId="38" xfId="0" applyFill="1" applyBorder="1"/>
    <xf numFmtId="8" fontId="0" fillId="4" borderId="42" xfId="0" applyNumberFormat="1" applyFill="1" applyBorder="1"/>
    <xf numFmtId="8" fontId="0" fillId="4" borderId="16" xfId="0" applyNumberFormat="1" applyFill="1" applyBorder="1"/>
    <xf numFmtId="8" fontId="0" fillId="4" borderId="43" xfId="0" applyNumberFormat="1" applyFill="1" applyBorder="1"/>
    <xf numFmtId="8" fontId="0" fillId="4" borderId="44" xfId="0" applyNumberFormat="1" applyFill="1" applyBorder="1"/>
    <xf numFmtId="8" fontId="0" fillId="4" borderId="47" xfId="0" applyNumberFormat="1" applyFill="1" applyBorder="1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4" borderId="0" xfId="0" applyFont="1" applyFill="1"/>
    <xf numFmtId="8" fontId="10" fillId="4" borderId="45" xfId="0" applyNumberFormat="1" applyFont="1" applyFill="1" applyBorder="1"/>
    <xf numFmtId="8" fontId="21" fillId="4" borderId="24" xfId="0" applyNumberFormat="1" applyFont="1" applyFill="1" applyBorder="1"/>
    <xf numFmtId="0" fontId="21" fillId="4" borderId="2" xfId="0" applyFont="1" applyFill="1" applyBorder="1"/>
    <xf numFmtId="0" fontId="21" fillId="4" borderId="50" xfId="0" applyFont="1" applyFill="1" applyBorder="1"/>
    <xf numFmtId="0" fontId="19" fillId="5" borderId="0" xfId="0" applyFont="1" applyFill="1"/>
    <xf numFmtId="0" fontId="19" fillId="0" borderId="0" xfId="0" applyFont="1"/>
    <xf numFmtId="0" fontId="0" fillId="4" borderId="0" xfId="0" applyFill="1" applyAlignment="1">
      <alignment horizontal="center" vertical="center"/>
    </xf>
    <xf numFmtId="0" fontId="8" fillId="0" borderId="0" xfId="0" applyFont="1"/>
    <xf numFmtId="8" fontId="24" fillId="2" borderId="2" xfId="0" applyNumberFormat="1" applyFont="1" applyFill="1" applyBorder="1" applyAlignment="1">
      <alignment horizontal="center" vertical="center" wrapText="1"/>
    </xf>
    <xf numFmtId="8" fontId="24" fillId="2" borderId="48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4" fontId="20" fillId="7" borderId="45" xfId="0" applyNumberFormat="1" applyFont="1" applyFill="1" applyBorder="1" applyAlignment="1">
      <alignment horizontal="center" vertical="center"/>
    </xf>
    <xf numFmtId="164" fontId="20" fillId="7" borderId="49" xfId="0" applyNumberFormat="1" applyFont="1" applyFill="1" applyBorder="1" applyAlignment="1">
      <alignment horizontal="center" vertical="center"/>
    </xf>
    <xf numFmtId="0" fontId="0" fillId="7" borderId="22" xfId="0" applyFill="1" applyBorder="1" applyAlignment="1">
      <alignment horizontal="right" wrapText="1"/>
    </xf>
    <xf numFmtId="0" fontId="14" fillId="7" borderId="23" xfId="0" applyFont="1" applyFill="1" applyBorder="1" applyAlignment="1">
      <alignment horizontal="right" wrapText="1"/>
    </xf>
    <xf numFmtId="0" fontId="14" fillId="7" borderId="24" xfId="0" applyFont="1" applyFill="1" applyBorder="1" applyAlignment="1">
      <alignment horizontal="right" wrapText="1"/>
    </xf>
    <xf numFmtId="0" fontId="22" fillId="7" borderId="48" xfId="0" applyFont="1" applyFill="1" applyBorder="1" applyAlignment="1">
      <alignment horizontal="right" wrapText="1"/>
    </xf>
    <xf numFmtId="0" fontId="22" fillId="7" borderId="46" xfId="0" applyFont="1" applyFill="1" applyBorder="1" applyAlignment="1">
      <alignment horizontal="right" wrapText="1"/>
    </xf>
    <xf numFmtId="0" fontId="22" fillId="7" borderId="21" xfId="0" applyFont="1" applyFill="1" applyBorder="1" applyAlignment="1">
      <alignment horizontal="right" wrapText="1"/>
    </xf>
    <xf numFmtId="0" fontId="14" fillId="7" borderId="44" xfId="0" applyFont="1" applyFill="1" applyBorder="1" applyAlignment="1">
      <alignment horizontal="right" wrapText="1"/>
    </xf>
    <xf numFmtId="0" fontId="14" fillId="7" borderId="51" xfId="0" applyFont="1" applyFill="1" applyBorder="1" applyAlignment="1">
      <alignment horizontal="right" wrapText="1"/>
    </xf>
    <xf numFmtId="0" fontId="14" fillId="7" borderId="50" xfId="0" applyFont="1" applyFill="1" applyBorder="1" applyAlignment="1">
      <alignment horizontal="right" wrapText="1"/>
    </xf>
    <xf numFmtId="164" fontId="20" fillId="7" borderId="41" xfId="0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28" fillId="0" borderId="45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146-464A-4647-8F55-62863BC7CECD}">
  <sheetPr>
    <pageSetUpPr fitToPage="1"/>
  </sheetPr>
  <dimension ref="A1:P69"/>
  <sheetViews>
    <sheetView tabSelected="1" topLeftCell="A22" zoomScale="70" zoomScaleNormal="70" workbookViewId="0">
      <selection activeCell="L51" sqref="L51:O51"/>
    </sheetView>
  </sheetViews>
  <sheetFormatPr defaultColWidth="8.85546875" defaultRowHeight="15" x14ac:dyDescent="0.25"/>
  <cols>
    <col min="1" max="1" width="14.7109375" bestFit="1" customWidth="1"/>
    <col min="2" max="2" width="29" bestFit="1" customWidth="1"/>
    <col min="3" max="3" width="67.85546875" bestFit="1" customWidth="1"/>
    <col min="4" max="4" width="57" bestFit="1" customWidth="1"/>
    <col min="5" max="5" width="10" bestFit="1" customWidth="1"/>
    <col min="6" max="6" width="12.7109375" style="6" customWidth="1"/>
    <col min="7" max="8" width="10.28515625" customWidth="1"/>
    <col min="9" max="9" width="16.7109375" customWidth="1"/>
    <col min="10" max="10" width="10.28515625" customWidth="1"/>
    <col min="11" max="11" width="19.140625" customWidth="1"/>
    <col min="12" max="12" width="10.28515625" style="6" customWidth="1"/>
    <col min="13" max="13" width="9.7109375" customWidth="1"/>
    <col min="14" max="14" width="16" style="63" customWidth="1"/>
    <col min="15" max="15" width="18.85546875" style="63" customWidth="1"/>
    <col min="16" max="16" width="21.5703125" customWidth="1"/>
  </cols>
  <sheetData>
    <row r="1" spans="1:16" x14ac:dyDescent="0.25">
      <c r="A1" s="70" t="s">
        <v>120</v>
      </c>
    </row>
    <row r="3" spans="1:16" x14ac:dyDescent="0.25">
      <c r="A3" s="126" t="s">
        <v>140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6" ht="22.9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6" ht="36.6" customHeight="1" thickBot="1" x14ac:dyDescent="0.35">
      <c r="A5" s="127" t="s">
        <v>121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71"/>
    </row>
    <row r="6" spans="1:16" ht="32.25" thickBot="1" x14ac:dyDescent="0.55000000000000004">
      <c r="A6" s="128" t="s">
        <v>130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6" s="5" customFormat="1" ht="75.75" thickBot="1" x14ac:dyDescent="0.3">
      <c r="A7" s="15" t="s">
        <v>0</v>
      </c>
      <c r="B7" s="16" t="s">
        <v>1</v>
      </c>
      <c r="C7" s="16" t="s">
        <v>2</v>
      </c>
      <c r="D7" s="16" t="s">
        <v>3</v>
      </c>
      <c r="E7" s="17" t="s">
        <v>4</v>
      </c>
      <c r="F7" s="49" t="s">
        <v>107</v>
      </c>
      <c r="G7" s="50" t="s">
        <v>106</v>
      </c>
      <c r="H7" s="15" t="s">
        <v>107</v>
      </c>
      <c r="I7" s="18" t="s">
        <v>112</v>
      </c>
      <c r="J7" s="49" t="s">
        <v>107</v>
      </c>
      <c r="K7" s="55" t="s">
        <v>113</v>
      </c>
      <c r="L7" s="29" t="s">
        <v>107</v>
      </c>
      <c r="M7" s="18" t="s">
        <v>108</v>
      </c>
      <c r="N7" s="62" t="s">
        <v>119</v>
      </c>
      <c r="O7" s="107" t="s">
        <v>137</v>
      </c>
      <c r="P7" s="109" t="s">
        <v>138</v>
      </c>
    </row>
    <row r="8" spans="1:16" ht="14.45" customHeight="1" x14ac:dyDescent="0.25">
      <c r="A8" s="19" t="s">
        <v>5</v>
      </c>
      <c r="B8" s="1" t="s">
        <v>6</v>
      </c>
      <c r="C8" s="1" t="s">
        <v>7</v>
      </c>
      <c r="D8" s="1" t="s">
        <v>8</v>
      </c>
      <c r="E8" s="7" t="s">
        <v>9</v>
      </c>
      <c r="F8" s="27">
        <v>0</v>
      </c>
      <c r="G8" s="39"/>
      <c r="H8" s="51" t="s">
        <v>111</v>
      </c>
      <c r="I8" s="31"/>
      <c r="J8" s="27" t="s">
        <v>111</v>
      </c>
      <c r="K8" s="32"/>
      <c r="L8" s="53">
        <v>1</v>
      </c>
      <c r="M8" s="76"/>
      <c r="N8" s="77">
        <f t="shared" ref="N8" si="0">SUM(F8*G8)</f>
        <v>0</v>
      </c>
      <c r="O8" s="78">
        <f>SUM(M8:N8)*2</f>
        <v>0</v>
      </c>
      <c r="P8" s="111">
        <v>865568</v>
      </c>
    </row>
    <row r="9" spans="1:16" x14ac:dyDescent="0.25">
      <c r="A9" s="20" t="s">
        <v>10</v>
      </c>
      <c r="B9" s="1" t="s">
        <v>11</v>
      </c>
      <c r="C9" s="1" t="s">
        <v>12</v>
      </c>
      <c r="D9" s="1" t="s">
        <v>13</v>
      </c>
      <c r="E9" s="7" t="s">
        <v>14</v>
      </c>
      <c r="F9" s="9">
        <v>12</v>
      </c>
      <c r="G9" s="73"/>
      <c r="H9" s="51" t="s">
        <v>111</v>
      </c>
      <c r="I9" s="31"/>
      <c r="J9" s="27" t="s">
        <v>111</v>
      </c>
      <c r="K9" s="32"/>
      <c r="L9" s="53">
        <v>1</v>
      </c>
      <c r="M9" s="76"/>
      <c r="N9" s="77">
        <f>SUM(F9*G9)</f>
        <v>0</v>
      </c>
      <c r="O9" s="78">
        <f t="shared" ref="O9:O28" si="1">SUM(M9:N9)*2</f>
        <v>0</v>
      </c>
      <c r="P9" s="111"/>
    </row>
    <row r="10" spans="1:16" x14ac:dyDescent="0.25">
      <c r="A10" s="20" t="s">
        <v>15</v>
      </c>
      <c r="B10" s="1" t="s">
        <v>16</v>
      </c>
      <c r="C10" s="1" t="s">
        <v>17</v>
      </c>
      <c r="D10" s="1" t="s">
        <v>18</v>
      </c>
      <c r="E10" s="7" t="s">
        <v>19</v>
      </c>
      <c r="F10" s="9">
        <v>12</v>
      </c>
      <c r="G10" s="73"/>
      <c r="H10" s="51" t="s">
        <v>111</v>
      </c>
      <c r="I10" s="31"/>
      <c r="J10" s="27" t="s">
        <v>111</v>
      </c>
      <c r="K10" s="32"/>
      <c r="L10" s="53">
        <v>1</v>
      </c>
      <c r="M10" s="76"/>
      <c r="N10" s="77">
        <f t="shared" ref="N10:N28" si="2">SUM(F10*G10)</f>
        <v>0</v>
      </c>
      <c r="O10" s="78">
        <f t="shared" si="1"/>
        <v>0</v>
      </c>
      <c r="P10" s="111"/>
    </row>
    <row r="11" spans="1:16" x14ac:dyDescent="0.25">
      <c r="A11" s="20" t="s">
        <v>20</v>
      </c>
      <c r="B11" s="1" t="s">
        <v>21</v>
      </c>
      <c r="C11" s="1" t="s">
        <v>22</v>
      </c>
      <c r="D11" s="1" t="s">
        <v>18</v>
      </c>
      <c r="E11" s="7" t="s">
        <v>19</v>
      </c>
      <c r="F11" s="9">
        <v>12</v>
      </c>
      <c r="G11" s="73"/>
      <c r="H11" s="51" t="s">
        <v>111</v>
      </c>
      <c r="I11" s="31"/>
      <c r="J11" s="27" t="s">
        <v>111</v>
      </c>
      <c r="K11" s="32"/>
      <c r="L11" s="53">
        <v>1</v>
      </c>
      <c r="M11" s="76"/>
      <c r="N11" s="77">
        <f t="shared" si="2"/>
        <v>0</v>
      </c>
      <c r="O11" s="78">
        <f t="shared" si="1"/>
        <v>0</v>
      </c>
      <c r="P11" s="111"/>
    </row>
    <row r="12" spans="1:16" x14ac:dyDescent="0.25">
      <c r="A12" s="20" t="s">
        <v>23</v>
      </c>
      <c r="B12" s="1" t="s">
        <v>24</v>
      </c>
      <c r="C12" s="1" t="s">
        <v>22</v>
      </c>
      <c r="D12" s="1" t="s">
        <v>25</v>
      </c>
      <c r="E12" s="7" t="s">
        <v>26</v>
      </c>
      <c r="F12" s="9">
        <v>12</v>
      </c>
      <c r="G12" s="73"/>
      <c r="H12" s="51" t="s">
        <v>111</v>
      </c>
      <c r="I12" s="31"/>
      <c r="J12" s="27" t="s">
        <v>111</v>
      </c>
      <c r="K12" s="32"/>
      <c r="L12" s="53">
        <v>1</v>
      </c>
      <c r="M12" s="76"/>
      <c r="N12" s="77">
        <f t="shared" si="2"/>
        <v>0</v>
      </c>
      <c r="O12" s="78">
        <f t="shared" si="1"/>
        <v>0</v>
      </c>
      <c r="P12" s="111"/>
    </row>
    <row r="13" spans="1:16" x14ac:dyDescent="0.25">
      <c r="A13" s="20" t="s">
        <v>27</v>
      </c>
      <c r="B13" s="1" t="s">
        <v>28</v>
      </c>
      <c r="C13" s="1" t="s">
        <v>29</v>
      </c>
      <c r="D13" s="1" t="s">
        <v>25</v>
      </c>
      <c r="E13" s="7" t="s">
        <v>26</v>
      </c>
      <c r="F13" s="9">
        <v>12</v>
      </c>
      <c r="G13" s="73"/>
      <c r="H13" s="51" t="s">
        <v>111</v>
      </c>
      <c r="I13" s="31"/>
      <c r="J13" s="27" t="s">
        <v>111</v>
      </c>
      <c r="K13" s="32"/>
      <c r="L13" s="53">
        <v>1</v>
      </c>
      <c r="M13" s="76"/>
      <c r="N13" s="77">
        <f t="shared" si="2"/>
        <v>0</v>
      </c>
      <c r="O13" s="78">
        <f t="shared" si="1"/>
        <v>0</v>
      </c>
      <c r="P13" s="111"/>
    </row>
    <row r="14" spans="1:16" x14ac:dyDescent="0.25">
      <c r="A14" s="20" t="s">
        <v>30</v>
      </c>
      <c r="B14" s="1" t="s">
        <v>31</v>
      </c>
      <c r="C14" s="1" t="s">
        <v>29</v>
      </c>
      <c r="D14" s="1" t="s">
        <v>25</v>
      </c>
      <c r="E14" s="7" t="s">
        <v>26</v>
      </c>
      <c r="F14" s="9">
        <v>12</v>
      </c>
      <c r="G14" s="73"/>
      <c r="H14" s="51" t="s">
        <v>111</v>
      </c>
      <c r="I14" s="31"/>
      <c r="J14" s="27" t="s">
        <v>111</v>
      </c>
      <c r="K14" s="32"/>
      <c r="L14" s="53">
        <v>1</v>
      </c>
      <c r="M14" s="76"/>
      <c r="N14" s="77">
        <f t="shared" si="2"/>
        <v>0</v>
      </c>
      <c r="O14" s="78">
        <f t="shared" si="1"/>
        <v>0</v>
      </c>
      <c r="P14" s="111"/>
    </row>
    <row r="15" spans="1:16" x14ac:dyDescent="0.25">
      <c r="A15" s="20" t="s">
        <v>32</v>
      </c>
      <c r="B15" s="1" t="s">
        <v>33</v>
      </c>
      <c r="C15" s="1" t="s">
        <v>29</v>
      </c>
      <c r="D15" s="1" t="s">
        <v>25</v>
      </c>
      <c r="E15" s="7" t="s">
        <v>26</v>
      </c>
      <c r="F15" s="9">
        <v>12</v>
      </c>
      <c r="G15" s="73"/>
      <c r="H15" s="51" t="s">
        <v>111</v>
      </c>
      <c r="I15" s="31"/>
      <c r="J15" s="27" t="s">
        <v>111</v>
      </c>
      <c r="K15" s="32"/>
      <c r="L15" s="53">
        <v>1</v>
      </c>
      <c r="M15" s="76"/>
      <c r="N15" s="77">
        <f t="shared" si="2"/>
        <v>0</v>
      </c>
      <c r="O15" s="78">
        <f t="shared" si="1"/>
        <v>0</v>
      </c>
      <c r="P15" s="111"/>
    </row>
    <row r="16" spans="1:16" x14ac:dyDescent="0.25">
      <c r="A16" s="20" t="s">
        <v>34</v>
      </c>
      <c r="B16" s="1" t="s">
        <v>35</v>
      </c>
      <c r="C16" s="1" t="s">
        <v>36</v>
      </c>
      <c r="D16" s="1" t="s">
        <v>25</v>
      </c>
      <c r="E16" s="7" t="s">
        <v>26</v>
      </c>
      <c r="F16" s="9">
        <v>12</v>
      </c>
      <c r="G16" s="73"/>
      <c r="H16" s="51" t="s">
        <v>111</v>
      </c>
      <c r="I16" s="31"/>
      <c r="J16" s="27" t="s">
        <v>111</v>
      </c>
      <c r="K16" s="32"/>
      <c r="L16" s="53">
        <v>1</v>
      </c>
      <c r="M16" s="76"/>
      <c r="N16" s="77">
        <f t="shared" si="2"/>
        <v>0</v>
      </c>
      <c r="O16" s="78">
        <f t="shared" si="1"/>
        <v>0</v>
      </c>
      <c r="P16" s="111"/>
    </row>
    <row r="17" spans="1:16" x14ac:dyDescent="0.25">
      <c r="A17" s="20" t="s">
        <v>37</v>
      </c>
      <c r="B17" s="1" t="s">
        <v>38</v>
      </c>
      <c r="C17" s="1" t="s">
        <v>39</v>
      </c>
      <c r="D17" s="1" t="s">
        <v>40</v>
      </c>
      <c r="E17" s="7" t="s">
        <v>41</v>
      </c>
      <c r="F17" s="9">
        <v>12</v>
      </c>
      <c r="G17" s="73"/>
      <c r="H17" s="51" t="s">
        <v>111</v>
      </c>
      <c r="I17" s="31"/>
      <c r="J17" s="27" t="s">
        <v>111</v>
      </c>
      <c r="K17" s="32"/>
      <c r="L17" s="53">
        <v>1</v>
      </c>
      <c r="M17" s="76"/>
      <c r="N17" s="77">
        <f t="shared" si="2"/>
        <v>0</v>
      </c>
      <c r="O17" s="78">
        <f t="shared" si="1"/>
        <v>0</v>
      </c>
      <c r="P17" s="111"/>
    </row>
    <row r="18" spans="1:16" x14ac:dyDescent="0.25">
      <c r="A18" s="20" t="s">
        <v>42</v>
      </c>
      <c r="B18" s="1" t="s">
        <v>43</v>
      </c>
      <c r="C18" s="1" t="s">
        <v>39</v>
      </c>
      <c r="D18" s="1" t="s">
        <v>25</v>
      </c>
      <c r="E18" s="7" t="s">
        <v>26</v>
      </c>
      <c r="F18" s="9">
        <v>12</v>
      </c>
      <c r="G18" s="73"/>
      <c r="H18" s="51" t="s">
        <v>111</v>
      </c>
      <c r="I18" s="31"/>
      <c r="J18" s="27" t="s">
        <v>111</v>
      </c>
      <c r="K18" s="32"/>
      <c r="L18" s="53">
        <v>1</v>
      </c>
      <c r="M18" s="76"/>
      <c r="N18" s="77">
        <f t="shared" si="2"/>
        <v>0</v>
      </c>
      <c r="O18" s="78">
        <f t="shared" si="1"/>
        <v>0</v>
      </c>
      <c r="P18" s="111"/>
    </row>
    <row r="19" spans="1:16" x14ac:dyDescent="0.25">
      <c r="A19" s="20" t="s">
        <v>44</v>
      </c>
      <c r="B19" s="1" t="s">
        <v>45</v>
      </c>
      <c r="C19" s="1" t="s">
        <v>39</v>
      </c>
      <c r="D19" s="1" t="s">
        <v>25</v>
      </c>
      <c r="E19" s="7" t="s">
        <v>26</v>
      </c>
      <c r="F19" s="9">
        <v>12</v>
      </c>
      <c r="G19" s="73"/>
      <c r="H19" s="51" t="s">
        <v>111</v>
      </c>
      <c r="I19" s="31"/>
      <c r="J19" s="27" t="s">
        <v>111</v>
      </c>
      <c r="K19" s="32"/>
      <c r="L19" s="53">
        <v>1</v>
      </c>
      <c r="M19" s="76"/>
      <c r="N19" s="77">
        <f t="shared" si="2"/>
        <v>0</v>
      </c>
      <c r="O19" s="78">
        <f t="shared" si="1"/>
        <v>0</v>
      </c>
      <c r="P19" s="111"/>
    </row>
    <row r="20" spans="1:16" x14ac:dyDescent="0.25">
      <c r="A20" s="20" t="s">
        <v>46</v>
      </c>
      <c r="B20" s="1" t="s">
        <v>47</v>
      </c>
      <c r="C20" s="1" t="s">
        <v>48</v>
      </c>
      <c r="D20" s="1" t="s">
        <v>25</v>
      </c>
      <c r="E20" s="7" t="s">
        <v>26</v>
      </c>
      <c r="F20" s="9">
        <v>4</v>
      </c>
      <c r="G20" s="73"/>
      <c r="H20" s="51" t="s">
        <v>111</v>
      </c>
      <c r="I20" s="31"/>
      <c r="J20" s="27" t="s">
        <v>111</v>
      </c>
      <c r="K20" s="32"/>
      <c r="L20" s="53">
        <v>1</v>
      </c>
      <c r="M20" s="76"/>
      <c r="N20" s="77">
        <f t="shared" si="2"/>
        <v>0</v>
      </c>
      <c r="O20" s="78">
        <f t="shared" si="1"/>
        <v>0</v>
      </c>
      <c r="P20" s="111"/>
    </row>
    <row r="21" spans="1:16" x14ac:dyDescent="0.25">
      <c r="A21" s="20" t="s">
        <v>49</v>
      </c>
      <c r="B21" s="1" t="s">
        <v>50</v>
      </c>
      <c r="C21" s="1" t="s">
        <v>51</v>
      </c>
      <c r="D21" s="1" t="s">
        <v>25</v>
      </c>
      <c r="E21" s="7" t="s">
        <v>26</v>
      </c>
      <c r="F21" s="9">
        <v>4</v>
      </c>
      <c r="G21" s="73"/>
      <c r="H21" s="51" t="s">
        <v>111</v>
      </c>
      <c r="I21" s="31"/>
      <c r="J21" s="27" t="s">
        <v>111</v>
      </c>
      <c r="K21" s="32"/>
      <c r="L21" s="53">
        <v>1</v>
      </c>
      <c r="M21" s="76"/>
      <c r="N21" s="77">
        <f t="shared" si="2"/>
        <v>0</v>
      </c>
      <c r="O21" s="78">
        <f t="shared" si="1"/>
        <v>0</v>
      </c>
      <c r="P21" s="111"/>
    </row>
    <row r="22" spans="1:16" x14ac:dyDescent="0.25">
      <c r="A22" s="20" t="s">
        <v>52</v>
      </c>
      <c r="B22" s="1" t="s">
        <v>53</v>
      </c>
      <c r="C22" s="1" t="s">
        <v>51</v>
      </c>
      <c r="D22" s="1" t="s">
        <v>25</v>
      </c>
      <c r="E22" s="7" t="s">
        <v>26</v>
      </c>
      <c r="F22" s="9">
        <v>4</v>
      </c>
      <c r="G22" s="73"/>
      <c r="H22" s="51" t="s">
        <v>111</v>
      </c>
      <c r="I22" s="31"/>
      <c r="J22" s="27" t="s">
        <v>111</v>
      </c>
      <c r="K22" s="32"/>
      <c r="L22" s="53">
        <v>1</v>
      </c>
      <c r="M22" s="76"/>
      <c r="N22" s="77">
        <f t="shared" si="2"/>
        <v>0</v>
      </c>
      <c r="O22" s="78">
        <f t="shared" si="1"/>
        <v>0</v>
      </c>
      <c r="P22" s="111"/>
    </row>
    <row r="23" spans="1:16" x14ac:dyDescent="0.25">
      <c r="A23" s="20" t="s">
        <v>54</v>
      </c>
      <c r="B23" s="1" t="s">
        <v>55</v>
      </c>
      <c r="C23" s="1" t="s">
        <v>56</v>
      </c>
      <c r="D23" s="1" t="s">
        <v>25</v>
      </c>
      <c r="E23" s="7" t="s">
        <v>26</v>
      </c>
      <c r="F23" s="9">
        <v>4</v>
      </c>
      <c r="G23" s="73"/>
      <c r="H23" s="51" t="s">
        <v>111</v>
      </c>
      <c r="I23" s="31"/>
      <c r="J23" s="27" t="s">
        <v>111</v>
      </c>
      <c r="K23" s="32"/>
      <c r="L23" s="53">
        <v>1</v>
      </c>
      <c r="M23" s="76"/>
      <c r="N23" s="77">
        <f t="shared" si="2"/>
        <v>0</v>
      </c>
      <c r="O23" s="78">
        <f t="shared" si="1"/>
        <v>0</v>
      </c>
      <c r="P23" s="111"/>
    </row>
    <row r="24" spans="1:16" x14ac:dyDescent="0.25">
      <c r="A24" s="20" t="s">
        <v>57</v>
      </c>
      <c r="B24" s="1" t="s">
        <v>58</v>
      </c>
      <c r="C24" s="1" t="s">
        <v>59</v>
      </c>
      <c r="D24" s="1" t="s">
        <v>25</v>
      </c>
      <c r="E24" s="7" t="s">
        <v>26</v>
      </c>
      <c r="F24" s="9">
        <v>4</v>
      </c>
      <c r="G24" s="73"/>
      <c r="H24" s="51" t="s">
        <v>111</v>
      </c>
      <c r="I24" s="31"/>
      <c r="J24" s="27" t="s">
        <v>111</v>
      </c>
      <c r="K24" s="32"/>
      <c r="L24" s="53">
        <v>1</v>
      </c>
      <c r="M24" s="76"/>
      <c r="N24" s="77">
        <f t="shared" si="2"/>
        <v>0</v>
      </c>
      <c r="O24" s="78">
        <f t="shared" si="1"/>
        <v>0</v>
      </c>
      <c r="P24" s="111"/>
    </row>
    <row r="25" spans="1:16" x14ac:dyDescent="0.25">
      <c r="A25" s="20"/>
      <c r="B25" s="1"/>
      <c r="C25" s="1" t="s">
        <v>109</v>
      </c>
      <c r="D25" s="1"/>
      <c r="E25" s="7"/>
      <c r="F25" s="9">
        <v>121</v>
      </c>
      <c r="G25" s="73"/>
      <c r="H25" s="51" t="s">
        <v>111</v>
      </c>
      <c r="I25" s="31"/>
      <c r="J25" s="27" t="s">
        <v>111</v>
      </c>
      <c r="K25" s="32"/>
      <c r="L25" s="54">
        <v>0</v>
      </c>
      <c r="M25" s="31"/>
      <c r="N25" s="77">
        <f>SUM(F25*G25)</f>
        <v>0</v>
      </c>
      <c r="O25" s="78">
        <f t="shared" si="1"/>
        <v>0</v>
      </c>
      <c r="P25" s="111"/>
    </row>
    <row r="26" spans="1:16" x14ac:dyDescent="0.25">
      <c r="A26" s="20" t="s">
        <v>62</v>
      </c>
      <c r="B26" s="1" t="s">
        <v>63</v>
      </c>
      <c r="C26" s="1" t="s">
        <v>64</v>
      </c>
      <c r="D26" s="1" t="s">
        <v>60</v>
      </c>
      <c r="E26" s="7" t="s">
        <v>61</v>
      </c>
      <c r="F26" s="9">
        <v>1</v>
      </c>
      <c r="G26" s="74"/>
      <c r="H26" s="51" t="s">
        <v>111</v>
      </c>
      <c r="I26" s="31"/>
      <c r="J26" s="27" t="s">
        <v>111</v>
      </c>
      <c r="K26" s="32"/>
      <c r="L26" s="54">
        <v>0</v>
      </c>
      <c r="M26" s="31"/>
      <c r="N26" s="77">
        <f t="shared" si="2"/>
        <v>0</v>
      </c>
      <c r="O26" s="78">
        <f t="shared" si="1"/>
        <v>0</v>
      </c>
      <c r="P26" s="111"/>
    </row>
    <row r="27" spans="1:16" x14ac:dyDescent="0.25">
      <c r="A27" s="20" t="s">
        <v>65</v>
      </c>
      <c r="B27" s="2">
        <v>2590151103</v>
      </c>
      <c r="C27" s="1" t="s">
        <v>66</v>
      </c>
      <c r="D27" s="1" t="s">
        <v>67</v>
      </c>
      <c r="E27" s="8">
        <v>933235012</v>
      </c>
      <c r="F27" s="9">
        <v>1</v>
      </c>
      <c r="G27" s="74"/>
      <c r="H27" s="51" t="s">
        <v>111</v>
      </c>
      <c r="I27" s="33"/>
      <c r="J27" s="27" t="s">
        <v>111</v>
      </c>
      <c r="K27" s="34"/>
      <c r="L27" s="54">
        <v>0</v>
      </c>
      <c r="M27" s="33"/>
      <c r="N27" s="77">
        <f t="shared" si="2"/>
        <v>0</v>
      </c>
      <c r="O27" s="78">
        <f t="shared" si="1"/>
        <v>0</v>
      </c>
      <c r="P27" s="111"/>
    </row>
    <row r="28" spans="1:16" ht="15.75" thickBot="1" x14ac:dyDescent="0.3">
      <c r="A28" s="22" t="s">
        <v>65</v>
      </c>
      <c r="B28" s="25">
        <v>2590139552</v>
      </c>
      <c r="C28" s="23" t="s">
        <v>68</v>
      </c>
      <c r="D28" s="23" t="s">
        <v>67</v>
      </c>
      <c r="E28" s="64">
        <v>933235012</v>
      </c>
      <c r="F28" s="14">
        <v>1</v>
      </c>
      <c r="G28" s="75"/>
      <c r="H28" s="59" t="s">
        <v>111</v>
      </c>
      <c r="I28" s="65"/>
      <c r="J28" s="28" t="s">
        <v>111</v>
      </c>
      <c r="K28" s="66"/>
      <c r="L28" s="60">
        <v>0</v>
      </c>
      <c r="M28" s="65"/>
      <c r="N28" s="79">
        <f t="shared" si="2"/>
        <v>0</v>
      </c>
      <c r="O28" s="78">
        <f t="shared" si="1"/>
        <v>0</v>
      </c>
      <c r="P28" s="111"/>
    </row>
    <row r="29" spans="1:16" ht="16.5" thickBot="1" x14ac:dyDescent="0.3">
      <c r="A29" s="122" t="s">
        <v>139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3"/>
      <c r="O29" s="68">
        <f>SUM(O8:O28)</f>
        <v>0</v>
      </c>
      <c r="P29" s="111"/>
    </row>
    <row r="30" spans="1:16" ht="32.25" thickBot="1" x14ac:dyDescent="0.55000000000000004">
      <c r="A30" s="128" t="s">
        <v>132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4" t="s">
        <v>138</v>
      </c>
    </row>
    <row r="31" spans="1:16" s="5" customFormat="1" ht="60.75" thickBot="1" x14ac:dyDescent="0.3">
      <c r="A31" s="15" t="s">
        <v>0</v>
      </c>
      <c r="B31" s="16" t="s">
        <v>1</v>
      </c>
      <c r="C31" s="16" t="s">
        <v>2</v>
      </c>
      <c r="D31" s="16" t="s">
        <v>3</v>
      </c>
      <c r="E31" s="17" t="s">
        <v>4</v>
      </c>
      <c r="F31" s="49" t="s">
        <v>107</v>
      </c>
      <c r="G31" s="50" t="s">
        <v>106</v>
      </c>
      <c r="H31" s="15" t="s">
        <v>107</v>
      </c>
      <c r="I31" s="18" t="s">
        <v>112</v>
      </c>
      <c r="J31" s="56" t="s">
        <v>107</v>
      </c>
      <c r="K31" s="55" t="s">
        <v>113</v>
      </c>
      <c r="L31" s="29" t="s">
        <v>107</v>
      </c>
      <c r="M31" s="18" t="s">
        <v>108</v>
      </c>
      <c r="N31" s="67" t="s">
        <v>119</v>
      </c>
      <c r="O31" s="108" t="s">
        <v>137</v>
      </c>
      <c r="P31" s="125"/>
    </row>
    <row r="32" spans="1:16" x14ac:dyDescent="0.25">
      <c r="A32" s="21" t="s">
        <v>69</v>
      </c>
      <c r="B32" s="10" t="s">
        <v>70</v>
      </c>
      <c r="C32" s="10" t="s">
        <v>71</v>
      </c>
      <c r="D32" s="10" t="s">
        <v>72</v>
      </c>
      <c r="E32" s="12" t="s">
        <v>73</v>
      </c>
      <c r="F32" s="13">
        <v>4</v>
      </c>
      <c r="G32" s="80"/>
      <c r="H32" s="51" t="s">
        <v>111</v>
      </c>
      <c r="I32" s="31"/>
      <c r="J32" s="30" t="s">
        <v>111</v>
      </c>
      <c r="K32" s="31"/>
      <c r="L32" s="52">
        <v>1</v>
      </c>
      <c r="M32" s="80"/>
      <c r="N32" s="82">
        <f>SUM(F32*G32)</f>
        <v>0</v>
      </c>
      <c r="O32" s="83">
        <f>SUM(M32:N32)*2</f>
        <v>0</v>
      </c>
      <c r="P32" s="110">
        <v>151360</v>
      </c>
    </row>
    <row r="33" spans="1:16" x14ac:dyDescent="0.25">
      <c r="A33" s="20" t="s">
        <v>74</v>
      </c>
      <c r="B33" s="1" t="s">
        <v>75</v>
      </c>
      <c r="C33" s="1" t="s">
        <v>76</v>
      </c>
      <c r="D33" s="1" t="s">
        <v>72</v>
      </c>
      <c r="E33" s="7" t="s">
        <v>73</v>
      </c>
      <c r="F33" s="9">
        <v>12</v>
      </c>
      <c r="G33" s="73"/>
      <c r="H33" s="51" t="s">
        <v>111</v>
      </c>
      <c r="I33" s="31"/>
      <c r="J33" s="30" t="s">
        <v>111</v>
      </c>
      <c r="K33" s="31"/>
      <c r="L33" s="53">
        <v>1</v>
      </c>
      <c r="M33" s="73"/>
      <c r="N33" s="78">
        <f t="shared" ref="N33:N36" si="3">SUM(F33*G33)</f>
        <v>0</v>
      </c>
      <c r="O33" s="83">
        <f t="shared" ref="O33:O36" si="4">SUM(M33:N33)*2</f>
        <v>0</v>
      </c>
      <c r="P33" s="111"/>
    </row>
    <row r="34" spans="1:16" x14ac:dyDescent="0.25">
      <c r="A34" s="20" t="s">
        <v>77</v>
      </c>
      <c r="B34" s="1" t="s">
        <v>78</v>
      </c>
      <c r="C34" s="1" t="s">
        <v>39</v>
      </c>
      <c r="D34" s="1" t="s">
        <v>79</v>
      </c>
      <c r="E34" s="7" t="s">
        <v>80</v>
      </c>
      <c r="F34" s="9">
        <v>12</v>
      </c>
      <c r="G34" s="73"/>
      <c r="H34" s="51" t="s">
        <v>111</v>
      </c>
      <c r="I34" s="31"/>
      <c r="J34" s="30" t="s">
        <v>111</v>
      </c>
      <c r="K34" s="31"/>
      <c r="L34" s="53">
        <v>1</v>
      </c>
      <c r="M34" s="73"/>
      <c r="N34" s="78">
        <f t="shared" si="3"/>
        <v>0</v>
      </c>
      <c r="O34" s="83">
        <f t="shared" si="4"/>
        <v>0</v>
      </c>
      <c r="P34" s="111"/>
    </row>
    <row r="35" spans="1:16" x14ac:dyDescent="0.25">
      <c r="A35" s="20"/>
      <c r="B35" s="1"/>
      <c r="C35" s="1" t="s">
        <v>110</v>
      </c>
      <c r="D35" s="1" t="s">
        <v>72</v>
      </c>
      <c r="E35" s="7" t="s">
        <v>73</v>
      </c>
      <c r="F35" s="9">
        <v>6</v>
      </c>
      <c r="G35" s="73"/>
      <c r="H35" s="51" t="s">
        <v>111</v>
      </c>
      <c r="I35" s="31"/>
      <c r="J35" s="30" t="s">
        <v>111</v>
      </c>
      <c r="K35" s="31"/>
      <c r="L35" s="54">
        <v>0</v>
      </c>
      <c r="M35" s="39"/>
      <c r="N35" s="78">
        <f t="shared" si="3"/>
        <v>0</v>
      </c>
      <c r="O35" s="83">
        <f t="shared" si="4"/>
        <v>0</v>
      </c>
      <c r="P35" s="111"/>
    </row>
    <row r="36" spans="1:16" ht="15.75" thickBot="1" x14ac:dyDescent="0.3">
      <c r="A36" s="22"/>
      <c r="B36" s="23"/>
      <c r="C36" s="23" t="s">
        <v>109</v>
      </c>
      <c r="D36" s="23" t="s">
        <v>72</v>
      </c>
      <c r="E36" s="24" t="s">
        <v>73</v>
      </c>
      <c r="F36" s="14">
        <v>7</v>
      </c>
      <c r="G36" s="81"/>
      <c r="H36" s="59" t="s">
        <v>111</v>
      </c>
      <c r="I36" s="36"/>
      <c r="J36" s="35" t="s">
        <v>111</v>
      </c>
      <c r="K36" s="36"/>
      <c r="L36" s="60">
        <v>0</v>
      </c>
      <c r="M36" s="41"/>
      <c r="N36" s="84">
        <f t="shared" si="3"/>
        <v>0</v>
      </c>
      <c r="O36" s="83">
        <f t="shared" si="4"/>
        <v>0</v>
      </c>
      <c r="P36" s="111"/>
    </row>
    <row r="37" spans="1:16" ht="16.5" thickBot="1" x14ac:dyDescent="0.3">
      <c r="A37" s="122" t="s">
        <v>139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3"/>
      <c r="O37" s="68">
        <f>SUM(O32:O36)</f>
        <v>0</v>
      </c>
      <c r="P37" s="121"/>
    </row>
    <row r="38" spans="1:16" ht="32.25" thickBot="1" x14ac:dyDescent="0.55000000000000004">
      <c r="A38" s="128" t="s">
        <v>131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4" t="s">
        <v>138</v>
      </c>
    </row>
    <row r="39" spans="1:16" s="5" customFormat="1" ht="60.75" thickBot="1" x14ac:dyDescent="0.3">
      <c r="A39" s="15" t="s">
        <v>0</v>
      </c>
      <c r="B39" s="16" t="s">
        <v>1</v>
      </c>
      <c r="C39" s="16" t="s">
        <v>2</v>
      </c>
      <c r="D39" s="16" t="s">
        <v>3</v>
      </c>
      <c r="E39" s="17" t="s">
        <v>4</v>
      </c>
      <c r="F39" s="49" t="s">
        <v>107</v>
      </c>
      <c r="G39" s="50" t="s">
        <v>106</v>
      </c>
      <c r="H39" s="45" t="s">
        <v>107</v>
      </c>
      <c r="I39" s="46" t="s">
        <v>112</v>
      </c>
      <c r="J39" s="57" t="s">
        <v>107</v>
      </c>
      <c r="K39" s="58" t="s">
        <v>115</v>
      </c>
      <c r="L39" s="29" t="s">
        <v>107</v>
      </c>
      <c r="M39" s="18" t="s">
        <v>108</v>
      </c>
      <c r="N39" s="72" t="s">
        <v>119</v>
      </c>
      <c r="O39" s="108" t="s">
        <v>137</v>
      </c>
      <c r="P39" s="125"/>
    </row>
    <row r="40" spans="1:16" x14ac:dyDescent="0.25">
      <c r="A40" s="21" t="s">
        <v>81</v>
      </c>
      <c r="B40" s="11">
        <v>11278</v>
      </c>
      <c r="C40" s="10" t="s">
        <v>82</v>
      </c>
      <c r="D40" s="1" t="s">
        <v>8</v>
      </c>
      <c r="E40" s="7" t="s">
        <v>9</v>
      </c>
      <c r="F40" s="47">
        <v>4</v>
      </c>
      <c r="G40" s="71"/>
      <c r="H40" s="61">
        <v>1</v>
      </c>
      <c r="I40" s="87"/>
      <c r="J40" s="48">
        <v>1</v>
      </c>
      <c r="K40" s="87"/>
      <c r="L40" s="61">
        <v>1</v>
      </c>
      <c r="M40" s="87"/>
      <c r="N40" s="88">
        <f>SUM(F40*G42)+(H40*I40)+(J40*K40)</f>
        <v>0</v>
      </c>
      <c r="O40" s="89">
        <f>SUM(M40:N40)*2</f>
        <v>0</v>
      </c>
      <c r="P40" s="110">
        <v>266464</v>
      </c>
    </row>
    <row r="41" spans="1:16" x14ac:dyDescent="0.25">
      <c r="A41" s="20" t="s">
        <v>83</v>
      </c>
      <c r="B41" s="1" t="s">
        <v>84</v>
      </c>
      <c r="C41" s="1" t="s">
        <v>114</v>
      </c>
      <c r="D41" s="1" t="s">
        <v>13</v>
      </c>
      <c r="E41" s="7" t="s">
        <v>89</v>
      </c>
      <c r="F41" s="40">
        <v>4</v>
      </c>
      <c r="G41" s="71"/>
      <c r="H41" s="51" t="s">
        <v>111</v>
      </c>
      <c r="I41" s="31"/>
      <c r="J41" s="30" t="s">
        <v>111</v>
      </c>
      <c r="K41" s="31"/>
      <c r="L41" s="69">
        <v>1</v>
      </c>
      <c r="M41" s="76"/>
      <c r="N41" s="90">
        <f t="shared" ref="N41:N49" si="5">SUM(F41*G41)</f>
        <v>0</v>
      </c>
      <c r="O41" s="78">
        <f t="shared" ref="O41:O49" si="6">SUM(M41:N41)*2</f>
        <v>0</v>
      </c>
      <c r="P41" s="111"/>
    </row>
    <row r="42" spans="1:16" x14ac:dyDescent="0.25">
      <c r="A42" s="20" t="s">
        <v>86</v>
      </c>
      <c r="B42" s="2">
        <v>10660</v>
      </c>
      <c r="C42" s="1" t="s">
        <v>87</v>
      </c>
      <c r="D42" s="1" t="s">
        <v>8</v>
      </c>
      <c r="E42" s="7" t="s">
        <v>9</v>
      </c>
      <c r="F42" s="9">
        <v>4</v>
      </c>
      <c r="G42" s="71"/>
      <c r="H42" s="51" t="s">
        <v>111</v>
      </c>
      <c r="I42" s="37"/>
      <c r="J42" s="30" t="s">
        <v>111</v>
      </c>
      <c r="K42" s="37"/>
      <c r="L42" s="69">
        <v>1</v>
      </c>
      <c r="M42" s="76"/>
      <c r="N42" s="90">
        <f>SUM(F42*G42)</f>
        <v>0</v>
      </c>
      <c r="O42" s="78">
        <f t="shared" si="6"/>
        <v>0</v>
      </c>
      <c r="P42" s="111"/>
    </row>
    <row r="43" spans="1:16" x14ac:dyDescent="0.25">
      <c r="A43" s="19" t="s">
        <v>90</v>
      </c>
      <c r="B43" s="2">
        <v>17201</v>
      </c>
      <c r="C43" s="1" t="s">
        <v>88</v>
      </c>
      <c r="D43" s="1" t="s">
        <v>91</v>
      </c>
      <c r="E43" s="7" t="s">
        <v>92</v>
      </c>
      <c r="F43" s="27">
        <v>0</v>
      </c>
      <c r="G43" s="37"/>
      <c r="H43" s="51" t="s">
        <v>111</v>
      </c>
      <c r="I43" s="37"/>
      <c r="J43" s="30" t="s">
        <v>111</v>
      </c>
      <c r="K43" s="37"/>
      <c r="L43" s="69">
        <v>1</v>
      </c>
      <c r="M43" s="76"/>
      <c r="N43" s="90">
        <f t="shared" si="5"/>
        <v>0</v>
      </c>
      <c r="O43" s="78">
        <f t="shared" si="6"/>
        <v>0</v>
      </c>
      <c r="P43" s="111"/>
    </row>
    <row r="44" spans="1:16" x14ac:dyDescent="0.25">
      <c r="A44" s="20" t="s">
        <v>93</v>
      </c>
      <c r="B44" s="1" t="s">
        <v>94</v>
      </c>
      <c r="C44" s="1" t="s">
        <v>95</v>
      </c>
      <c r="D44" s="1" t="s">
        <v>40</v>
      </c>
      <c r="E44" s="7" t="s">
        <v>85</v>
      </c>
      <c r="F44" s="9">
        <v>4</v>
      </c>
      <c r="G44" s="76"/>
      <c r="H44" s="51" t="s">
        <v>111</v>
      </c>
      <c r="I44" s="37"/>
      <c r="J44" s="30" t="s">
        <v>111</v>
      </c>
      <c r="K44" s="37"/>
      <c r="L44" s="69">
        <v>1</v>
      </c>
      <c r="M44" s="76"/>
      <c r="N44" s="90">
        <f t="shared" si="5"/>
        <v>0</v>
      </c>
      <c r="O44" s="78">
        <f t="shared" si="6"/>
        <v>0</v>
      </c>
      <c r="P44" s="111"/>
    </row>
    <row r="45" spans="1:16" x14ac:dyDescent="0.25">
      <c r="A45" s="20" t="s">
        <v>96</v>
      </c>
      <c r="B45" s="2">
        <v>4094</v>
      </c>
      <c r="C45" s="1" t="s">
        <v>97</v>
      </c>
      <c r="D45" s="1" t="s">
        <v>91</v>
      </c>
      <c r="E45" s="7" t="s">
        <v>92</v>
      </c>
      <c r="F45" s="9">
        <v>4</v>
      </c>
      <c r="G45" s="76"/>
      <c r="H45" s="51" t="s">
        <v>111</v>
      </c>
      <c r="I45" s="37"/>
      <c r="J45" s="30" t="s">
        <v>111</v>
      </c>
      <c r="K45" s="37"/>
      <c r="L45" s="69">
        <v>1</v>
      </c>
      <c r="M45" s="76"/>
      <c r="N45" s="90">
        <f t="shared" si="5"/>
        <v>0</v>
      </c>
      <c r="O45" s="78">
        <f t="shared" si="6"/>
        <v>0</v>
      </c>
      <c r="P45" s="111"/>
    </row>
    <row r="46" spans="1:16" x14ac:dyDescent="0.25">
      <c r="A46" s="20" t="s">
        <v>98</v>
      </c>
      <c r="B46" s="1" t="s">
        <v>99</v>
      </c>
      <c r="C46" s="1" t="s">
        <v>100</v>
      </c>
      <c r="D46" s="1" t="s">
        <v>101</v>
      </c>
      <c r="E46" s="7" t="s">
        <v>102</v>
      </c>
      <c r="F46" s="9">
        <v>4</v>
      </c>
      <c r="G46" s="76"/>
      <c r="H46" s="51" t="s">
        <v>111</v>
      </c>
      <c r="I46" s="37"/>
      <c r="J46" s="30" t="s">
        <v>111</v>
      </c>
      <c r="K46" s="37"/>
      <c r="L46" s="69">
        <v>1</v>
      </c>
      <c r="M46" s="76"/>
      <c r="N46" s="90">
        <f t="shared" si="5"/>
        <v>0</v>
      </c>
      <c r="O46" s="78">
        <f t="shared" si="6"/>
        <v>0</v>
      </c>
      <c r="P46" s="111"/>
    </row>
    <row r="47" spans="1:16" x14ac:dyDescent="0.25">
      <c r="A47" s="20"/>
      <c r="B47" s="1"/>
      <c r="C47" s="1" t="s">
        <v>109</v>
      </c>
      <c r="D47" s="1" t="s">
        <v>101</v>
      </c>
      <c r="E47" s="7" t="s">
        <v>102</v>
      </c>
      <c r="F47" s="9">
        <v>25</v>
      </c>
      <c r="G47" s="76"/>
      <c r="H47" s="51" t="s">
        <v>111</v>
      </c>
      <c r="I47" s="37"/>
      <c r="J47" s="30" t="s">
        <v>111</v>
      </c>
      <c r="K47" s="37"/>
      <c r="L47" s="51">
        <v>0</v>
      </c>
      <c r="M47" s="31"/>
      <c r="N47" s="90">
        <f t="shared" si="5"/>
        <v>0</v>
      </c>
      <c r="O47" s="78">
        <f t="shared" si="6"/>
        <v>0</v>
      </c>
      <c r="P47" s="111"/>
    </row>
    <row r="48" spans="1:16" x14ac:dyDescent="0.25">
      <c r="A48" s="42" t="s">
        <v>117</v>
      </c>
      <c r="B48" s="43" t="s">
        <v>118</v>
      </c>
      <c r="C48" s="43" t="s">
        <v>116</v>
      </c>
      <c r="D48" s="1" t="s">
        <v>101</v>
      </c>
      <c r="E48" s="7" t="s">
        <v>102</v>
      </c>
      <c r="F48" s="44">
        <v>4</v>
      </c>
      <c r="G48" s="85"/>
      <c r="H48" s="51" t="s">
        <v>111</v>
      </c>
      <c r="I48" s="37"/>
      <c r="J48" s="30" t="s">
        <v>111</v>
      </c>
      <c r="K48" s="37"/>
      <c r="L48" s="51">
        <v>0</v>
      </c>
      <c r="M48" s="31"/>
      <c r="N48" s="90">
        <f t="shared" si="5"/>
        <v>0</v>
      </c>
      <c r="O48" s="78">
        <f t="shared" si="6"/>
        <v>0</v>
      </c>
      <c r="P48" s="111"/>
    </row>
    <row r="49" spans="1:16" ht="15.75" thickBot="1" x14ac:dyDescent="0.3">
      <c r="A49" s="22" t="s">
        <v>103</v>
      </c>
      <c r="B49" s="25">
        <v>30405071</v>
      </c>
      <c r="C49" s="26" t="s">
        <v>104</v>
      </c>
      <c r="D49" s="23" t="s">
        <v>101</v>
      </c>
      <c r="E49" s="24" t="s">
        <v>102</v>
      </c>
      <c r="F49" s="14">
        <v>1</v>
      </c>
      <c r="G49" s="86"/>
      <c r="H49" s="59" t="s">
        <v>111</v>
      </c>
      <c r="I49" s="38"/>
      <c r="J49" s="35" t="s">
        <v>111</v>
      </c>
      <c r="K49" s="38"/>
      <c r="L49" s="59">
        <v>0</v>
      </c>
      <c r="M49" s="36"/>
      <c r="N49" s="91">
        <f t="shared" si="5"/>
        <v>0</v>
      </c>
      <c r="O49" s="92">
        <f t="shared" si="6"/>
        <v>0</v>
      </c>
      <c r="P49" s="111"/>
    </row>
    <row r="50" spans="1:16" ht="16.5" thickBot="1" x14ac:dyDescent="0.3">
      <c r="A50" s="122" t="s">
        <v>139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99">
        <f>SUM(O40:O49)</f>
        <v>0</v>
      </c>
      <c r="P50" s="111"/>
    </row>
    <row r="51" spans="1:16" ht="43.15" customHeight="1" thickBot="1" x14ac:dyDescent="0.3">
      <c r="L51" s="112" t="s">
        <v>133</v>
      </c>
      <c r="M51" s="113"/>
      <c r="N51" s="113"/>
      <c r="O51" s="114"/>
      <c r="P51" s="100">
        <f>O50+O37+O29</f>
        <v>0</v>
      </c>
    </row>
    <row r="52" spans="1:16" ht="43.15" customHeight="1" thickBot="1" x14ac:dyDescent="0.3">
      <c r="L52" s="115" t="s">
        <v>134</v>
      </c>
      <c r="M52" s="116"/>
      <c r="N52" s="116"/>
      <c r="O52" s="117"/>
      <c r="P52" s="101"/>
    </row>
    <row r="53" spans="1:16" ht="43.15" customHeight="1" thickBot="1" x14ac:dyDescent="0.3">
      <c r="B53" s="4"/>
      <c r="L53" s="118" t="s">
        <v>135</v>
      </c>
      <c r="M53" s="119"/>
      <c r="N53" s="119"/>
      <c r="O53" s="120"/>
      <c r="P53" s="102"/>
    </row>
    <row r="54" spans="1:16" x14ac:dyDescent="0.25">
      <c r="A54" s="3"/>
      <c r="B54" s="4" t="s">
        <v>105</v>
      </c>
    </row>
    <row r="56" spans="1:16" x14ac:dyDescent="0.25">
      <c r="A56" s="106" t="s">
        <v>122</v>
      </c>
      <c r="D56" s="6"/>
      <c r="F56"/>
      <c r="J56" s="6"/>
      <c r="L56" s="63"/>
      <c r="M56" s="63"/>
      <c r="N56"/>
      <c r="O56"/>
    </row>
    <row r="57" spans="1:16" x14ac:dyDescent="0.25">
      <c r="A57" s="93" t="s">
        <v>123</v>
      </c>
      <c r="D57" s="6"/>
      <c r="F57"/>
      <c r="J57" s="6"/>
      <c r="L57" s="63"/>
      <c r="M57" s="63"/>
      <c r="N57"/>
      <c r="O57"/>
    </row>
    <row r="58" spans="1:16" x14ac:dyDescent="0.25">
      <c r="D58" s="6"/>
      <c r="F58"/>
      <c r="J58" s="6"/>
      <c r="L58" s="63"/>
      <c r="M58" s="63"/>
      <c r="N58"/>
      <c r="O58"/>
    </row>
    <row r="59" spans="1:16" x14ac:dyDescent="0.25">
      <c r="A59" s="94" t="s">
        <v>124</v>
      </c>
      <c r="D59" s="6"/>
      <c r="F59"/>
      <c r="J59" s="6"/>
      <c r="L59" s="63"/>
      <c r="M59" s="63"/>
      <c r="N59"/>
      <c r="O59"/>
    </row>
    <row r="60" spans="1:16" x14ac:dyDescent="0.25">
      <c r="A60" s="95"/>
      <c r="D60" s="6"/>
      <c r="F60"/>
      <c r="J60" s="6"/>
      <c r="L60" s="63"/>
      <c r="M60" s="63"/>
      <c r="N60"/>
      <c r="O60"/>
    </row>
    <row r="61" spans="1:16" x14ac:dyDescent="0.25">
      <c r="A61" s="96" t="s">
        <v>125</v>
      </c>
      <c r="D61" s="6"/>
      <c r="F61"/>
      <c r="J61" s="6"/>
      <c r="L61" s="63"/>
      <c r="M61" s="63"/>
      <c r="N61"/>
      <c r="O61"/>
    </row>
    <row r="62" spans="1:16" x14ac:dyDescent="0.25">
      <c r="A62" s="96"/>
      <c r="D62" s="6"/>
      <c r="F62"/>
      <c r="J62" s="6"/>
      <c r="L62" s="63"/>
      <c r="M62" s="63"/>
      <c r="N62"/>
      <c r="O62"/>
    </row>
    <row r="63" spans="1:16" x14ac:dyDescent="0.25">
      <c r="A63" s="97" t="s">
        <v>126</v>
      </c>
      <c r="D63" s="6"/>
      <c r="F63"/>
      <c r="J63" s="6"/>
      <c r="L63" s="63"/>
      <c r="M63" s="63"/>
      <c r="N63"/>
      <c r="O63"/>
    </row>
    <row r="64" spans="1:16" x14ac:dyDescent="0.25">
      <c r="A64" s="97" t="s">
        <v>127</v>
      </c>
      <c r="D64" s="6"/>
      <c r="F64"/>
      <c r="J64" s="6"/>
      <c r="L64" s="63"/>
      <c r="M64" s="63"/>
      <c r="N64"/>
      <c r="O64"/>
    </row>
    <row r="65" spans="1:15" x14ac:dyDescent="0.25">
      <c r="A65" s="97"/>
      <c r="D65" s="6"/>
      <c r="F65"/>
      <c r="J65" s="6"/>
      <c r="L65" s="63"/>
      <c r="M65" s="63"/>
      <c r="N65"/>
      <c r="O65"/>
    </row>
    <row r="66" spans="1:15" x14ac:dyDescent="0.25">
      <c r="A66" s="97"/>
      <c r="D66" s="6"/>
      <c r="F66"/>
      <c r="J66" s="6"/>
      <c r="L66" s="63"/>
      <c r="M66" s="63"/>
      <c r="N66"/>
      <c r="O66"/>
    </row>
    <row r="67" spans="1:15" x14ac:dyDescent="0.25">
      <c r="D67" s="105" t="s">
        <v>136</v>
      </c>
      <c r="F67"/>
      <c r="J67" s="6"/>
      <c r="L67" s="63"/>
      <c r="M67" s="63"/>
      <c r="N67"/>
      <c r="O67"/>
    </row>
    <row r="68" spans="1:15" x14ac:dyDescent="0.25">
      <c r="A68" s="98" t="s">
        <v>128</v>
      </c>
      <c r="B68" s="98"/>
      <c r="C68" s="103"/>
      <c r="D68" s="104" t="s">
        <v>129</v>
      </c>
      <c r="E68" s="103"/>
      <c r="F68" s="103"/>
      <c r="G68" s="103"/>
      <c r="J68" s="6"/>
      <c r="L68" s="63"/>
      <c r="M68" s="63"/>
      <c r="N68"/>
      <c r="O68"/>
    </row>
    <row r="69" spans="1:15" x14ac:dyDescent="0.25">
      <c r="D69" s="104"/>
      <c r="E69" s="104"/>
      <c r="F69" s="104"/>
      <c r="G69" s="104"/>
      <c r="H69" s="104"/>
      <c r="I69" s="104"/>
    </row>
  </sheetData>
  <mergeCells count="16">
    <mergeCell ref="P30:P31"/>
    <mergeCell ref="P38:P39"/>
    <mergeCell ref="P8:P29"/>
    <mergeCell ref="A3:O4"/>
    <mergeCell ref="A5:O5"/>
    <mergeCell ref="A29:N29"/>
    <mergeCell ref="A37:N37"/>
    <mergeCell ref="A6:O6"/>
    <mergeCell ref="A30:O30"/>
    <mergeCell ref="A38:O38"/>
    <mergeCell ref="P40:P50"/>
    <mergeCell ref="L51:O51"/>
    <mergeCell ref="L52:O52"/>
    <mergeCell ref="L53:O53"/>
    <mergeCell ref="P32:P37"/>
    <mergeCell ref="A50:N50"/>
  </mergeCells>
  <pageMargins left="0.11811023622047245" right="0.11811023622047245" top="0.19685039370078741" bottom="0.19685039370078741" header="0.31496062992125984" footer="0.31496062992125984"/>
  <pageSetup paperSize="9" scale="4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Říhová</dc:creator>
  <cp:lastModifiedBy>IT ONN</cp:lastModifiedBy>
  <cp:lastPrinted>2025-07-18T05:13:27Z</cp:lastPrinted>
  <dcterms:created xsi:type="dcterms:W3CDTF">2025-06-16T12:20:00Z</dcterms:created>
  <dcterms:modified xsi:type="dcterms:W3CDTF">2025-07-22T05:55:02Z</dcterms:modified>
</cp:coreProperties>
</file>