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terbova\AppData\Local\Microsoft\Windows\INetCache\Content.Outlook\J5I5F0V4\"/>
    </mc:Choice>
  </mc:AlternateContent>
  <xr:revisionPtr revIDLastSave="0" documentId="13_ncr:1_{9380E48D-058F-4FF5-A91D-5FA2D34337A0}" xr6:coauthVersionLast="47" xr6:coauthVersionMax="47" xr10:uidLastSave="{00000000-0000-0000-0000-000000000000}"/>
  <bookViews>
    <workbookView xWindow="-120" yWindow="-120" windowWidth="25440" windowHeight="15270" activeTab="1" xr2:uid="{CB033089-C4A9-4279-8CFF-3D0FDCF78D22}"/>
  </bookViews>
  <sheets>
    <sheet name="Popiska" sheetId="3" r:id="rId1"/>
    <sheet name="KL+Interiér" sheetId="1" r:id="rId2"/>
    <sheet name="Příloha_specifikace pol.20 V3 " sheetId="2" r:id="rId3"/>
    <sheet name="AV technika" sheetId="5" r:id="rId4"/>
    <sheet name="Osvětlení" sheetId="4" r:id="rId5"/>
  </sheets>
  <externalReferences>
    <externalReference r:id="rId6"/>
  </externalReferences>
  <definedNames>
    <definedName name="_xlnm.Print_Area" localSheetId="1">'KL+Interiér'!$A$1:$J$131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2" l="1"/>
  <c r="J35" i="1"/>
  <c r="J34" i="1"/>
  <c r="J33" i="1"/>
  <c r="J15" i="1"/>
  <c r="E15" i="1"/>
  <c r="J14" i="1"/>
  <c r="J6" i="5"/>
  <c r="J7" i="5"/>
  <c r="J8" i="5"/>
  <c r="J9" i="5"/>
  <c r="J11" i="5"/>
  <c r="F10" i="5" s="1"/>
  <c r="J13" i="5"/>
  <c r="J14" i="5"/>
  <c r="J15" i="5"/>
  <c r="J16" i="5"/>
  <c r="F12" i="5" s="1"/>
  <c r="J17" i="5"/>
  <c r="J18" i="5"/>
  <c r="J19" i="5"/>
  <c r="J21" i="5"/>
  <c r="J22" i="5"/>
  <c r="J23" i="5"/>
  <c r="J24" i="5"/>
  <c r="J25" i="5"/>
  <c r="J26" i="5"/>
  <c r="J27" i="5"/>
  <c r="J28" i="5"/>
  <c r="J29" i="5"/>
  <c r="J30" i="5"/>
  <c r="J31" i="5"/>
  <c r="J32" i="5"/>
  <c r="J33" i="5"/>
  <c r="J34" i="5"/>
  <c r="J36" i="5"/>
  <c r="J37" i="5"/>
  <c r="J38" i="5"/>
  <c r="J39" i="5"/>
  <c r="J40" i="5"/>
  <c r="J41" i="5"/>
  <c r="J43" i="5"/>
  <c r="J44" i="5"/>
  <c r="J45" i="5"/>
  <c r="J46" i="5"/>
  <c r="J47" i="5"/>
  <c r="J48" i="5"/>
  <c r="J49" i="5"/>
  <c r="J50" i="5"/>
  <c r="J51" i="5"/>
  <c r="J52" i="5"/>
  <c r="J53" i="5"/>
  <c r="J54" i="5"/>
  <c r="J55" i="5"/>
  <c r="J56" i="5"/>
  <c r="J58" i="5"/>
  <c r="J59" i="5"/>
  <c r="J60" i="5"/>
  <c r="J61" i="5"/>
  <c r="J62" i="5"/>
  <c r="J63" i="5"/>
  <c r="J64" i="5"/>
  <c r="J65" i="5"/>
  <c r="J66" i="5"/>
  <c r="J67" i="5"/>
  <c r="J68" i="5"/>
  <c r="J69" i="5"/>
  <c r="J70" i="5"/>
  <c r="J71" i="5"/>
  <c r="J72" i="5"/>
  <c r="J74" i="5"/>
  <c r="F73" i="5" s="1"/>
  <c r="J75" i="5"/>
  <c r="J77" i="5"/>
  <c r="J78" i="5"/>
  <c r="J79" i="5"/>
  <c r="J80" i="5"/>
  <c r="J81" i="5"/>
  <c r="J82" i="5"/>
  <c r="J84" i="5"/>
  <c r="J85" i="5"/>
  <c r="J86" i="5"/>
  <c r="J87" i="5"/>
  <c r="J88" i="5"/>
  <c r="J89" i="5"/>
  <c r="J91" i="5"/>
  <c r="J92" i="5"/>
  <c r="J93" i="5"/>
  <c r="J94" i="5"/>
  <c r="J95" i="5"/>
  <c r="J96" i="5"/>
  <c r="J97" i="5"/>
  <c r="J98" i="5"/>
  <c r="J99" i="5"/>
  <c r="J100" i="5"/>
  <c r="J101" i="5"/>
  <c r="J102" i="5"/>
  <c r="J103" i="5"/>
  <c r="J104" i="5"/>
  <c r="J105" i="5"/>
  <c r="J106" i="5"/>
  <c r="J107" i="5"/>
  <c r="J108" i="5"/>
  <c r="J109" i="5"/>
  <c r="J110" i="5"/>
  <c r="J112" i="5"/>
  <c r="J113" i="5"/>
  <c r="J114" i="5"/>
  <c r="J115" i="5"/>
  <c r="J116" i="5"/>
  <c r="J117" i="5"/>
  <c r="J118" i="5"/>
  <c r="J119" i="5"/>
  <c r="J120" i="5"/>
  <c r="J121" i="5"/>
  <c r="J122" i="5"/>
  <c r="J124" i="5"/>
  <c r="J125" i="5"/>
  <c r="F98" i="4"/>
  <c r="F97" i="4"/>
  <c r="F96" i="4"/>
  <c r="F95" i="4"/>
  <c r="F94" i="4"/>
  <c r="F91" i="4"/>
  <c r="F90" i="4"/>
  <c r="F89" i="4"/>
  <c r="F88" i="4"/>
  <c r="F87" i="4"/>
  <c r="F86" i="4"/>
  <c r="F85" i="4"/>
  <c r="F84" i="4"/>
  <c r="F83" i="4"/>
  <c r="F80" i="4"/>
  <c r="F79" i="4"/>
  <c r="F78" i="4"/>
  <c r="F77" i="4"/>
  <c r="F76" i="4"/>
  <c r="F75" i="4"/>
  <c r="F74" i="4"/>
  <c r="F71" i="4"/>
  <c r="F70" i="4"/>
  <c r="F69" i="4"/>
  <c r="F68" i="4"/>
  <c r="F67" i="4"/>
  <c r="F65" i="4"/>
  <c r="F52" i="4"/>
  <c r="F49" i="4"/>
  <c r="F48" i="4"/>
  <c r="F47" i="4"/>
  <c r="F46" i="4"/>
  <c r="F45" i="4"/>
  <c r="F44" i="4"/>
  <c r="F43" i="4"/>
  <c r="F42" i="4"/>
  <c r="F41" i="4"/>
  <c r="F38" i="4"/>
  <c r="F37" i="4"/>
  <c r="F36" i="4"/>
  <c r="F35" i="4"/>
  <c r="F34" i="4"/>
  <c r="F33" i="4"/>
  <c r="F32" i="4"/>
  <c r="F29" i="4"/>
  <c r="F26" i="4"/>
  <c r="F25" i="4"/>
  <c r="F24" i="4"/>
  <c r="F23" i="4"/>
  <c r="F22" i="4"/>
  <c r="F18" i="4"/>
  <c r="F17" i="4"/>
  <c r="F16" i="4"/>
  <c r="F15" i="4"/>
  <c r="F14" i="4"/>
  <c r="F13" i="4"/>
  <c r="F12" i="4"/>
  <c r="F11" i="4"/>
  <c r="F10" i="4"/>
  <c r="F9" i="4"/>
  <c r="F8" i="4"/>
  <c r="J84" i="1"/>
  <c r="BC84" i="1"/>
  <c r="BD84" i="1"/>
  <c r="BE84" i="1"/>
  <c r="BF84" i="1"/>
  <c r="BG84" i="1"/>
  <c r="BI84" i="1"/>
  <c r="F90" i="5" l="1"/>
  <c r="F35" i="5"/>
  <c r="J126" i="5"/>
  <c r="J49" i="1" s="1"/>
  <c r="F5" i="5"/>
  <c r="F57" i="5"/>
  <c r="F111" i="5"/>
  <c r="F83" i="5"/>
  <c r="F20" i="5"/>
  <c r="F123" i="5"/>
  <c r="F42" i="5"/>
  <c r="F76" i="5"/>
  <c r="F104" i="4"/>
  <c r="N84" i="1"/>
  <c r="J91" i="1"/>
  <c r="BC91" i="1"/>
  <c r="BD91" i="1"/>
  <c r="BE91" i="1"/>
  <c r="BF91" i="1"/>
  <c r="BG91" i="1"/>
  <c r="BI91" i="1"/>
  <c r="N91" i="1"/>
  <c r="J121" i="1"/>
  <c r="E48" i="2"/>
  <c r="E44" i="2"/>
  <c r="E43" i="2"/>
  <c r="E42" i="2"/>
  <c r="E41" i="2"/>
  <c r="E40" i="2"/>
  <c r="E39" i="2"/>
  <c r="E38" i="2"/>
  <c r="E37" i="2"/>
  <c r="E36" i="2"/>
  <c r="E35" i="2"/>
  <c r="E31" i="2"/>
  <c r="E30" i="2"/>
  <c r="E29" i="2"/>
  <c r="E28" i="2"/>
  <c r="E27" i="2"/>
  <c r="E26" i="2"/>
  <c r="E25" i="2"/>
  <c r="E24" i="2"/>
  <c r="E20" i="2"/>
  <c r="E19" i="2"/>
  <c r="E18" i="2"/>
  <c r="E17" i="2"/>
  <c r="E16" i="2"/>
  <c r="E15" i="2"/>
  <c r="E14" i="2"/>
  <c r="E13" i="2"/>
  <c r="E12" i="2"/>
  <c r="F105" i="4" l="1"/>
  <c r="J50" i="1"/>
  <c r="I88" i="1"/>
  <c r="BI88" i="1" s="1"/>
  <c r="J125" i="1"/>
  <c r="J126" i="1"/>
  <c r="J127" i="1"/>
  <c r="J128" i="1"/>
  <c r="J95" i="1"/>
  <c r="BC95" i="1"/>
  <c r="BD95" i="1"/>
  <c r="BE95" i="1"/>
  <c r="BF95" i="1"/>
  <c r="BG95" i="1"/>
  <c r="BI95" i="1"/>
  <c r="N95" i="1"/>
  <c r="BI124" i="1"/>
  <c r="R124" i="1"/>
  <c r="P124" i="1"/>
  <c r="N124" i="1"/>
  <c r="J118" i="1"/>
  <c r="J119" i="1"/>
  <c r="J120" i="1"/>
  <c r="N126" i="1"/>
  <c r="N117" i="1" s="1"/>
  <c r="P126" i="1"/>
  <c r="P117" i="1" s="1"/>
  <c r="R126" i="1"/>
  <c r="R117" i="1" s="1"/>
  <c r="BC126" i="1"/>
  <c r="BD126" i="1"/>
  <c r="BE126" i="1"/>
  <c r="BF126" i="1"/>
  <c r="BG126" i="1"/>
  <c r="BI126" i="1"/>
  <c r="BI117" i="1" s="1"/>
  <c r="BI116" i="1"/>
  <c r="BG116" i="1"/>
  <c r="BF116" i="1"/>
  <c r="BE116" i="1"/>
  <c r="BD116" i="1"/>
  <c r="R116" i="1"/>
  <c r="P116" i="1"/>
  <c r="N116" i="1"/>
  <c r="BC116" i="1"/>
  <c r="BI115" i="1"/>
  <c r="BG115" i="1"/>
  <c r="BF115" i="1"/>
  <c r="BE115" i="1"/>
  <c r="BD115" i="1"/>
  <c r="R115" i="1"/>
  <c r="P115" i="1"/>
  <c r="N115" i="1"/>
  <c r="BC115" i="1"/>
  <c r="BI114" i="1"/>
  <c r="BG114" i="1"/>
  <c r="BF114" i="1"/>
  <c r="BE114" i="1"/>
  <c r="BD114" i="1"/>
  <c r="R114" i="1"/>
  <c r="P114" i="1"/>
  <c r="N114" i="1"/>
  <c r="J114" i="1"/>
  <c r="BC114" i="1" s="1"/>
  <c r="BI113" i="1"/>
  <c r="BG113" i="1"/>
  <c r="BF113" i="1"/>
  <c r="BE113" i="1"/>
  <c r="BD113" i="1"/>
  <c r="R113" i="1"/>
  <c r="P113" i="1"/>
  <c r="N113" i="1"/>
  <c r="J113" i="1"/>
  <c r="BC113" i="1" s="1"/>
  <c r="BI112" i="1"/>
  <c r="BG112" i="1"/>
  <c r="BF112" i="1"/>
  <c r="BE112" i="1"/>
  <c r="BD112" i="1"/>
  <c r="R112" i="1"/>
  <c r="P112" i="1"/>
  <c r="N112" i="1"/>
  <c r="J112" i="1"/>
  <c r="BC112" i="1" s="1"/>
  <c r="BI111" i="1"/>
  <c r="BG111" i="1"/>
  <c r="BF111" i="1"/>
  <c r="BE111" i="1"/>
  <c r="BD111" i="1"/>
  <c r="R111" i="1"/>
  <c r="P111" i="1"/>
  <c r="N111" i="1"/>
  <c r="J111" i="1"/>
  <c r="BC111" i="1" s="1"/>
  <c r="BI110" i="1"/>
  <c r="BG110" i="1"/>
  <c r="BF110" i="1"/>
  <c r="BE110" i="1"/>
  <c r="BD110" i="1"/>
  <c r="R110" i="1"/>
  <c r="P110" i="1"/>
  <c r="N110" i="1"/>
  <c r="J110" i="1"/>
  <c r="BC110" i="1" s="1"/>
  <c r="BI109" i="1"/>
  <c r="BG109" i="1"/>
  <c r="BF109" i="1"/>
  <c r="BE109" i="1"/>
  <c r="BD109" i="1"/>
  <c r="BC109" i="1"/>
  <c r="R109" i="1"/>
  <c r="P109" i="1"/>
  <c r="N109" i="1"/>
  <c r="J109" i="1"/>
  <c r="BI108" i="1"/>
  <c r="BG108" i="1"/>
  <c r="BF108" i="1"/>
  <c r="BE108" i="1"/>
  <c r="BD108" i="1"/>
  <c r="R108" i="1"/>
  <c r="P108" i="1"/>
  <c r="N108" i="1"/>
  <c r="J108" i="1"/>
  <c r="BC108" i="1" s="1"/>
  <c r="BI107" i="1"/>
  <c r="BG107" i="1"/>
  <c r="BF107" i="1"/>
  <c r="BE107" i="1"/>
  <c r="BD107" i="1"/>
  <c r="R107" i="1"/>
  <c r="P107" i="1"/>
  <c r="N107" i="1"/>
  <c r="J107" i="1"/>
  <c r="BC107" i="1" s="1"/>
  <c r="BI106" i="1"/>
  <c r="BG106" i="1"/>
  <c r="BF106" i="1"/>
  <c r="BE106" i="1"/>
  <c r="BD106" i="1"/>
  <c r="R106" i="1"/>
  <c r="P106" i="1"/>
  <c r="N106" i="1"/>
  <c r="J106" i="1"/>
  <c r="BC106" i="1" s="1"/>
  <c r="BI105" i="1"/>
  <c r="BG105" i="1"/>
  <c r="BF105" i="1"/>
  <c r="BE105" i="1"/>
  <c r="BD105" i="1"/>
  <c r="R105" i="1"/>
  <c r="P105" i="1"/>
  <c r="N105" i="1"/>
  <c r="J105" i="1"/>
  <c r="BC105" i="1" s="1"/>
  <c r="BI104" i="1"/>
  <c r="BG104" i="1"/>
  <c r="BF104" i="1"/>
  <c r="BE104" i="1"/>
  <c r="BD104" i="1"/>
  <c r="R104" i="1"/>
  <c r="P104" i="1"/>
  <c r="N104" i="1"/>
  <c r="J104" i="1"/>
  <c r="BC104" i="1" s="1"/>
  <c r="BI103" i="1"/>
  <c r="BG103" i="1"/>
  <c r="BF103" i="1"/>
  <c r="BE103" i="1"/>
  <c r="BD103" i="1"/>
  <c r="R103" i="1"/>
  <c r="P103" i="1"/>
  <c r="N103" i="1"/>
  <c r="J103" i="1"/>
  <c r="BC103" i="1" s="1"/>
  <c r="BI102" i="1"/>
  <c r="BG102" i="1"/>
  <c r="BF102" i="1"/>
  <c r="BE102" i="1"/>
  <c r="BD102" i="1"/>
  <c r="R102" i="1"/>
  <c r="P102" i="1"/>
  <c r="N102" i="1"/>
  <c r="J102" i="1"/>
  <c r="BC102" i="1" s="1"/>
  <c r="BI101" i="1"/>
  <c r="BG101" i="1"/>
  <c r="BF101" i="1"/>
  <c r="BE101" i="1"/>
  <c r="BD101" i="1"/>
  <c r="R101" i="1"/>
  <c r="P101" i="1"/>
  <c r="N101" i="1"/>
  <c r="J101" i="1"/>
  <c r="BC101" i="1" s="1"/>
  <c r="BI100" i="1"/>
  <c r="BG100" i="1"/>
  <c r="BF100" i="1"/>
  <c r="BE100" i="1"/>
  <c r="BD100" i="1"/>
  <c r="BC100" i="1"/>
  <c r="R100" i="1"/>
  <c r="P100" i="1"/>
  <c r="N100" i="1"/>
  <c r="J100" i="1"/>
  <c r="BI99" i="1"/>
  <c r="BG99" i="1"/>
  <c r="BF99" i="1"/>
  <c r="BE99" i="1"/>
  <c r="BD99" i="1"/>
  <c r="R99" i="1"/>
  <c r="P99" i="1"/>
  <c r="N99" i="1"/>
  <c r="J99" i="1"/>
  <c r="BC99" i="1" s="1"/>
  <c r="BI98" i="1"/>
  <c r="BG98" i="1"/>
  <c r="BF98" i="1"/>
  <c r="BE98" i="1"/>
  <c r="BD98" i="1"/>
  <c r="R98" i="1"/>
  <c r="P98" i="1"/>
  <c r="N98" i="1"/>
  <c r="J98" i="1"/>
  <c r="BC98" i="1" s="1"/>
  <c r="BI97" i="1"/>
  <c r="BG97" i="1"/>
  <c r="BF97" i="1"/>
  <c r="BE97" i="1"/>
  <c r="BD97" i="1"/>
  <c r="R97" i="1"/>
  <c r="P97" i="1"/>
  <c r="N97" i="1"/>
  <c r="J97" i="1"/>
  <c r="BC97" i="1" s="1"/>
  <c r="BI96" i="1"/>
  <c r="BG96" i="1"/>
  <c r="BF96" i="1"/>
  <c r="BE96" i="1"/>
  <c r="BD96" i="1"/>
  <c r="R96" i="1"/>
  <c r="P96" i="1"/>
  <c r="N96" i="1"/>
  <c r="J96" i="1"/>
  <c r="BC96" i="1" s="1"/>
  <c r="BI94" i="1"/>
  <c r="BG94" i="1"/>
  <c r="BF94" i="1"/>
  <c r="BE94" i="1"/>
  <c r="BD94" i="1"/>
  <c r="R94" i="1"/>
  <c r="P94" i="1"/>
  <c r="N94" i="1"/>
  <c r="J94" i="1"/>
  <c r="BC94" i="1" s="1"/>
  <c r="BI93" i="1"/>
  <c r="BG93" i="1"/>
  <c r="BF93" i="1"/>
  <c r="BE93" i="1"/>
  <c r="BD93" i="1"/>
  <c r="BC93" i="1"/>
  <c r="R93" i="1"/>
  <c r="P93" i="1"/>
  <c r="N93" i="1"/>
  <c r="J93" i="1"/>
  <c r="BI92" i="1"/>
  <c r="BG92" i="1"/>
  <c r="BF92" i="1"/>
  <c r="BE92" i="1"/>
  <c r="BD92" i="1"/>
  <c r="R92" i="1"/>
  <c r="P92" i="1"/>
  <c r="N92" i="1"/>
  <c r="J92" i="1"/>
  <c r="BC92" i="1" s="1"/>
  <c r="BI90" i="1"/>
  <c r="BG90" i="1"/>
  <c r="BF90" i="1"/>
  <c r="BE90" i="1"/>
  <c r="BD90" i="1"/>
  <c r="R90" i="1"/>
  <c r="P90" i="1"/>
  <c r="N90" i="1"/>
  <c r="J90" i="1"/>
  <c r="BC90" i="1" s="1"/>
  <c r="BI89" i="1"/>
  <c r="BG89" i="1"/>
  <c r="BF89" i="1"/>
  <c r="BE89" i="1"/>
  <c r="BD89" i="1"/>
  <c r="R89" i="1"/>
  <c r="P89" i="1"/>
  <c r="N89" i="1"/>
  <c r="J89" i="1"/>
  <c r="BC89" i="1" s="1"/>
  <c r="BG88" i="1"/>
  <c r="BF88" i="1"/>
  <c r="BE88" i="1"/>
  <c r="BD88" i="1"/>
  <c r="R88" i="1"/>
  <c r="P88" i="1"/>
  <c r="N88" i="1"/>
  <c r="BI87" i="1"/>
  <c r="BG87" i="1"/>
  <c r="BF87" i="1"/>
  <c r="BE87" i="1"/>
  <c r="BD87" i="1"/>
  <c r="R87" i="1"/>
  <c r="P87" i="1"/>
  <c r="N87" i="1"/>
  <c r="J87" i="1"/>
  <c r="BC87" i="1" s="1"/>
  <c r="BI86" i="1"/>
  <c r="BG86" i="1"/>
  <c r="BF86" i="1"/>
  <c r="BE86" i="1"/>
  <c r="BD86" i="1"/>
  <c r="R86" i="1"/>
  <c r="P86" i="1"/>
  <c r="N86" i="1"/>
  <c r="J86" i="1"/>
  <c r="BC86" i="1" s="1"/>
  <c r="BI85" i="1"/>
  <c r="BG85" i="1"/>
  <c r="BF85" i="1"/>
  <c r="BE85" i="1"/>
  <c r="BD85" i="1"/>
  <c r="R85" i="1"/>
  <c r="P85" i="1"/>
  <c r="N85" i="1"/>
  <c r="J85" i="1"/>
  <c r="BC85" i="1" s="1"/>
  <c r="BI83" i="1"/>
  <c r="BG83" i="1"/>
  <c r="BF83" i="1"/>
  <c r="BE83" i="1"/>
  <c r="BD83" i="1"/>
  <c r="R83" i="1"/>
  <c r="P83" i="1"/>
  <c r="N83" i="1"/>
  <c r="J83" i="1"/>
  <c r="BC83" i="1" s="1"/>
  <c r="BI82" i="1"/>
  <c r="BG82" i="1"/>
  <c r="BF82" i="1"/>
  <c r="BE82" i="1"/>
  <c r="BD82" i="1"/>
  <c r="BC82" i="1"/>
  <c r="R82" i="1"/>
  <c r="P82" i="1"/>
  <c r="N82" i="1"/>
  <c r="J82" i="1"/>
  <c r="BI81" i="1"/>
  <c r="BG81" i="1"/>
  <c r="BF81" i="1"/>
  <c r="BE81" i="1"/>
  <c r="BD81" i="1"/>
  <c r="R81" i="1"/>
  <c r="P81" i="1"/>
  <c r="N81" i="1"/>
  <c r="J81" i="1"/>
  <c r="BC81" i="1" s="1"/>
  <c r="BI80" i="1"/>
  <c r="BG80" i="1"/>
  <c r="BF80" i="1"/>
  <c r="BE80" i="1"/>
  <c r="BD80" i="1"/>
  <c r="R80" i="1"/>
  <c r="P80" i="1"/>
  <c r="N80" i="1"/>
  <c r="J80" i="1"/>
  <c r="BC80" i="1" s="1"/>
  <c r="BI79" i="1"/>
  <c r="BG79" i="1"/>
  <c r="BF79" i="1"/>
  <c r="BE79" i="1"/>
  <c r="BD79" i="1"/>
  <c r="R79" i="1"/>
  <c r="P79" i="1"/>
  <c r="N79" i="1"/>
  <c r="J79" i="1"/>
  <c r="BC79" i="1" s="1"/>
  <c r="BI78" i="1"/>
  <c r="BG78" i="1"/>
  <c r="BF78" i="1"/>
  <c r="BE78" i="1"/>
  <c r="BD78" i="1"/>
  <c r="R78" i="1"/>
  <c r="P78" i="1"/>
  <c r="N78" i="1"/>
  <c r="J78" i="1"/>
  <c r="BC78" i="1" s="1"/>
  <c r="BI77" i="1"/>
  <c r="BG77" i="1"/>
  <c r="BF77" i="1"/>
  <c r="BE77" i="1"/>
  <c r="BD77" i="1"/>
  <c r="R77" i="1"/>
  <c r="P77" i="1"/>
  <c r="N77" i="1"/>
  <c r="J77" i="1"/>
  <c r="BC77" i="1" s="1"/>
  <c r="BI76" i="1"/>
  <c r="BG76" i="1"/>
  <c r="BF76" i="1"/>
  <c r="BE76" i="1"/>
  <c r="BD76" i="1"/>
  <c r="R76" i="1"/>
  <c r="P76" i="1"/>
  <c r="N76" i="1"/>
  <c r="J76" i="1"/>
  <c r="BC76" i="1" s="1"/>
  <c r="BI75" i="1"/>
  <c r="BG75" i="1"/>
  <c r="BF75" i="1"/>
  <c r="BE75" i="1"/>
  <c r="BD75" i="1"/>
  <c r="R75" i="1"/>
  <c r="P75" i="1"/>
  <c r="N75" i="1"/>
  <c r="J75" i="1"/>
  <c r="BC75" i="1" s="1"/>
  <c r="BI74" i="1"/>
  <c r="BG74" i="1"/>
  <c r="BF74" i="1"/>
  <c r="BE74" i="1"/>
  <c r="BD74" i="1"/>
  <c r="R74" i="1"/>
  <c r="P74" i="1"/>
  <c r="N74" i="1"/>
  <c r="J74" i="1"/>
  <c r="BC74" i="1" s="1"/>
  <c r="BI73" i="1"/>
  <c r="BG73" i="1"/>
  <c r="BF73" i="1"/>
  <c r="BE73" i="1"/>
  <c r="BD73" i="1"/>
  <c r="BC73" i="1"/>
  <c r="R73" i="1"/>
  <c r="P73" i="1"/>
  <c r="N73" i="1"/>
  <c r="J73" i="1"/>
  <c r="BI72" i="1"/>
  <c r="BG72" i="1"/>
  <c r="BF72" i="1"/>
  <c r="BE72" i="1"/>
  <c r="BD72" i="1"/>
  <c r="R72" i="1"/>
  <c r="P72" i="1"/>
  <c r="N72" i="1"/>
  <c r="J72" i="1"/>
  <c r="BC72" i="1" s="1"/>
  <c r="BI71" i="1"/>
  <c r="BG71" i="1"/>
  <c r="BF71" i="1"/>
  <c r="BE71" i="1"/>
  <c r="BD71" i="1"/>
  <c r="R71" i="1"/>
  <c r="P71" i="1"/>
  <c r="N71" i="1"/>
  <c r="J71" i="1"/>
  <c r="BC71" i="1" s="1"/>
  <c r="BI70" i="1"/>
  <c r="BG70" i="1"/>
  <c r="BF70" i="1"/>
  <c r="BE70" i="1"/>
  <c r="BD70" i="1"/>
  <c r="R70" i="1"/>
  <c r="P70" i="1"/>
  <c r="N70" i="1"/>
  <c r="J70" i="1"/>
  <c r="BC70" i="1" s="1"/>
  <c r="BI69" i="1"/>
  <c r="BG69" i="1"/>
  <c r="F35" i="1" s="1"/>
  <c r="BF69" i="1"/>
  <c r="F34" i="1" s="1"/>
  <c r="BE69" i="1"/>
  <c r="F33" i="1" s="1"/>
  <c r="BD69" i="1"/>
  <c r="R69" i="1"/>
  <c r="P69" i="1"/>
  <c r="N69" i="1"/>
  <c r="J69" i="1"/>
  <c r="BC69" i="1" s="1"/>
  <c r="J62" i="1"/>
  <c r="J88" i="1" l="1"/>
  <c r="BC88" i="1" s="1"/>
  <c r="J124" i="1"/>
  <c r="J117" i="1"/>
  <c r="P68" i="1"/>
  <c r="P67" i="1" s="1"/>
  <c r="BI68" i="1"/>
  <c r="J68" i="1" s="1"/>
  <c r="N68" i="1"/>
  <c r="N67" i="1" s="1"/>
  <c r="R68" i="1"/>
  <c r="R67" i="1" s="1"/>
  <c r="J67" i="1" l="1"/>
  <c r="BI67" i="1"/>
  <c r="J48" i="1" l="1"/>
  <c r="J47" i="1" s="1"/>
  <c r="J29" i="1" s="1"/>
  <c r="J32" i="1" s="1"/>
  <c r="J37" i="1" s="1"/>
</calcChain>
</file>

<file path=xl/sharedStrings.xml><?xml version="1.0" encoding="utf-8"?>
<sst xmlns="http://schemas.openxmlformats.org/spreadsheetml/2006/main" count="1215" uniqueCount="454">
  <si>
    <t>2</t>
  </si>
  <si>
    <t>KRYCÍ LIST SOUPISU PRACÍ</t>
  </si>
  <si>
    <t>v ---  níže se nacházejí doplnkové a pomocné údaje k sestavám  --- v</t>
  </si>
  <si>
    <t>False</t>
  </si>
  <si>
    <t/>
  </si>
  <si>
    <t>Datum:</t>
  </si>
  <si>
    <t>Zadavatel:</t>
  </si>
  <si>
    <t>IČ:</t>
  </si>
  <si>
    <t>DIČ:</t>
  </si>
  <si>
    <t>Uchazeč:</t>
  </si>
  <si>
    <t>Projektant:</t>
  </si>
  <si>
    <t>Poznámka:</t>
  </si>
  <si>
    <t>Cena bez DPH</t>
  </si>
  <si>
    <t>Základ daně</t>
  </si>
  <si>
    <t>Sazba daně</t>
  </si>
  <si>
    <t>Výše daně</t>
  </si>
  <si>
    <t>DPH</t>
  </si>
  <si>
    <t>základní</t>
  </si>
  <si>
    <t>zákl. přenesená</t>
  </si>
  <si>
    <t>sníž. přenesená</t>
  </si>
  <si>
    <t>nulová</t>
  </si>
  <si>
    <t>Cena s DPH</t>
  </si>
  <si>
    <t>v</t>
  </si>
  <si>
    <t>CZK</t>
  </si>
  <si>
    <t>REKAPITULACE ČLENĚNÍ SOUPISU PRACÍ</t>
  </si>
  <si>
    <t>Kód dílu - Popis</t>
  </si>
  <si>
    <t>Cena celkem [CZK]</t>
  </si>
  <si>
    <t>-1</t>
  </si>
  <si>
    <t>SOUPIS PRACÍ</t>
  </si>
  <si>
    <t>PČ</t>
  </si>
  <si>
    <t>Typ</t>
  </si>
  <si>
    <t>Kód</t>
  </si>
  <si>
    <t>Popis</t>
  </si>
  <si>
    <t>MJ</t>
  </si>
  <si>
    <t>Množství</t>
  </si>
  <si>
    <t>J.cena [CZK]</t>
  </si>
  <si>
    <t>J. Nh [h]</t>
  </si>
  <si>
    <t>Nh celkem [h]</t>
  </si>
  <si>
    <t>J. hmotnost [t]</t>
  </si>
  <si>
    <t>Hmotnost celkem [t]</t>
  </si>
  <si>
    <t>J. suť [t]</t>
  </si>
  <si>
    <t>Suť Celkem [t]</t>
  </si>
  <si>
    <t>D</t>
  </si>
  <si>
    <t>4</t>
  </si>
  <si>
    <t>0</t>
  </si>
  <si>
    <t>ROZPOCET</t>
  </si>
  <si>
    <t>1</t>
  </si>
  <si>
    <t>K</t>
  </si>
  <si>
    <t>-750699863</t>
  </si>
  <si>
    <t>-1419994026</t>
  </si>
  <si>
    <t>3</t>
  </si>
  <si>
    <t>-1031352927</t>
  </si>
  <si>
    <t>-886997469</t>
  </si>
  <si>
    <t>5</t>
  </si>
  <si>
    <t>1095484337</t>
  </si>
  <si>
    <t>6</t>
  </si>
  <si>
    <t>307592382</t>
  </si>
  <si>
    <t>7</t>
  </si>
  <si>
    <t>1001066154</t>
  </si>
  <si>
    <t>8</t>
  </si>
  <si>
    <t>-571570570</t>
  </si>
  <si>
    <t>9</t>
  </si>
  <si>
    <t>-1227427419</t>
  </si>
  <si>
    <t>10</t>
  </si>
  <si>
    <t>-336663080</t>
  </si>
  <si>
    <t>11</t>
  </si>
  <si>
    <t>-960521589</t>
  </si>
  <si>
    <t>12</t>
  </si>
  <si>
    <t>-1601282537</t>
  </si>
  <si>
    <t>13</t>
  </si>
  <si>
    <t>-2100940178</t>
  </si>
  <si>
    <t>14</t>
  </si>
  <si>
    <t>-218609923</t>
  </si>
  <si>
    <t>2022913227</t>
  </si>
  <si>
    <t>1713299536</t>
  </si>
  <si>
    <t>-2070092598</t>
  </si>
  <si>
    <t>1615798048</t>
  </si>
  <si>
    <t>2080258741</t>
  </si>
  <si>
    <t>-182438512</t>
  </si>
  <si>
    <t>1418331010</t>
  </si>
  <si>
    <t>946670172</t>
  </si>
  <si>
    <t>-1762944960</t>
  </si>
  <si>
    <t>-186886973</t>
  </si>
  <si>
    <t>377193862</t>
  </si>
  <si>
    <t>-869460388</t>
  </si>
  <si>
    <t>-1473228783</t>
  </si>
  <si>
    <t>1331479719</t>
  </si>
  <si>
    <t>1197506182</t>
  </si>
  <si>
    <t>-2085488799</t>
  </si>
  <si>
    <t>148636577</t>
  </si>
  <si>
    <t>-1072820246</t>
  </si>
  <si>
    <t>2060512371</t>
  </si>
  <si>
    <t>-1000166944</t>
  </si>
  <si>
    <t>-751607219</t>
  </si>
  <si>
    <t>1781364406</t>
  </si>
  <si>
    <t>209944090</t>
  </si>
  <si>
    <t>-1001895649</t>
  </si>
  <si>
    <t>693941542</t>
  </si>
  <si>
    <t>1756809183</t>
  </si>
  <si>
    <t>453531078</t>
  </si>
  <si>
    <t>1657715968</t>
  </si>
  <si>
    <t>1451182970</t>
  </si>
  <si>
    <t>1956629940</t>
  </si>
  <si>
    <t>537916789</t>
  </si>
  <si>
    <t>-206643461</t>
  </si>
  <si>
    <t xml:space="preserve">Položky vybavení 1.NP, 2.NP, </t>
  </si>
  <si>
    <t>Z</t>
  </si>
  <si>
    <t>ks</t>
  </si>
  <si>
    <t xml:space="preserve">Expozice Centra kreativního muzejnictví </t>
  </si>
  <si>
    <t>Cena celkem bez DPH</t>
  </si>
  <si>
    <t>N</t>
  </si>
  <si>
    <t>zásuvkový kontejner s deskou 500x800x740 mm, konstrukce LTD, 5x uzamykatelná zásuvka</t>
  </si>
  <si>
    <t>4a</t>
  </si>
  <si>
    <t>4b</t>
  </si>
  <si>
    <t>7a</t>
  </si>
  <si>
    <t>7b</t>
  </si>
  <si>
    <t>regál kovový 900x400x1800 mm, kovová nosná konstrukce, 4x police kovová, nosnost min. 100 kg</t>
  </si>
  <si>
    <t>V</t>
  </si>
  <si>
    <t>1a</t>
  </si>
  <si>
    <t>vitrína vysoká 700x700x2000 mm, bezesloupková, uzamykatelná, prachotěsná, bezpečnostní sklo, horní osvětlení</t>
  </si>
  <si>
    <t>1b</t>
  </si>
  <si>
    <t>vitrína pultová 1000x600x950 mm, výška poklopu 250 mm, hliníkový rám a nohy, lineární nasvícení</t>
  </si>
  <si>
    <t>sokl 1000x1000x150 mm, nosný rám masiv smrk, opláštění MDF lakovaná</t>
  </si>
  <si>
    <t>dotykový stůl 1150x750x750 mm, kovová podnož na kolečkách, MDF box pro vestavbu LCD panelu</t>
  </si>
  <si>
    <t>10a</t>
  </si>
  <si>
    <t>pravěký dům 3000x3000x3000 mm, sloupová konstrukce stěn a krovu akát, lokální výplň stěn imitace hlíny, lokální záklop krovu rákos</t>
  </si>
  <si>
    <t>10b</t>
  </si>
  <si>
    <t>stůl 1000x500 mm, imitace kamenného žernovu, sklolaminát</t>
  </si>
  <si>
    <t>14a</t>
  </si>
  <si>
    <t>replika tkalcovského stavu 1000x1500x500 cm, konstrukce dřevo, lak / patinace, příze</t>
  </si>
  <si>
    <t>14b</t>
  </si>
  <si>
    <t>replika dvojdílné zrnotěrky 500x300x200 cm, kámen</t>
  </si>
  <si>
    <t>14c</t>
  </si>
  <si>
    <t>replika rotačního žernovu 400x300 mm, kámen, dřevo</t>
  </si>
  <si>
    <t>15a</t>
  </si>
  <si>
    <t>dekorace proutěný plot 3500x1200 mm</t>
  </si>
  <si>
    <t>15b</t>
  </si>
  <si>
    <t>dekorace proutěný plot 2500x1200 mm</t>
  </si>
  <si>
    <t>15c</t>
  </si>
  <si>
    <t>S</t>
  </si>
  <si>
    <t>okenice 1200x3150 mm, dvoukřídlý otevírací panel LTD s grafickým polepem</t>
  </si>
  <si>
    <t>Položky vybavení 1.NP, 2.NP</t>
  </si>
  <si>
    <t>Ostatní</t>
  </si>
  <si>
    <t>Technické vybavení laboratoře m.č. 2.05</t>
  </si>
  <si>
    <t>1c</t>
  </si>
  <si>
    <t>okenice 1200x2400 mm, dvoukřídlý otevírací panel MDF, lak černý mat</t>
  </si>
  <si>
    <t>okenice 1200x3150 mm, dvoukřídlý otevírací panel LTD s prostorem pro osazení LCD panelu s grafickým polepem</t>
  </si>
  <si>
    <t>rolety 1200x2400 mm, textilní interiérové zatemňovací rolety s ovládáním na kliku</t>
  </si>
  <si>
    <t>P</t>
  </si>
  <si>
    <t>m2</t>
  </si>
  <si>
    <t>2a</t>
  </si>
  <si>
    <t>2b</t>
  </si>
  <si>
    <t xml:space="preserve">Místo: </t>
  </si>
  <si>
    <t>Projekt:</t>
  </si>
  <si>
    <t>"Vybavení CKM Muzea východních Čech ve Vrbenského kasárnách v Hradci Králové - zpracování PD - II."</t>
  </si>
  <si>
    <t>Vrbenského kasárna, Hradec Králové</t>
  </si>
  <si>
    <t>Královehradecký kraj, Pivovarské náměstí 1245, 500 03 Hradec Králové</t>
  </si>
  <si>
    <t>CZ70889546</t>
  </si>
  <si>
    <t>"M plus", spol. s r.o., Dukelských hrdinů 564/34, 170 00 Praha 7</t>
  </si>
  <si>
    <t>CZ43001432</t>
  </si>
  <si>
    <t>hod</t>
  </si>
  <si>
    <t>AV technika</t>
  </si>
  <si>
    <t>Osvětlení</t>
  </si>
  <si>
    <t>Náklady celkem</t>
  </si>
  <si>
    <t>sedací nábytek</t>
  </si>
  <si>
    <t>nábytek kancelářský typový a atypový</t>
  </si>
  <si>
    <t>prvky výstavní a expoziční</t>
  </si>
  <si>
    <t>stínění oken</t>
  </si>
  <si>
    <t>povrchy</t>
  </si>
  <si>
    <t>projektový management komplexní realizace díla</t>
  </si>
  <si>
    <t>pařez přesličky 1000x500 mm, kostra sestavená z 2D žeber. biodeska, lak / patinace</t>
  </si>
  <si>
    <t>maketa přesličky cca 1000x3000 mm, kovový nosný rám, větvičky ocel kulatina, lak / patinace</t>
  </si>
  <si>
    <t>panelové sestavy V3, místnost 2.26c</t>
  </si>
  <si>
    <t>název - popis</t>
  </si>
  <si>
    <t>počet</t>
  </si>
  <si>
    <t>stěnový modul 1000x2500mm (bez přepážky, pouze pro zavěšování exponátů)</t>
  </si>
  <si>
    <t xml:space="preserve">rohový profil 40x40/1x90°, v. 2500mm, prášk. lak., jemná struktura mat bílá  </t>
  </si>
  <si>
    <t xml:space="preserve">koncový profil/naklapávací lišta, v. 2500mm, prášk. lak., jemná struktura mat bílá   </t>
  </si>
  <si>
    <t>clip 1 pro nasazení koncového profilu (6 ks pro v. 2500mm)</t>
  </si>
  <si>
    <t>centrovací pero pro moduly v. 2500mm</t>
  </si>
  <si>
    <t>modulová spojka spodní</t>
  </si>
  <si>
    <t>modulová spojka horní</t>
  </si>
  <si>
    <t>distanční držák (kotva), materiál pozinkovaná ocel, 120-170mm</t>
  </si>
  <si>
    <t>panelové sestavy V3, místnost 3.24c</t>
  </si>
  <si>
    <t>panely a díly pro rozšíření realizačních možností</t>
  </si>
  <si>
    <t>úhlový držák se svěrací destičkou, spojení T dole</t>
  </si>
  <si>
    <t>jednoduchá spojka svěrací, komplet, vč. úhlového držáku, spojení T nahoře</t>
  </si>
  <si>
    <t>Balení, doprava</t>
  </si>
  <si>
    <t>dopravní náklady</t>
  </si>
  <si>
    <t>cena/ks bez DPH</t>
  </si>
  <si>
    <t>celkem bez DPH</t>
  </si>
  <si>
    <t>Specifikace pol. V3 - výstavní stěny</t>
  </si>
  <si>
    <t>doplňkové edukační předměty (repliky keramika 5 ks - viz předloha, nástroje 5 ks - viz předloha, kožešiny 3 ks - jezevec, ovce, liška)</t>
  </si>
  <si>
    <r>
      <t xml:space="preserve">geologická sada 
</t>
    </r>
    <r>
      <rPr>
        <u/>
        <sz val="7"/>
        <rFont val="Arial CE"/>
        <charset val="238"/>
      </rPr>
      <t>Obsah sady</t>
    </r>
    <r>
      <rPr>
        <sz val="7"/>
        <rFont val="Arial CE"/>
        <charset val="238"/>
      </rPr>
      <t xml:space="preserve">
- 15 nejběžnějších hornin nacházejících se na území ČR 
   (magmatické horniny: žula, syenit, gabro, znělec, andezit čedič,  sedimentární horniny: pískovec slepenec, jílovitá břidlice, travertin, vápenec, metamorfované horniny: fylit, svor, rula, mramor)
- 15x aplanatická zavírací lupa (dublet)
- příručka pro učitele a pracovní listy pro žáky</t>
    </r>
  </si>
  <si>
    <t>kulisa jeskyně cca 5800x4400x3050 mm, stěny, strop, nosná konstrukce masiv smrk, opláštění OSB 15 mm, lak / malba/ patinace</t>
  </si>
  <si>
    <t>5a</t>
  </si>
  <si>
    <t>5b</t>
  </si>
  <si>
    <t>sedací špalky 3ks - 300x400, 3 ks - 350x450, 3 ks 400x400 mm, špalky z jehličnatého dřeva, vylehčené, lak / patinace</t>
  </si>
  <si>
    <t>palisáda 2400x1500x300 mm, kulatina akát, lak / patinace</t>
  </si>
  <si>
    <t>sedací kameny 600x350x350 mm / 400x400x450 mm/ 500x300x400 mm, konstrukce MDF, vyztužení masiv smrk, lak / malba / patinace</t>
  </si>
  <si>
    <t>sezení ve tvaru stonožky 2800x800x350 mm, kostra sestavenbá z 2D žeber, biodeska, lak / patinace</t>
  </si>
  <si>
    <t>zvýšená podlaha pod domem 4500x4500x150 mm, nosný rošt masiv smrk, záklop OSB, povrch nášlapná vrstva přírodní lino tl.2,5 mm</t>
  </si>
  <si>
    <t>podlaha jeskyně, nosný rošt bez kotvení, smrk, záklop OSB, nášlapná vrstva přírodní lino tl. 2,5 mm (cca 15 m2)</t>
  </si>
  <si>
    <t>Muzeum východních Čech v Hradci Králové ve Vrbenského kasárnách</t>
  </si>
  <si>
    <t xml:space="preserve">Akce: </t>
  </si>
  <si>
    <t>( profesionální scénická/ galerijní svítidla)</t>
  </si>
  <si>
    <t>Ozn.</t>
  </si>
  <si>
    <t xml:space="preserve"> Položka</t>
  </si>
  <si>
    <t xml:space="preserve">  ks </t>
  </si>
  <si>
    <t>Cena za 1 ks</t>
  </si>
  <si>
    <t>Cena celkem</t>
  </si>
  <si>
    <t>1.NP</t>
  </si>
  <si>
    <t>P1.04</t>
  </si>
  <si>
    <t>W1b</t>
  </si>
  <si>
    <t>Lištové svítidlo Wallwasher, 3K, Dali</t>
  </si>
  <si>
    <t>F1b</t>
  </si>
  <si>
    <t>Lištové svítidlo Flood, 3K, Dali</t>
  </si>
  <si>
    <t>S1b</t>
  </si>
  <si>
    <t>Lištové svítidlo, Spot, 3K, Dali</t>
  </si>
  <si>
    <t>3-okruhová lišta 4m</t>
  </si>
  <si>
    <t>3-okruhová lišta 3m</t>
  </si>
  <si>
    <t>3-okruhová lišta 2m</t>
  </si>
  <si>
    <t>Lištová spojka Dali</t>
  </si>
  <si>
    <t>Lištová spojka T pravá Dali</t>
  </si>
  <si>
    <t>Lištová spojka T levá Dali</t>
  </si>
  <si>
    <t>Lištová spojka Roh Dali</t>
  </si>
  <si>
    <t>Lištový závěs</t>
  </si>
  <si>
    <t>2NP</t>
  </si>
  <si>
    <t>2.26D</t>
  </si>
  <si>
    <t>D1</t>
  </si>
  <si>
    <t>Liniové lištové  svítidlo, Dali</t>
  </si>
  <si>
    <t>Lištový napaječ Dali</t>
  </si>
  <si>
    <t xml:space="preserve">Lištová koncovka </t>
  </si>
  <si>
    <t>2.26E</t>
  </si>
  <si>
    <t>D4</t>
  </si>
  <si>
    <t>Liniové svítidlo, 4K, Dali</t>
  </si>
  <si>
    <t>2.26C</t>
  </si>
  <si>
    <t>Z1</t>
  </si>
  <si>
    <t>Lištové svítidlo zoom, Tunable white, dali</t>
  </si>
  <si>
    <t>D2</t>
  </si>
  <si>
    <t>Lištové svítidlo, Tunable white, Dali</t>
  </si>
  <si>
    <t>2.26B</t>
  </si>
  <si>
    <t>W1</t>
  </si>
  <si>
    <t>S1</t>
  </si>
  <si>
    <t>OV1</t>
  </si>
  <si>
    <t>Lištové svítidlo, Oval, 3K, Dali</t>
  </si>
  <si>
    <t>2.26A</t>
  </si>
  <si>
    <t>D6</t>
  </si>
  <si>
    <t>Zapuštěné svítidlo, 3K, Dali</t>
  </si>
  <si>
    <t>3NP</t>
  </si>
  <si>
    <t>3.24D</t>
  </si>
  <si>
    <t>D5</t>
  </si>
  <si>
    <t>3.24E</t>
  </si>
  <si>
    <t>D3</t>
  </si>
  <si>
    <t>Lištové svítidlo, extra wide flood, 4K, Dali</t>
  </si>
  <si>
    <t>3.24C</t>
  </si>
  <si>
    <t>3.24B</t>
  </si>
  <si>
    <t>3.24A</t>
  </si>
  <si>
    <t>Celkem bez DPH</t>
  </si>
  <si>
    <t>Celkem vč. DPH</t>
  </si>
  <si>
    <t>Doporučujeme instalaci přepěťových ochran dle platných norem a legislativ.</t>
  </si>
  <si>
    <r>
      <t>Příspěvky na recyklaci elektrozařízení  jsou ve specifikaci zahrnuty v ceně. P</t>
    </r>
    <r>
      <rPr>
        <sz val="11"/>
        <color rgb="FF111111"/>
        <rFont val="Arial Narrow"/>
        <family val="2"/>
        <charset val="238"/>
      </rPr>
      <t>ři prodeji nového elektrozařízení</t>
    </r>
    <r>
      <rPr>
        <sz val="11"/>
        <color theme="1"/>
        <rFont val="Arial Narrow"/>
        <family val="2"/>
        <charset val="238"/>
      </rPr>
      <t xml:space="preserve"> musí výrobce na daňový doklad viditelně </t>
    </r>
    <r>
      <rPr>
        <sz val="11"/>
        <color rgb="FF111111"/>
        <rFont val="Arial Narrow"/>
        <family val="2"/>
        <charset val="238"/>
      </rPr>
      <t>vyčíslit výši recyklačního příspěvku</t>
    </r>
    <r>
      <rPr>
        <sz val="11"/>
        <color theme="1"/>
        <rFont val="Arial Narrow"/>
        <family val="2"/>
        <charset val="238"/>
      </rPr>
      <t xml:space="preserve"> dle zákona</t>
    </r>
    <r>
      <rPr>
        <sz val="11"/>
        <color rgb="FF111111"/>
        <rFont val="Arial Narrow"/>
        <family val="2"/>
        <charset val="238"/>
      </rPr>
      <t xml:space="preserve"> č. 542/2020 Sb</t>
    </r>
    <r>
      <rPr>
        <sz val="11"/>
        <color theme="1"/>
        <rFont val="Arial Narrow"/>
        <family val="2"/>
        <charset val="238"/>
      </rPr>
      <t>.</t>
    </r>
  </si>
  <si>
    <t>dekorace oholené kmeny akátu 2000x1000x3000 mm, lak / patinace</t>
  </si>
  <si>
    <r>
      <t xml:space="preserve">V položkách rozpočtu jsou obsaženy veškeré náklady zhotovitele na dopravu materiálu, režii, koordinaní činnost a inženýring. Všechny položky zahrnují ocenění: nákupu materiálů , výroby, dodávku na místo, povrchovou úpravu, přípravu otvorů pro LCD a vitrínky, otvíravých částí, montáž na místě , instalaci prvků a odzkoušení. Tisk a výroba popisek je zahrnuta v položce grafický polep, instalace graf. ploch = polepy. Textové podklady v jazyce českém a  jejich korekturu, stejně tak překlady zajišťuje zadavatel. Obrazové podklady, fotografie zajišťuje rovněž zadavatel (pro tištěnou grafiku).  Osvětlení vitrín je součástí ceny vitrín. </t>
    </r>
    <r>
      <rPr>
        <b/>
        <sz val="10"/>
        <rFont val="Arial CE"/>
        <charset val="238"/>
      </rPr>
      <t xml:space="preserve">Úplnou a podrobnou specifikaci jednotlivých prvků najde uchazeč ve výkresové části projektové dokumentace pod označením shodným s označením v rozpočtu  </t>
    </r>
  </si>
  <si>
    <t>pracovní stůl skládací 1300x700x740 mm, deska LTD18mm, sklopná podnož kovová</t>
  </si>
  <si>
    <t>grafický polep stěn m.č. 2.26a, 2.26b, 3.24a, 3.24b, celoplošný potisk, samolepicí fólie matná s UV filtrem, laminovaná</t>
  </si>
  <si>
    <t>grafický polep stropů m.č. 2.26a, 2.26b, 3.24a, 3.24b, celoplošný potisk, samolepicí fólie matná s UV filtrem, laminovaná</t>
  </si>
  <si>
    <t>zásuvková skříňka 1200x600x1200 mm, konstrukce LTD, 5x zásuvka uzamykatelná, atypová</t>
  </si>
  <si>
    <t>stůl kancelářský 2000x800x740 mm, deska LTD 18 mm, kovová rámová podlož, žlab pro kabeláž, průchodky</t>
  </si>
  <si>
    <t>skříňka 800x420x1434 mm, konstrukce LTD, 3x police, křídlové dveře uzamykatelné</t>
  </si>
  <si>
    <t>úložná skříň 800x500x1781 mm, konstrukce LTD, 2x5 police, křídlové dveře uzamykatelné</t>
  </si>
  <si>
    <t>úložná skříň 800x500x1781 mm, konstrukce LTD, 7x police, křídlové dveře uzamykatelné, otevřený prostor pro AV rack</t>
  </si>
  <si>
    <t>otevřená knihovna 800x420x1434 mm, konstrukce LTD, 2x3 police</t>
  </si>
  <si>
    <t>stůl kancelářský 1800x800x740 mm, deska LTD18 mm, kovová rámová podlož, žlab pro kabeláž, průchodky</t>
  </si>
  <si>
    <t>stůl laboratorní 1600x800x740 mm, deska LTD 18 mm, kovová rámová podnož</t>
  </si>
  <si>
    <t>stůl laboratorní 2000x800x740 mm, deska LTD 18 mm, kovová rámová podnož</t>
  </si>
  <si>
    <t>kancelářská skříň s dveřmi 1087x800x420 mm, dub přírodní</t>
  </si>
  <si>
    <t>pořadové číslo</t>
  </si>
  <si>
    <t>kód v projektu</t>
  </si>
  <si>
    <t>název</t>
  </si>
  <si>
    <t>referenční výrobce</t>
  </si>
  <si>
    <t>referenční typové označení</t>
  </si>
  <si>
    <t>popis - minimální parametry</t>
  </si>
  <si>
    <t>množstevní jednotka</t>
  </si>
  <si>
    <t>Kč/jednotka bez_DPH</t>
  </si>
  <si>
    <t>cena celkem bez DPH</t>
  </si>
  <si>
    <t>MUZEUM VÝCHODNÍCH ČECH V HK - CKM</t>
  </si>
  <si>
    <t>1.NP - P.1.0.4</t>
  </si>
  <si>
    <t>Projektor</t>
  </si>
  <si>
    <t>Ultrakrátký datový projektor, technologie laser, rozlišení  min. 1920 x 1200,  výkon min. 5000 lumenů, kontrast min. 100 000 : 1, obrazové vstupy min. 2 x HDMI, objektiv s projekčním poměrem max. 0.25:1. Šíře obrazu min. 2,9 m.</t>
  </si>
  <si>
    <t>Držák projektoru na stěnu</t>
  </si>
  <si>
    <t>Držák pro ultrakrátký projektor pro uchycení na stěnu, s teleskopickým ramenem, plně nastavitelný ve všech osách pro správnou polohu projektoru</t>
  </si>
  <si>
    <t>Přehrávače Digital Signage</t>
  </si>
  <si>
    <t>Přehrávač podporující zobrazení max. 4K obrazu, možnost vytvoření více zónového obsahu s videem, obrázky, RSSFeed či HTML, přehrávač bez otočných součásti a s pasivním chlazením, formáty zobrazení H.265, H.264(MPEG-4, Part 10), MPEG-2, MPEG-1, .ts, .mpg, .vob, .mov, .mp4, .m2ts, BMP, JPEG, PNG, MP2, MP3, AAC, and WAV (průchozí AC3), podpora HTML5, uložiště dat microSD karta/nebo SSD disk, součástí dodávky SW pro správu obsahu včetně vzdálené zprávy v lokální sítí, min. konektivita - USB 2.0, GPIO,  audio výstup, HDMI 2.0a výstup, Gigabit Ethernet.</t>
  </si>
  <si>
    <t>Kabeláž a montážní materiál</t>
  </si>
  <si>
    <t>Propojovací kabeláž a drobný montážní materiál.</t>
  </si>
  <si>
    <t>2.NP - 2.26a</t>
  </si>
  <si>
    <t>Dotykový LCD displej</t>
  </si>
  <si>
    <t>Profesionální dotykový LCD displej úhlopříčky 21-22", rozlišení 1920 x 1080, min. 10 současných dotyků. Jas min. 200 cd/m2, vstup HDMI, USB. Určený pro zabudování.</t>
  </si>
  <si>
    <t>Držák a kryt displeje</t>
  </si>
  <si>
    <t xml:space="preserve">Atypický držák displeje a techniky pro zabudování. Velikost dle použitého displeje. Včetně krytí. Anti vandal provedení, zabraňující jakémukoliv nedbornému přístupu k technice. </t>
  </si>
  <si>
    <t>PC sestava</t>
  </si>
  <si>
    <t>Mini PC max. rozměrů 21x4x21cm s 45W zdrojem, výkonem CPU min. 5500 bodu dle nezávislého testu cpubenchmark.net, operační paměti 8GB DDR4, interní uložiště SSD s kapacitou 256GB, Gbit síťovou kartou, obsahuje min. 3x DP podporující rozlišení až 3840 x 2160@60Hz, klávesnici a myš, modulární verze operačního systému s podporou dotyků, AD (domény) a SW multimediálního obsahu.</t>
  </si>
  <si>
    <t>LFD 42-43"</t>
  </si>
  <si>
    <t>LCD profesionální displej 43", minimální parametrty: IPS s LED podsvícením, rozlišení 3840 x 2160, haze 25%, jas 500nit, kontrast 1100:1, odezva 8ms, provoz 24/7, 2x HDMI, LAN, RS232, tloušťka max. 80mm.</t>
  </si>
  <si>
    <t>Zesilovač</t>
  </si>
  <si>
    <t>Reproduktorová soustava</t>
  </si>
  <si>
    <t>Dvoupásmová podhledová reprosoustava, min. parametry 30W / 8Ω, 70Hz–16kHz, 88dB, 130° pokrytí, ø max. 240mm. výška max. 100 mm, váha max. 2 kg</t>
  </si>
  <si>
    <t>Příslušenství audio technika</t>
  </si>
  <si>
    <t>Černá krycí mřížka podhledové reprosoustavy</t>
  </si>
  <si>
    <t>Čidlo pohybu</t>
  </si>
  <si>
    <t>Čidlo (detektor pohybu), včetně napájecího zdroje.</t>
  </si>
  <si>
    <t>Přehrávač</t>
  </si>
  <si>
    <t>Audio přehrávač, podpora formátu WAV, AAC, TS, MP2, MP3, MP4, MOV, MP2TS, rozhraní USB-C, GPIO, ARC (skrze Micro HDMI), 3,5mm jack analog audiom, FastEthernet.
Součáti je aplikace pro vytváření, správu a distribuci obsahu, umožnuje dohled a správu přehrávačů.</t>
  </si>
  <si>
    <t>Řiditelný zesilovač, min. parametry:  2x 45W /8Ω, 20 Hz - 20 kHz, nastavení výšek a basů, chlazení bez hluku, řízení po LAN</t>
  </si>
  <si>
    <t>2.NP - 2.26b</t>
  </si>
  <si>
    <t>Dvoupásmová reprosoustava min. 50W/8Ω, 35W/100V, 85dB SPL, rozsah min. 90Hz - 18kHz, velikost max. v200 x š250 x h150 mm, váha max. 3 kg, včetně polohovatelného držáku, bílá</t>
  </si>
  <si>
    <t>Extender/přepínač</t>
  </si>
  <si>
    <t>Extender/přepínač v provedení na zeď - konektrory HDMI, VGA, audio, převodník na HDBase-T. Včetně přijímače HDBase-T s audio de-embederem. Automatické přepínání, možnost spouštění zobrazovače prostřednictvím RS232.</t>
  </si>
  <si>
    <t>2.NP - 2.26c</t>
  </si>
  <si>
    <t>Instalační datový projektor na blendovanou projekci</t>
  </si>
  <si>
    <t>Instalační datový projektor, technologie laser + DLP vhodná pro blendovanou (spojenou) projeci. Rozsah objektivu musí obsahovat projekční poměr 0,8:1. Rozlišení 1920 x 1200,  výkon  min. 7000 lumenů, obrazové vstupy min. HDMI.</t>
  </si>
  <si>
    <t>Držák projektoru</t>
  </si>
  <si>
    <t>Držák projektoru na strop, plně polohovatelný pro usazení projektoru do správné pozice, barva černá.</t>
  </si>
  <si>
    <t>Pracovní stanice pro zpracování a běh interaktivního SW</t>
  </si>
  <si>
    <t>Pracovní stanice pro ovládání - řízení</t>
  </si>
  <si>
    <t>Kalibrační kameraa</t>
  </si>
  <si>
    <t>Kalibrační kamera se širokoúhlým objektivem, pro kalibraci blendované projekce. Připojení USB, včetně převodníku USB, nebo ethernet. Kompatibilní s aplikací - SW pro interaktivitu.</t>
  </si>
  <si>
    <t>Laserový skener - LiDAR</t>
  </si>
  <si>
    <t>Laserový skener pro interaktivitu na zeď/podlahu. Rozsah min. 190°, dosah min15 m, frekvence min. 50 Hz. Připojení Ethernet. Vhodný pro Multitouch interaktivitu. Přesnost minimálně (max. +- 25mm).</t>
  </si>
  <si>
    <t>Interaktivní SW</t>
  </si>
  <si>
    <t>SW pro interaktivitu projekční plochy pro 3 výstupy (3 projektory). Pro Interaktivní projekci na blendovanou plochu na zeď a plochu na podlahu. Kompatibilní s laserovým skenerem. Možnost tvorby dotykových aplikací a následně jejich provoz. Stálá lincence SW.</t>
  </si>
  <si>
    <t>K8</t>
  </si>
  <si>
    <t>Profesionální dotykový LCD displej úhlopříčky 42 -43", rozlišení 1920 x 1080, min. 20 současných dotyků. Jas min. 400 cd/m2, vstup HDMI, USB. Určený pro zabudování.</t>
  </si>
  <si>
    <t>Zabudování displeje</t>
  </si>
  <si>
    <t>Uchycení displeje do fundusu pojízdného stolu. Příčné nsníky pro položení displeje.</t>
  </si>
  <si>
    <t>Přenos signálu po CAT 5/6</t>
  </si>
  <si>
    <t>Extender pro přenos HDMI po kabelu CATx - Vysílač Minimální technické parametry:  Podpora standardů HDBase-T, HDMI 1.4, HDCP 2.2. Podpora 4K/UHD@60Hz 4:2:0. Kompatibilní s CAT5e/6/7 twisted pair stíněnými kabely. Přenos 1920x1200 a 1080p/60 na min. 100 m, přenos 4K/UHD na min. 70 m  (obojí při použití kabelu CAT6/7). HDCP kompatibilní. Podpora přenosu EDID, CEC, 3D. PoCc napájení přijímače po CATx kabelu</t>
  </si>
  <si>
    <t>Extender pro přenos HDMI po kabelu CATx - Přijímač Minimální technické parametry:  Podpora standardů HDBase-T, HDMI 1.4, HDCP 2.2. Podpora 4K/UHD@60Hz 4:2:0. Kompatibilní s CAT5e/6/7 twisted pair stíněnými kabely. Přenos 1920x1200 a 1080p/60 na min. 100 m, přenos 4K/UHD na min. 70 m  (obojí při použití kabelu CAT6/7). HDCP kompatibilní. Podpora přenosu EDID, CEC, 3D. PoCc napájení přijímače po CATx kabelu</t>
  </si>
  <si>
    <t>3.NP - 3.24a</t>
  </si>
  <si>
    <t>Extender/přepínač v provedení na zeď - konektrory HDMI, VGA, audio, převodník na HDBase-T. Včetně přijímače s audio de-embederem. Automatické přepínání, možnost spouštění zobrazovače prostřednictvím RS232.</t>
  </si>
  <si>
    <t>3.NP - 3.24b</t>
  </si>
  <si>
    <t>Dvoupásmová reprosoustava min. 50W/8Ω, 35W/100V, 85dB SPL, rozsah min. 90Hz - 18kHz, velikost max. v200 x š250 x h150 mm, váha max. 3 kg, včetně polohovatelného držáku, černá</t>
  </si>
  <si>
    <t>3.NP - 3.24c</t>
  </si>
  <si>
    <t>Stropní držák projektoru</t>
  </si>
  <si>
    <t xml:space="preserve">Univerzální držák - komplet vč. universálního adaptéru pro mobilní projektory.
Bílá barva.
Nosnost dle použitého typu projektoru.
</t>
  </si>
  <si>
    <t>Počítače</t>
  </si>
  <si>
    <t>Mini pracovní stanice, case rozměru max 220 x 75 x 220mm, min. 280W zdrojem s účinností 89%, sestav pro provoz 24/7, výkon CPU min. 34000 bodu dle nezávislého testu cpubenchmark.net, grafická karta s min. 8GB paměti GDDR6 a výkonem min. 6300 bodů dle nezávislého testu www.videocardbenchmark.net, operační paměť min. 32GB DDR5, SSD disk s kapacitou 1TB, 1x Gbit síťová karta, min. 4x video výstup DP, USB-C, USB 3.0, klávesnici a myš, podpora VESA, operační systém s podporu AD (domény), rozšiřující servisní služba s oprava u zákazníka a s odezvou do následujícího pracovního dne od nahlášení servisní události</t>
  </si>
  <si>
    <t>Držák projektoru stropní</t>
  </si>
  <si>
    <t>Stropní držák projektoru pro polohu projektoru objektivem dolů.</t>
  </si>
  <si>
    <t>Koncový zesilovač, min. parametry: výkon 2x 40W_8Ω nebo 2x 40W /70_100V, 2x nesymetrický vstup, 2 symetrický vstup, chlazení bez hluku, individuální nastavení výšek a basů pro každý výstup, sleep mode, možnost vzdáleného ovladače, 19" rack uchycení, šířka max. 1/2 rack</t>
  </si>
  <si>
    <t>Koncový zesilovač, min. parametry: výkon 2x 80W_8Ω nebo 2x 80W /70_100V, 2x nesymetrický vstup, 2 symetrický vstup, chlazení bez hluku, individuální nastavení výšek a basů pro každý výstup, sleep mode, možnost vzdáleného ovladače, 19" rack uchycení, šířka max. 1/2 rack</t>
  </si>
  <si>
    <t>Mixážní systém</t>
  </si>
  <si>
    <t>Mixážní matice s digitálním signálovým processingem, min. parametry: 4 symetrické vstupů / 4 symetrické výstupů, min. 2 logické výstupy, indikační LED, ethernet pro nastavení, kontrolu a monitoring, vstup pro řízení</t>
  </si>
  <si>
    <t>Připojení mix. matice k Dante síti</t>
  </si>
  <si>
    <t>Dante - min. 2x XLR line vstup, min. parametry: 35Hz - 20kHz, napájení PoE</t>
  </si>
  <si>
    <t>Síťové prvky</t>
  </si>
  <si>
    <t>8 portový Gigabit řízený přepínač, 8x Gigabit metal, propustnost 16Gbps, rychlost přesměrování až 11,9Mpps, 8 portů PoE+ 802.3at (30W) - Power budget 70W, IPv6, 802.3az (Green), L2 Multicast, Link agregace, VLAN, QoS,fanless</t>
  </si>
  <si>
    <t>Řídicí systém pro CKM</t>
  </si>
  <si>
    <t>Ovládací panely</t>
  </si>
  <si>
    <t>Dotykový panel řídicího systému - drátový stolní. Minimální technické parametry: úhlopříčka 7" 16:9, rozlišení 1280x800, kapacitní dotykový IPS displej, vestavěné reproduktory a mikrofon, vestavěný světelný a pohybový senzor, IP komunikace, napájení přes PoE</t>
  </si>
  <si>
    <t>Kontrolér</t>
  </si>
  <si>
    <t xml:space="preserve">Kontrolér řídicího systému. Min. technické parametry kontroléru: CPU, 256MB RAM, 4x RS232, 8x IR, 8x IO, 4x relé, 1x LAN, slot pro SD kartu nebo vestavný SSD (min. 4GB), vestavěný webový server. </t>
  </si>
  <si>
    <t>Ostatní kancelářská technika</t>
  </si>
  <si>
    <t>tablet min. 10.9palcový (úhlopříčně) Multi‑Touch displej IPS 2360 × 1640, šesti jádrový procesor, uložiště 64GB, WiFi ax (2,4 GHz a 5 GHz), Bluetooth 5.2, přední 12MP kamera, hlavní fotoaparát 12 MP s rozlišením až 4k, systémový konektor USB-C, operační systém kompatibilní s iOS app, tříosý gyroskop, akcelerometr, barometr, snímač okolního osvětlení, čtečka otisku prstů, vestavěná dobíjecí baterie s výdrží až 10 hodin, hmotnost do 480 gramů</t>
  </si>
  <si>
    <t>Softwarové produkty</t>
  </si>
  <si>
    <t>Aplikace pro emulaci dotykového panelu a kontroléru. Kompatibilní s operačním systémem tabletu/PC. 1 licence přísluší jednomu aktuálnímu použití na jednom zařízení.</t>
  </si>
  <si>
    <t>Zprovoznění síťové komunikace</t>
  </si>
  <si>
    <t>Zprovoznění síťové komunikace včetně potřebného zařízení umožňující propojení dodávané AV techologie v síti a jejich vzájemnou komunikaci.</t>
  </si>
  <si>
    <t>DALI stmívání</t>
  </si>
  <si>
    <t>Jednotka do rozvaděče - Převodník 2x DALI / Ethernet.Převodník 2x DALI / Modbus TCP. Napájení PoE nebo 9-32V. Indikace komunikace na DALI. Signalizace připojení DALI sběrnice. Galvanické oddělení DALI/ETH</t>
  </si>
  <si>
    <t>Napájecí modul DALI</t>
  </si>
  <si>
    <t>Jednotka do rozvaděče - Napájecí modul pro DALI sběrnici</t>
  </si>
  <si>
    <t>Napájecí zdroj pro jednotky</t>
  </si>
  <si>
    <t>Napájecí modul pro jednotky v rozvaděči</t>
  </si>
  <si>
    <t>Komunikační modul</t>
  </si>
  <si>
    <t>Převodník RS-232/485, automatický poloduplexní provoz, indikace směru přenosu, přenosová rychlost: 19200 bitů/s, max. 2 moduly.</t>
  </si>
  <si>
    <t>Reléová jednotka</t>
  </si>
  <si>
    <t>Šestikanálové relé jednotka pro spínání zátěží do 10A, 6 nezávislých bezpotenciálových přepínacích výstupů, řízení po sběrnicia externími tlačítky, testovací tlačítka na čelním panelu, programovatelné parametry pro každé relé (odezva na vstup, zpožděné zapnutí/vypnutí, paměť, sekvence pro ovládání motorů), indikace napájení a stavu relé. Technická specifikace: Napájecí napětí: 230V / 50/60Hz, 50 mA, Počet spínaných výstupů: 6, Maximální zátěž: 230V/10A každý výstup při odporové zátěži, Svorky: Pro vodiče do průřezu 1.5 mm2, max.6 modulů po 17.5 mm</t>
  </si>
  <si>
    <t>Vzdálená správa</t>
  </si>
  <si>
    <t>Zařízení pro vzdálenou správu s přístupem přes veřejný internet s provazbou na řídicí systém expozice.</t>
  </si>
  <si>
    <t>Instalace</t>
  </si>
  <si>
    <t>19" rack</t>
  </si>
  <si>
    <t>19" rack volně stojící, včetně vnitřního vybavení.</t>
  </si>
  <si>
    <t>Instalace veškeré AV techniky, konektorování, zapojení, zprovoznění, nastavení. Programování řídicího systému. Doprava, projektový management, systémový test, předání a zaškolení.</t>
  </si>
  <si>
    <t>CENA CELKEM BEZ DPH:</t>
  </si>
  <si>
    <t>ergonometrická kancelářská židle, sedák látka, vvysoký opěrák síťovina, stavitelné područky, kolečková</t>
  </si>
  <si>
    <t>židle konferenční, plastová skořepina, čalouněný sedák, čtyři kovové nohy, bez područek, stohovatelná</t>
  </si>
  <si>
    <t>židle konferenční, plastová skořepina, čtyři kovové nohy, bez područek, stohovatelná</t>
  </si>
  <si>
    <t>koberec, v 18 mm,  struktura a barevnost napodobující trávu, nepravidelný tvar, lepeno demontovatelným způsobem na vinyl - cca</t>
  </si>
  <si>
    <t>koberec, v 18 mm, struktura a barevnost napodobující trávu, nepravidelný tvar, lepeno demontovatelným způsobem na vinyl - cca</t>
  </si>
  <si>
    <r>
      <rPr>
        <sz val="10"/>
        <rFont val="Arial CE"/>
        <charset val="238"/>
      </rPr>
      <t>sada trvalých preparátů</t>
    </r>
    <r>
      <rPr>
        <sz val="7"/>
        <rFont val="Arial CE"/>
        <charset val="238"/>
      </rPr>
      <t xml:space="preserve">
sada 100 ks preparačních sklíček rozměru 25 x 76 mm s hotovými preparáty v dřevěném pouzdře.</t>
    </r>
    <r>
      <rPr>
        <sz val="9"/>
        <rFont val="Arial CE"/>
      </rPr>
      <t xml:space="preserve">
</t>
    </r>
    <r>
      <rPr>
        <sz val="7"/>
        <rFont val="Arial CE"/>
        <charset val="238"/>
      </rPr>
      <t>Obsahuje vzorky hmyzu, rostlin, živočišných tkání a mnoho dalších pro hodiny zábavy a objevování.</t>
    </r>
  </si>
  <si>
    <r>
      <t xml:space="preserve">mikroskop 
</t>
    </r>
    <r>
      <rPr>
        <u/>
        <sz val="7"/>
        <rFont val="Arial CE"/>
        <charset val="238"/>
      </rPr>
      <t>Technické informace</t>
    </r>
    <r>
      <rPr>
        <sz val="7"/>
        <rFont val="Arial CE"/>
        <charset val="238"/>
      </rPr>
      <t xml:space="preserve"> :
Velikost balení (DxŠxV): 30.5x22.5x46cm
Typ: světlo/optické, biologický
Hlava: trinokulární, Hubice: otočná hlava 360°
Úhel sklonu hlavy: 30°, Zvětšení: 40—1000x
Průměr tubusu okuláru: 23,2mm, Okuláry: 10x
Objektivy: 4x; 10x; 40x; 100x (pro ponoření do oleje)
Revolverový nosič: pro 4 objektivy,  Pracovní stolek: mechanický
Mezipupilární vzdálenost (IPD): 53-75mm, Dioptrická korekce okuláru: ±5 dioptrií
Kondenzor: Abbe, Clona: Irisová
Zaostření: koaxiální, hrubé a jemné, Materiál těla: kov, s osvětlením: LED, Regulace jasu: ano
Napájení: 220–240 V, adaptér: Síťový adaptér, Umístění světelného zdroje. Spodní
Metody pozorování: světlé pole</t>
    </r>
  </si>
  <si>
    <r>
      <t xml:space="preserve">stereolupa
</t>
    </r>
    <r>
      <rPr>
        <u/>
        <sz val="7"/>
        <rFont val="Arial CE"/>
        <charset val="238"/>
      </rPr>
      <t>Technické informace :</t>
    </r>
    <r>
      <rPr>
        <sz val="7"/>
        <rFont val="Arial CE"/>
        <charset val="238"/>
      </rPr>
      <t xml:space="preserve">
Typ: binolupa s horním osvětlením / prosvětlovací mikroskop s trinokulární hlavicí
Zvětšení:   8x - 50x
Okuláry:   širokoúhlé WF 10x, průměr 30mm
Objektiv:  achromatický stereo zoom objektiv 0.8x - 5x
Osvětlení: spodní i horní, samostatná korekce intenzity osvitu obou svěětel
Napájení : AC adapter, USB adapter
Nastavení rozpětí očí :   52-75 mm 
Maximalní zaostřitelná pracovní výška   105 mm
Rozměry mikroskopu   300mm x 295mm x 380mm
včetně síťového adaptéru, USB adaptéru, krytu proti prachu</t>
    </r>
  </si>
  <si>
    <t>Závěsná reprosoustava min. parametry: 80 Hz-15 kHz, 15W/100V, citlivost 90dB, pokrytí 180°, max. 3,5 kg, černá, vnitřní/venkovní použití IP56</t>
  </si>
  <si>
    <t>Řiditelný zesilovač, min. parametry: 2x stereo analogový vstup, 2x 20W /4Ω, fantomové napájení mikrofonu, 20 Hz - 20 kHz, nastavení výšek a basů, chlazení bez hluku, RS-232</t>
  </si>
  <si>
    <t>Monitor s viditelnou uhlopříčkou min. 60,45cm (23,8"), matný, antireflexní, LED podsvícení, rozlišení 1920x1080, pozorovací úhel 178° vodorovně, 178° svisle, jas min. 250 cd/m2, kontrastní poměr 1000:1 statický, doba odezvy max. 5ms, video vstupy HDMI, DisplayPort, náklon -5 až +23°, výškově nastavitelný stojan až 100mm, dva integrované reproduktory s výkonem 2 W</t>
  </si>
  <si>
    <t>Monitory</t>
  </si>
  <si>
    <t>2.NP - 2.26e</t>
  </si>
  <si>
    <t>Propojovací kabeláž mezi kamerou a streamerem</t>
  </si>
  <si>
    <t xml:space="preserve">Kabeláž </t>
  </si>
  <si>
    <t>notebook s FHD IPS matným displejem min. 13" a LED podsvícením, min. destijádrový CPU s výkonem min. 15600 bodu dle nezávislého testu www.cpubenchmark.net (v10), operační paměť min. 16GB DDR4 s možnosti rozšíření až na 64GB, pevný M.2 SSD s kapacitou min. 512GB, WiFi, LAN, Bluetooth, USB-C 4 s podporu DisplayPort a napájení, USB 3.2, HDMI, HD webkamera, čtečka otisků prstů, podsvícená klávesnice odolná proti polití s numerickou část, celokovové nebo celocarbon šasí, hmotnost max. 1,4kg, operační systém s podporu AD (domény)</t>
  </si>
  <si>
    <t>Notebook</t>
  </si>
  <si>
    <t>SD karta SDXC 128GB Class 10 UHS-I U3</t>
  </si>
  <si>
    <t>SD karta</t>
  </si>
  <si>
    <t>Nabíječka baterií pro baterie do kamery.Kompatibilní s bateriemi používanými do kamery.</t>
  </si>
  <si>
    <t>Nabíječka baterií</t>
  </si>
  <si>
    <t>Baterie kompatibilní s kamerou. Min. 5500 mAh</t>
  </si>
  <si>
    <t>Baterie pro kameru</t>
  </si>
  <si>
    <t>H.264 enkodér s minimálními parametry: Převod vstupního digitálního nebo analogového obrazu + zvuku do videostreamu, rozlišení streamu 1920 x 1080p (H.264) @ 50/60 fps, min. bitrate 6 Mbps, protokol RTMP, RTMPS, RTSP. Nastavení a živý náhled streamu přes webové rozhraní. Vstupy: 1x HDMI, 1x SDI (BNC), 2x audio (cinch), 2x symetr.audio (XLR), 1x LAN, USB na předním panelu pro připojení úložiště, slot na SD kartu</t>
  </si>
  <si>
    <t>Ostatní videotechnika</t>
  </si>
  <si>
    <t>Stativ na studiová světla, výška max.50-min. 200cm, nosnost min.5 kg</t>
  </si>
  <si>
    <t>Stativ na světlo</t>
  </si>
  <si>
    <t>LED panel, min. 12W, rozsah teplot max. 3200- min. 5600K, Wifi, stmívač. Uchcení na stativ, rozměry max. 200 x 150x 20 mm.</t>
  </si>
  <si>
    <t>Přenosné světlo</t>
  </si>
  <si>
    <t>LED panel, min. 22W, rozsah teplot max. 3200- min. 5600K, Wifi, stmívač. Uchcení na stativ, rozměry max. 400 x 300 x 20 mm.</t>
  </si>
  <si>
    <t>Kamerový stativ. Min. nosnost hlavy 5.kg, nosnost nohou min. 20 kg. Hlava kompatibilní s kmaerou, otočná 360°. Rozsah výšky max. 780 cm - min. 150 cm výška, 3 sekce. Možnost aretace hlavy, vestavná vodováha.</t>
  </si>
  <si>
    <t>Kamerový stativ</t>
  </si>
  <si>
    <t>Bezdrátový RF ruční mikrofon - vysílač, 1x přijímač, všesměrová charakteristika, frekvenční rozsah min. 80Hz - 15kHz, akumulátor s výdrží min. 6 hod., vč. Větrné ochrany. Kompatibilní s přijímačem.</t>
  </si>
  <si>
    <t>Mikrofon bezdrátový ruční</t>
  </si>
  <si>
    <t>Přijímač bezdrátového ručního mikrofonu.</t>
  </si>
  <si>
    <t>Mikrofon bezdrátový - přijímač</t>
  </si>
  <si>
    <r>
      <t>Bezdrátová RF digitální sada, 2x klopový všesměrový mikrofon - vysílač, 1x přijímač, frekvenční rozsah min. 80Hz - 15kHz, akumulátor s výdrží min. 6 hod., vč. systémového nabíjení ve vysílači, 3 pin zvukový výstup, výrobcem garantovaný provoz min.4 systémů v jedné lokaci</t>
    </r>
    <r>
      <rPr>
        <b/>
        <sz val="10"/>
        <rFont val="Arial CE"/>
        <charset val="238"/>
      </rPr>
      <t xml:space="preserve">, </t>
    </r>
    <r>
      <rPr>
        <sz val="11"/>
        <color theme="1"/>
        <rFont val="Calibri"/>
        <family val="2"/>
        <charset val="238"/>
        <scheme val="minor"/>
      </rPr>
      <t>rozměry vysílače max. 110×70×25mm, váha max. 90g.</t>
    </r>
  </si>
  <si>
    <t>Mikrofon bezdrátový klopový</t>
  </si>
  <si>
    <t xml:space="preserve">Reportážní ruční 4K kamera. Minimální parametry a funkce: Integrovaný objektiv 24x optický zoom, rozsah max. 25 mm až min. 600 mm. Nezávislé ovládací kroužky pro zoom a ostření, ND filtry lze volit mezi 1/4, 1/16, 1/64 a čirým sklem,  živé FHD streamování přes Wi-Fi a Ethernet, detekce obličeje AF/AE, 5-osá hybridní stabilizace obrazu, 4K 60p 4:2:2 10bit (HDMI), HEVC 4:2:0 10bitový záznam,Dvojitý slot na SD karty, Záznam ve formátu MOV (4:2:2 10bitový záznam, 24bitový LPCM), Výklopný hledáček s očnicí, LED světlo, Odnímatelná rukojeť </t>
  </si>
  <si>
    <t>Kompaktní 4K kamera</t>
  </si>
  <si>
    <t>2.NP - 2.26d</t>
  </si>
  <si>
    <t>Pracovní stanice řídicí, case tower, min. 650W zdrojem s účinností 90%, sestav pro provoz 24/7, výkon min 16core CPU min. 38000 bodu dle nezávislého testu cpubenchmark.net s min. 18 PCIe linkami, grafická karta s min. 8GB paměti GDDR6, propustnosti min. 160GB/s a s min. počtem streamovaných multiprocesorových jader 800, operační paměť min. 8GB DDR5, 2x SSD disk s kapacitou min. 256GB a pevný disk s kapacitou min. 2TB, DVD-RW optická mechanika, čtečka MCR, 2x Gbit síťová karta, min. 4x video výstup DP s podporu 4K, klávesnici a myš stejného výrobce, operační systém s podporu AD (domény), servisní služba s odezvou do následujícího pracovního dne od nahlášení servisní události</t>
  </si>
  <si>
    <t>Pracovní stanicepro interaktivitu, case tower, min. 1100W zdrojem s účinností 90%, sestav pro provoz 24/7, výkon min. 8 jádrového CPU min. 24000 bodu dle nezávislého testu cpubenchmark.net s min. 60 PCIe linkami, grafická karta s min. 46GB paměti GDDR6, propustnosti min. 900GB/s a min. počtem streamovaných multiprocesorových jader 15000, s podporu blending, synchronizace překryvu. Operační paměť min. 32GB DDR5, 2x SSD disk s kapacitou min. 512GB a pevný disk s kapacitou min. 2TB, DVD-RW optická mechanika, 2x 10Gb síťová karta, USB-C 20Gbps, min. 4x video výstup DP s podporu 4K/120Hz, klávesnici a myš, operační systém s podporu AD (domény), servisní služba s odezvou do následujícího pracovního dne od nahlášení servisní události</t>
  </si>
  <si>
    <t xml:space="preserve">Extender pro přenos HDMI po kabelu CAT5e/6/7 -  vysílač. Minimální technické parametry: Podpora standardů HDBase-T, HDMI 1.4, HDCP 2.2. Podpora 4K/UHD@60Hz 4:2:0. Kompatibilní s CAT5e/6/7 twisted pair stíněnými kabely. Přenos 1080p na vzálenost min. 30m HDCP kompatibilní. Podpora přenosu EDID a CEC. </t>
  </si>
  <si>
    <t>HDMI extender</t>
  </si>
  <si>
    <t>Přípojné místo do stolu. Součástí přípojného místa zásuvka 230v, nabíjení USB-A+USB-C, vytahovací kabel HDMI včetně závaží pro vracení kabelu a krytu kabelu. Barva černá.</t>
  </si>
  <si>
    <t>Přípojné místo</t>
  </si>
  <si>
    <t>Sada bezdrátový jednokanálový přenosný vysílač a přijímač zabudovaný v motoru elektrického plátna.</t>
  </si>
  <si>
    <t>Příslušenství plátna</t>
  </si>
  <si>
    <t>Elektrické roletové projekční plátno určené pro montáž na stěnu nebo pod strop. Projekční povrch se ziskem min. 1.1 a pozorovacím úhlem min. 120°.  Formát 16:9, šířka obrazu min. 290 cm.</t>
  </si>
  <si>
    <t>Roletová plátna</t>
  </si>
  <si>
    <t>konferenční datový projektor s laserovým světelným zdrojem s životností 20 000 hodin, technologie 3LCD, rozlišení WUXGA, výkon min. 6000 ANSI lumen, kontrast min. 3 000 000:1, projekční poměr v rozsahu min 1,1-1,75:1, V a H lens shift, vstupy min. HDMI, VGA, HDBaseT, hmotnost max 7,5 kg, barva bílá</t>
  </si>
  <si>
    <t>Konferenční DP</t>
  </si>
  <si>
    <t>2.NP - 2.05</t>
  </si>
  <si>
    <t>1.NP - 1.05, 1.06</t>
  </si>
  <si>
    <t xml:space="preserve"> Muzeum východních Čech v Hradci Králové</t>
  </si>
  <si>
    <t xml:space="preserve">povrchová fólie snímatelná oboustr. pro v. modulu 2500mm,  bílá </t>
  </si>
  <si>
    <t xml:space="preserve">povrchová fólie snímatelná oboustr. pro v. modulu 2500mm, mat bílá </t>
  </si>
  <si>
    <t xml:space="preserve">výmalba stěn a stropu, omyvatelná barva černá, matná, m.č. 2.26c, 3.24c, </t>
  </si>
  <si>
    <t>grafická a tisková  příprava</t>
  </si>
  <si>
    <t>OV 1</t>
  </si>
  <si>
    <t>Lištové svítidlo, Oval, Dali</t>
  </si>
  <si>
    <t>Lištové svítidlo, Spot, Dali</t>
  </si>
  <si>
    <t>Lištové svítidlo ,Walwasher, 3K,Dali</t>
  </si>
  <si>
    <t xml:space="preserve">Pokud se v technických podmínkách vyskytnou přímé či nepřímé odkazy na určité dodavatele, výrobky, patenty, vynálezy, užitné vzory, průmyslové vzory, ochranné známky nebo označení původu, které by vedly ke zvýhodnění nebo vyloučení určitých dodavatelů nebo určitých výrobků, je dodavatel oprávněn u každého takového odkazu nabídnout rovnocenné řešení.
Pokud se v technických podmínkách vyskytnou odkazy na normy nebo technické dokumenty, je dodavatel oprávněn u každého takového odkazu nabídnout rovnocenné, nebo kvalitnější řešení.
Veškeré technické podmínky jsou uvedeny jako minimální (popř. dle jejich povahy jako maximální) a závazné.
Dodavatel je oprávněn nabídnout plnění s lepšími parametry než těmi, které jsou stanoveny zadavatelem jako minimální, resp. podle jejich povahy maximální hodnoty. V takovém případě je dodavatel povinen prokázat, že jím nabízený parametr skutečně představuje lepší splnění dané technické podmínky.
Pro dodávku prvků mobiliáře (část Interiér) jsou požadované rozměry s tolerancí +- 5%. Všechny rozměry nutno před zahájením prací ověřit na místě se skutečností a případné odchylky nebo rozpory s dokumentací konzultovat s architektem a odsouhlasit s objednatelem.
Pro dodávku prvků v části AV technika jsou požadované rozměry s tolerancí +- 5%. Všechny rozměry nutno před zahájením prací ověřit na místě se skutečností a případné odchylky nebo rozpory s dokumentací konzultovat s architektem a odsouhlasit s objednatelem.
V případě požadavků na barevné provedení prvků je možné za předpokladu odsouhlasení architektem a objednatelem přistoupit ke změně barevnosti, pokud tato barevnost nemá vliv na výslednou cenu prvku.
</t>
  </si>
  <si>
    <t>Podrobná specifikace prvků potřebných pro kompletaci výstavních stěn.</t>
  </si>
  <si>
    <t>Výsledný součet se propíše do položkového rozpočtu "KL+interiér" položka č. 20 V3</t>
  </si>
  <si>
    <r>
      <t xml:space="preserve">výstavní stěny - modul 1000x2500x40 mm, sendvičové panely s HDF povrchem s hliníkovou hranou, modulární, opakovaně sesaditelné, včetně kotvících prvků pro sestavení a kotvení ke stěně -  podrobná specifikace- skladba položek k ocenění uvedena v příloze tohoto rozpočtu - </t>
    </r>
    <r>
      <rPr>
        <b/>
        <sz val="10"/>
        <rFont val="Arial CE"/>
        <charset val="238"/>
      </rPr>
      <t>sada 30 ks stěn - viz samostatná specifikace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</si>
</sst>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Kč&quot;;\-#,##0.00\ &quot;Kč&quot;"/>
    <numFmt numFmtId="44" formatCode="_-* #,##0.00\ &quot;Kč&quot;_-;\-* #,##0.00\ &quot;Kč&quot;_-;_-* &quot;-&quot;??\ &quot;Kč&quot;_-;_-@_-"/>
    <numFmt numFmtId="164" formatCode="dd\.mm\.yyyy"/>
    <numFmt numFmtId="165" formatCode="#,##0.00%"/>
    <numFmt numFmtId="166" formatCode="#,##0.00000"/>
    <numFmt numFmtId="167" formatCode="#,##0.000"/>
    <numFmt numFmtId="168" formatCode="_-* #,##0.00\ [$Kč-405]_-;\-* #,##0.00\ [$Kč-405]_-;_-* &quot;-&quot;??\ [$Kč-405]_-;_-@_-"/>
    <numFmt numFmtId="169" formatCode="_-* #,##0.00\ _K_č_-;\-* #,##0.00\ _K_č_-;_-* &quot;-&quot;??\ _K_č_-;_-@_-"/>
    <numFmt numFmtId="170" formatCode="#,##0\ &quot;Kč&quot;;[Red]#,##0\ &quot;Kč&quot;"/>
    <numFmt numFmtId="171" formatCode="#,##0.00\ &quot;Kč&quot;"/>
    <numFmt numFmtId="172" formatCode="_-* #,##0\ &quot;Kč&quot;_-;\-* #,##0\ &quot;Kč&quot;_-;_-* &quot;-&quot;??\ &quot;Kč&quot;_-;_-@_-"/>
  </numFmts>
  <fonts count="55" x14ac:knownFonts="1">
    <font>
      <sz val="11"/>
      <color theme="1"/>
      <name val="Calibri"/>
      <family val="2"/>
      <charset val="238"/>
      <scheme val="minor"/>
    </font>
    <font>
      <b/>
      <sz val="14"/>
      <name val="Arial CE"/>
    </font>
    <font>
      <sz val="10"/>
      <color rgb="FF3366FF"/>
      <name val="Arial CE"/>
    </font>
    <font>
      <sz val="10"/>
      <color rgb="FF969696"/>
      <name val="Arial CE"/>
    </font>
    <font>
      <sz val="10"/>
      <name val="Arial CE"/>
    </font>
    <font>
      <b/>
      <sz val="10"/>
      <name val="Arial CE"/>
    </font>
    <font>
      <b/>
      <sz val="12"/>
      <color rgb="FF960000"/>
      <name val="Arial CE"/>
    </font>
    <font>
      <sz val="8"/>
      <color rgb="FF969696"/>
      <name val="Arial CE"/>
    </font>
    <font>
      <b/>
      <sz val="12"/>
      <name val="Arial CE"/>
    </font>
    <font>
      <sz val="9"/>
      <name val="Arial CE"/>
    </font>
    <font>
      <b/>
      <sz val="12"/>
      <color rgb="FF800000"/>
      <name val="Arial CE"/>
    </font>
    <font>
      <sz val="12"/>
      <color rgb="FF003366"/>
      <name val="Arial CE"/>
    </font>
    <font>
      <sz val="9"/>
      <color rgb="FF969696"/>
      <name val="Arial CE"/>
    </font>
    <font>
      <sz val="8"/>
      <color rgb="FF960000"/>
      <name val="Arial CE"/>
    </font>
    <font>
      <b/>
      <sz val="8"/>
      <name val="Arial CE"/>
    </font>
    <font>
      <sz val="8"/>
      <color rgb="FF003366"/>
      <name val="Arial CE"/>
    </font>
    <font>
      <b/>
      <sz val="12"/>
      <name val="Arial CE"/>
      <charset val="238"/>
    </font>
    <font>
      <b/>
      <sz val="12"/>
      <color theme="1"/>
      <name val="Calibri"/>
      <family val="2"/>
      <charset val="238"/>
      <scheme val="minor"/>
    </font>
    <font>
      <sz val="12"/>
      <color theme="1"/>
      <name val="Calibri"/>
      <family val="2"/>
      <charset val="238"/>
      <scheme val="minor"/>
    </font>
    <font>
      <sz val="12"/>
      <color rgb="FF002060"/>
      <name val="Calibri"/>
      <family val="2"/>
      <charset val="238"/>
      <scheme val="minor"/>
    </font>
    <font>
      <b/>
      <sz val="12"/>
      <color rgb="FF003366"/>
      <name val="Arial CE"/>
      <charset val="238"/>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1"/>
      <color rgb="FFC00000"/>
      <name val="Calibri"/>
      <family val="2"/>
      <charset val="238"/>
      <scheme val="minor"/>
    </font>
    <font>
      <sz val="11"/>
      <name val="Calibri"/>
      <family val="2"/>
      <scheme val="minor"/>
    </font>
    <font>
      <i/>
      <sz val="11"/>
      <color rgb="FF7030A0"/>
      <name val="Calibri"/>
      <family val="2"/>
      <scheme val="minor"/>
    </font>
    <font>
      <i/>
      <sz val="11"/>
      <color theme="1"/>
      <name val="Calibri"/>
      <family val="2"/>
      <charset val="238"/>
      <scheme val="minor"/>
    </font>
    <font>
      <b/>
      <sz val="11"/>
      <color rgb="FF00B050"/>
      <name val="Calibri"/>
      <family val="2"/>
      <charset val="238"/>
      <scheme val="minor"/>
    </font>
    <font>
      <sz val="11"/>
      <color rgb="FFC00000"/>
      <name val="Calibri"/>
      <family val="2"/>
      <scheme val="minor"/>
    </font>
    <font>
      <b/>
      <sz val="10"/>
      <name val="Arial CE"/>
      <charset val="238"/>
    </font>
    <font>
      <b/>
      <sz val="11"/>
      <color rgb="FF7030A0"/>
      <name val="Calibri"/>
      <family val="2"/>
      <charset val="238"/>
      <scheme val="minor"/>
    </font>
    <font>
      <b/>
      <sz val="14"/>
      <name val="Arial CE"/>
      <charset val="238"/>
    </font>
    <font>
      <sz val="7"/>
      <name val="Arial CE"/>
      <charset val="238"/>
    </font>
    <font>
      <u/>
      <sz val="7"/>
      <name val="Arial CE"/>
      <charset val="238"/>
    </font>
    <font>
      <sz val="9"/>
      <name val="Arial CE"/>
      <charset val="238"/>
    </font>
    <font>
      <sz val="10"/>
      <name val="Arial CE"/>
      <charset val="238"/>
    </font>
    <font>
      <b/>
      <sz val="14"/>
      <color theme="1"/>
      <name val="Arial Narrow"/>
      <family val="2"/>
      <charset val="238"/>
    </font>
    <font>
      <sz val="11"/>
      <color theme="1"/>
      <name val="Arial Narrow"/>
      <family val="2"/>
      <charset val="238"/>
    </font>
    <font>
      <sz val="12"/>
      <color indexed="8"/>
      <name val="Arial Narrow"/>
      <family val="2"/>
      <charset val="238"/>
    </font>
    <font>
      <sz val="11"/>
      <color indexed="8"/>
      <name val="Calibri"/>
      <family val="2"/>
      <charset val="238"/>
    </font>
    <font>
      <sz val="12"/>
      <name val="Arial Narrow"/>
      <family val="2"/>
      <charset val="238"/>
    </font>
    <font>
      <b/>
      <sz val="12"/>
      <color indexed="8"/>
      <name val="Arial Narrow"/>
      <family val="2"/>
      <charset val="238"/>
    </font>
    <font>
      <sz val="11"/>
      <color indexed="8"/>
      <name val="Arial Narrow"/>
      <family val="2"/>
      <charset val="238"/>
    </font>
    <font>
      <sz val="11"/>
      <color rgb="FF111111"/>
      <name val="Arial Narrow"/>
      <family val="2"/>
      <charset val="238"/>
    </font>
    <font>
      <sz val="10"/>
      <color indexed="8"/>
      <name val="Arial CE"/>
      <charset val="238"/>
    </font>
    <font>
      <sz val="10"/>
      <color indexed="8"/>
      <name val="Arial CE"/>
      <family val="2"/>
      <charset val="238"/>
    </font>
    <font>
      <b/>
      <sz val="14"/>
      <color indexed="8"/>
      <name val="Arial CE"/>
      <family val="2"/>
      <charset val="238"/>
    </font>
    <font>
      <b/>
      <sz val="14"/>
      <name val="Arial CE"/>
      <family val="2"/>
      <charset val="238"/>
    </font>
    <font>
      <sz val="10"/>
      <name val="Arial CE"/>
      <family val="2"/>
      <charset val="238"/>
    </font>
    <font>
      <i/>
      <sz val="10"/>
      <name val="Arial CE"/>
      <family val="2"/>
      <charset val="238"/>
    </font>
    <font>
      <sz val="10"/>
      <name val="Arial"/>
      <family val="2"/>
      <charset val="238"/>
    </font>
    <font>
      <sz val="14"/>
      <name val="Arial CE"/>
      <charset val="238"/>
    </font>
    <font>
      <b/>
      <sz val="12"/>
      <name val="Calibri"/>
      <family val="2"/>
      <scheme val="minor"/>
    </font>
    <font>
      <sz val="12"/>
      <name val="Calibri"/>
      <family val="2"/>
      <scheme val="minor"/>
    </font>
  </fonts>
  <fills count="10">
    <fill>
      <patternFill patternType="none"/>
    </fill>
    <fill>
      <patternFill patternType="gray125"/>
    </fill>
    <fill>
      <patternFill patternType="solid">
        <fgColor rgb="FFFFFFCC"/>
      </patternFill>
    </fill>
    <fill>
      <patternFill patternType="solid">
        <fgColor rgb="FFD2D2D2"/>
      </patternFill>
    </fill>
    <fill>
      <patternFill patternType="solid">
        <fgColor theme="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40">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969696"/>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21" fillId="0" borderId="0" applyFont="0" applyFill="0" applyBorder="0" applyAlignment="0" applyProtection="0"/>
    <xf numFmtId="169" fontId="40" fillId="0" borderId="0" applyFont="0" applyFill="0" applyBorder="0" applyAlignment="0" applyProtection="0"/>
    <xf numFmtId="0" fontId="21" fillId="0" borderId="0"/>
    <xf numFmtId="0" fontId="21" fillId="0" borderId="0"/>
  </cellStyleXfs>
  <cellXfs count="229">
    <xf numFmtId="0" fontId="0" fillId="0" borderId="0" xfId="0"/>
    <xf numFmtId="0" fontId="0" fillId="0" borderId="0" xfId="0" applyAlignment="1">
      <alignment horizontal="left" vertical="center"/>
    </xf>
    <xf numFmtId="0" fontId="0" fillId="0" borderId="1" xfId="0" applyBorder="1"/>
    <xf numFmtId="0" fontId="0" fillId="0" borderId="2" xfId="0" applyBorder="1"/>
    <xf numFmtId="0" fontId="0" fillId="0" borderId="3" xfId="0" applyBorder="1"/>
    <xf numFmtId="0" fontId="1" fillId="0" borderId="0" xfId="0" applyFont="1" applyAlignment="1">
      <alignment horizontal="left" vertical="center"/>
    </xf>
    <xf numFmtId="0" fontId="2" fillId="0" borderId="0" xfId="0" applyFont="1" applyAlignment="1">
      <alignment horizontal="left" vertical="center"/>
    </xf>
    <xf numFmtId="0" fontId="0" fillId="0" borderId="3" xfId="0" applyBorder="1" applyAlignment="1">
      <alignment vertical="center"/>
    </xf>
    <xf numFmtId="0" fontId="0" fillId="0" borderId="0" xfId="0"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164" fontId="4" fillId="0" borderId="0" xfId="0" applyNumberFormat="1" applyFont="1" applyAlignment="1">
      <alignment horizontal="left" vertical="center"/>
    </xf>
    <xf numFmtId="0" fontId="4" fillId="2" borderId="0" xfId="0" applyFont="1" applyFill="1" applyAlignment="1" applyProtection="1">
      <alignment horizontal="left" vertical="center"/>
      <protection locked="0"/>
    </xf>
    <xf numFmtId="0" fontId="0" fillId="0" borderId="3" xfId="0" applyBorder="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0" fillId="0" borderId="4" xfId="0" applyBorder="1" applyAlignment="1">
      <alignment vertical="center"/>
    </xf>
    <xf numFmtId="0" fontId="5" fillId="0" borderId="0" xfId="0" applyFont="1" applyAlignment="1">
      <alignment horizontal="left" vertical="center"/>
    </xf>
    <xf numFmtId="4" fontId="6" fillId="0" borderId="0" xfId="0" applyNumberFormat="1" applyFont="1" applyAlignment="1">
      <alignment vertical="center"/>
    </xf>
    <xf numFmtId="0" fontId="3" fillId="0" borderId="0" xfId="0" applyFont="1" applyAlignment="1">
      <alignment horizontal="right" vertical="center"/>
    </xf>
    <xf numFmtId="0" fontId="7" fillId="0" borderId="0" xfId="0" applyFont="1" applyAlignment="1">
      <alignment horizontal="left" vertical="center"/>
    </xf>
    <xf numFmtId="4" fontId="3" fillId="0" borderId="0" xfId="0" applyNumberFormat="1" applyFont="1" applyAlignment="1">
      <alignment vertical="center"/>
    </xf>
    <xf numFmtId="165" fontId="3" fillId="0" borderId="0" xfId="0" applyNumberFormat="1" applyFont="1" applyAlignment="1">
      <alignment horizontal="right" vertical="center"/>
    </xf>
    <xf numFmtId="0" fontId="0" fillId="3" borderId="0" xfId="0" applyFill="1" applyAlignment="1">
      <alignment vertical="center"/>
    </xf>
    <xf numFmtId="0" fontId="8" fillId="3" borderId="5" xfId="0" applyFont="1" applyFill="1" applyBorder="1" applyAlignment="1">
      <alignment horizontal="left" vertical="center"/>
    </xf>
    <xf numFmtId="0" fontId="0" fillId="3" borderId="6" xfId="0" applyFill="1" applyBorder="1" applyAlignment="1">
      <alignment vertical="center"/>
    </xf>
    <xf numFmtId="0" fontId="8" fillId="3" borderId="6" xfId="0" applyFont="1" applyFill="1" applyBorder="1" applyAlignment="1">
      <alignment horizontal="right" vertical="center"/>
    </xf>
    <xf numFmtId="0" fontId="8" fillId="3" borderId="6" xfId="0" applyFont="1" applyFill="1" applyBorder="1" applyAlignment="1">
      <alignment horizontal="center" vertical="center"/>
    </xf>
    <xf numFmtId="4" fontId="8" fillId="3" borderId="6" xfId="0" applyNumberFormat="1" applyFont="1" applyFill="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9" fillId="3" borderId="0" xfId="0" applyFont="1" applyFill="1" applyAlignment="1">
      <alignment horizontal="left" vertical="center"/>
    </xf>
    <xf numFmtId="0" fontId="9" fillId="3" borderId="0" xfId="0" applyFont="1" applyFill="1" applyAlignment="1">
      <alignment horizontal="right" vertical="center"/>
    </xf>
    <xf numFmtId="0" fontId="10" fillId="0" borderId="0" xfId="0" applyFont="1" applyAlignment="1">
      <alignment horizontal="left" vertical="center"/>
    </xf>
    <xf numFmtId="0" fontId="11" fillId="0" borderId="3" xfId="0" applyFont="1" applyBorder="1" applyAlignment="1">
      <alignment vertical="center"/>
    </xf>
    <xf numFmtId="0" fontId="11" fillId="0" borderId="0" xfId="0" applyFont="1" applyAlignment="1">
      <alignment vertical="center"/>
    </xf>
    <xf numFmtId="0" fontId="11" fillId="0" borderId="9" xfId="0" applyFont="1" applyBorder="1" applyAlignment="1">
      <alignment horizontal="left" vertical="center"/>
    </xf>
    <xf numFmtId="0" fontId="11" fillId="0" borderId="9" xfId="0" applyFont="1" applyBorder="1" applyAlignment="1">
      <alignment vertical="center"/>
    </xf>
    <xf numFmtId="4" fontId="11" fillId="0" borderId="9" xfId="0" applyNumberFormat="1" applyFont="1" applyBorder="1" applyAlignment="1">
      <alignment vertical="center"/>
    </xf>
    <xf numFmtId="0" fontId="0" fillId="0" borderId="3" xfId="0"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xf>
    <xf numFmtId="4" fontId="6" fillId="0" borderId="0" xfId="0" applyNumberFormat="1" applyFont="1"/>
    <xf numFmtId="0" fontId="0" fillId="0" borderId="13" xfId="0" applyBorder="1" applyAlignment="1">
      <alignment vertical="center"/>
    </xf>
    <xf numFmtId="166" fontId="13" fillId="0" borderId="4" xfId="0" applyNumberFormat="1" applyFont="1" applyBorder="1"/>
    <xf numFmtId="166" fontId="13" fillId="0" borderId="14" xfId="0" applyNumberFormat="1" applyFont="1" applyBorder="1"/>
    <xf numFmtId="4" fontId="14" fillId="0" borderId="0" xfId="0" applyNumberFormat="1" applyFont="1" applyAlignment="1">
      <alignment vertical="center"/>
    </xf>
    <xf numFmtId="0" fontId="15" fillId="0" borderId="3" xfId="0" applyFont="1" applyBorder="1"/>
    <xf numFmtId="0" fontId="15" fillId="0" borderId="0" xfId="0" applyFont="1"/>
    <xf numFmtId="0" fontId="15" fillId="0" borderId="0" xfId="0" applyFont="1" applyAlignment="1">
      <alignment horizontal="left"/>
    </xf>
    <xf numFmtId="0" fontId="11" fillId="0" borderId="0" xfId="0" applyFont="1" applyAlignment="1">
      <alignment horizontal="left"/>
    </xf>
    <xf numFmtId="0" fontId="15" fillId="0" borderId="0" xfId="0" applyFont="1" applyProtection="1">
      <protection locked="0"/>
    </xf>
    <xf numFmtId="4" fontId="11" fillId="0" borderId="0" xfId="0" applyNumberFormat="1" applyFont="1"/>
    <xf numFmtId="0" fontId="15" fillId="0" borderId="15" xfId="0" applyFont="1" applyBorder="1"/>
    <xf numFmtId="166" fontId="15" fillId="0" borderId="0" xfId="0" applyNumberFormat="1" applyFont="1"/>
    <xf numFmtId="166" fontId="15" fillId="0" borderId="16" xfId="0" applyNumberFormat="1" applyFont="1" applyBorder="1"/>
    <xf numFmtId="0" fontId="15" fillId="0" borderId="0" xfId="0" applyFont="1" applyAlignment="1">
      <alignment horizontal="center"/>
    </xf>
    <xf numFmtId="4" fontId="15" fillId="0" borderId="0" xfId="0" applyNumberFormat="1" applyFont="1" applyAlignment="1">
      <alignment vertical="center"/>
    </xf>
    <xf numFmtId="0" fontId="9" fillId="0" borderId="17" xfId="0" applyFont="1" applyBorder="1" applyAlignment="1">
      <alignment horizontal="center" vertical="center"/>
    </xf>
    <xf numFmtId="49" fontId="9" fillId="0" borderId="17" xfId="0" applyNumberFormat="1" applyFont="1" applyBorder="1" applyAlignment="1">
      <alignment horizontal="left" vertical="center" wrapText="1"/>
    </xf>
    <xf numFmtId="0" fontId="9" fillId="0" borderId="17" xfId="0" applyFont="1" applyBorder="1" applyAlignment="1">
      <alignment horizontal="left" vertical="center" wrapText="1"/>
    </xf>
    <xf numFmtId="0" fontId="9" fillId="0" borderId="17" xfId="0" applyFont="1" applyBorder="1" applyAlignment="1">
      <alignment horizontal="center" vertical="center" wrapText="1"/>
    </xf>
    <xf numFmtId="167" fontId="9" fillId="0" borderId="17" xfId="0" applyNumberFormat="1" applyFont="1" applyBorder="1" applyAlignment="1">
      <alignment vertical="center"/>
    </xf>
    <xf numFmtId="4" fontId="9" fillId="0" borderId="17" xfId="0" applyNumberFormat="1" applyFont="1" applyBorder="1" applyAlignment="1">
      <alignment vertical="center"/>
    </xf>
    <xf numFmtId="0" fontId="12" fillId="2" borderId="15" xfId="0" applyFont="1" applyFill="1" applyBorder="1" applyAlignment="1" applyProtection="1">
      <alignment horizontal="left" vertical="center"/>
      <protection locked="0"/>
    </xf>
    <xf numFmtId="166" fontId="12" fillId="0" borderId="0" xfId="0" applyNumberFormat="1" applyFont="1" applyAlignment="1">
      <alignment vertical="center"/>
    </xf>
    <xf numFmtId="166" fontId="12" fillId="0" borderId="16" xfId="0" applyNumberFormat="1" applyFont="1" applyBorder="1" applyAlignment="1">
      <alignment vertical="center"/>
    </xf>
    <xf numFmtId="0" fontId="9" fillId="0" borderId="0" xfId="0" applyFont="1" applyAlignment="1">
      <alignment horizontal="left" vertical="center"/>
    </xf>
    <xf numFmtId="4" fontId="0" fillId="0" borderId="0" xfId="0" applyNumberFormat="1" applyAlignment="1">
      <alignment vertical="center"/>
    </xf>
    <xf numFmtId="0" fontId="12" fillId="2" borderId="18" xfId="0" applyFont="1" applyFill="1" applyBorder="1" applyAlignment="1" applyProtection="1">
      <alignment horizontal="left" vertical="center"/>
      <protection locked="0"/>
    </xf>
    <xf numFmtId="0" fontId="0" fillId="0" borderId="9" xfId="0" applyBorder="1" applyAlignment="1">
      <alignment vertical="center"/>
    </xf>
    <xf numFmtId="166" fontId="12" fillId="0" borderId="9" xfId="0" applyNumberFormat="1" applyFont="1" applyBorder="1" applyAlignment="1">
      <alignment vertical="center"/>
    </xf>
    <xf numFmtId="166" fontId="12" fillId="0" borderId="19" xfId="0" applyNumberFormat="1" applyFont="1" applyBorder="1" applyAlignment="1">
      <alignment vertical="center"/>
    </xf>
    <xf numFmtId="0" fontId="16" fillId="0" borderId="0" xfId="0" applyFont="1" applyAlignment="1">
      <alignment horizontal="left" vertical="center"/>
    </xf>
    <xf numFmtId="0" fontId="17" fillId="0" borderId="0" xfId="0" applyFont="1" applyAlignment="1">
      <alignment vertical="center"/>
    </xf>
    <xf numFmtId="0" fontId="4" fillId="0" borderId="17" xfId="0" applyFont="1" applyBorder="1" applyAlignment="1">
      <alignment horizontal="left" vertical="center" wrapText="1"/>
    </xf>
    <xf numFmtId="0" fontId="4" fillId="0" borderId="17" xfId="0" applyFont="1" applyBorder="1" applyAlignment="1">
      <alignment horizontal="center" vertical="center"/>
    </xf>
    <xf numFmtId="49" fontId="4" fillId="0" borderId="17" xfId="0" applyNumberFormat="1" applyFont="1" applyBorder="1" applyAlignment="1">
      <alignment horizontal="left" vertical="center" wrapText="1"/>
    </xf>
    <xf numFmtId="0" fontId="4" fillId="0" borderId="17" xfId="0" applyFont="1" applyBorder="1" applyAlignment="1">
      <alignment horizontal="center" vertical="center" wrapText="1"/>
    </xf>
    <xf numFmtId="167" fontId="4" fillId="0" borderId="17" xfId="0" applyNumberFormat="1" applyFont="1" applyBorder="1" applyAlignment="1">
      <alignment vertical="center"/>
    </xf>
    <xf numFmtId="4" fontId="4" fillId="2" borderId="17" xfId="0" applyNumberFormat="1" applyFont="1" applyFill="1" applyBorder="1" applyAlignment="1" applyProtection="1">
      <alignment vertical="center"/>
      <protection locked="0"/>
    </xf>
    <xf numFmtId="4" fontId="4" fillId="0" borderId="17" xfId="0" applyNumberFormat="1" applyFont="1" applyBorder="1" applyAlignment="1">
      <alignment vertical="center"/>
    </xf>
    <xf numFmtId="0" fontId="12" fillId="2" borderId="0" xfId="0" applyFont="1" applyFill="1" applyAlignment="1" applyProtection="1">
      <alignment horizontal="left" vertical="center"/>
      <protection locked="0"/>
    </xf>
    <xf numFmtId="4" fontId="19" fillId="0" borderId="0" xfId="0" applyNumberFormat="1" applyFont="1" applyAlignment="1">
      <alignment vertical="center"/>
    </xf>
    <xf numFmtId="0" fontId="18" fillId="0" borderId="0" xfId="0" applyFont="1" applyAlignment="1">
      <alignment vertical="center"/>
    </xf>
    <xf numFmtId="4" fontId="11" fillId="0" borderId="0" xfId="0" applyNumberFormat="1" applyFont="1" applyAlignment="1">
      <alignment vertical="center"/>
    </xf>
    <xf numFmtId="0" fontId="4" fillId="0" borderId="0" xfId="0" applyFont="1" applyAlignment="1">
      <alignment horizontal="right" vertical="center" wrapText="1"/>
    </xf>
    <xf numFmtId="0" fontId="0" fillId="0" borderId="0" xfId="0" applyAlignment="1">
      <alignment horizontal="right" vertical="center"/>
    </xf>
    <xf numFmtId="4" fontId="9" fillId="4" borderId="17" xfId="0" applyNumberFormat="1" applyFont="1" applyFill="1" applyBorder="1" applyAlignment="1" applyProtection="1">
      <alignment vertical="center"/>
      <protection locked="0"/>
    </xf>
    <xf numFmtId="0" fontId="20" fillId="0" borderId="0" xfId="0" applyFont="1" applyAlignment="1">
      <alignment horizontal="left"/>
    </xf>
    <xf numFmtId="4" fontId="4" fillId="4" borderId="17" xfId="0" applyNumberFormat="1" applyFont="1" applyFill="1" applyBorder="1" applyAlignment="1" applyProtection="1">
      <alignment vertical="center"/>
      <protection locked="0"/>
    </xf>
    <xf numFmtId="0" fontId="23" fillId="0" borderId="0" xfId="0" applyFont="1"/>
    <xf numFmtId="0" fontId="24" fillId="0" borderId="0" xfId="0" applyFont="1"/>
    <xf numFmtId="0" fontId="22" fillId="0" borderId="0" xfId="0" applyFont="1"/>
    <xf numFmtId="49" fontId="0" fillId="0" borderId="21" xfId="0" applyNumberFormat="1" applyBorder="1" applyAlignment="1">
      <alignment horizontal="center"/>
    </xf>
    <xf numFmtId="0" fontId="0" fillId="0" borderId="21" xfId="0" applyBorder="1"/>
    <xf numFmtId="0" fontId="0" fillId="0" borderId="21" xfId="0" applyBorder="1" applyAlignment="1">
      <alignment horizontal="center"/>
    </xf>
    <xf numFmtId="168" fontId="0" fillId="0" borderId="22" xfId="0" applyNumberFormat="1" applyBorder="1"/>
    <xf numFmtId="168" fontId="0" fillId="0" borderId="21" xfId="0" applyNumberFormat="1" applyBorder="1"/>
    <xf numFmtId="49" fontId="25" fillId="0" borderId="21" xfId="0" applyNumberFormat="1" applyFont="1" applyBorder="1" applyAlignment="1">
      <alignment horizontal="center"/>
    </xf>
    <xf numFmtId="0" fontId="25" fillId="0" borderId="21" xfId="0" applyFont="1" applyBorder="1"/>
    <xf numFmtId="0" fontId="25" fillId="0" borderId="21" xfId="0" applyFont="1" applyBorder="1" applyAlignment="1">
      <alignment horizontal="center"/>
    </xf>
    <xf numFmtId="168" fontId="25" fillId="0" borderId="22" xfId="0" applyNumberFormat="1" applyFont="1" applyBorder="1"/>
    <xf numFmtId="49" fontId="25" fillId="0" borderId="0" xfId="0" applyNumberFormat="1" applyFont="1" applyAlignment="1">
      <alignment horizontal="center"/>
    </xf>
    <xf numFmtId="0" fontId="25" fillId="0" borderId="0" xfId="0" applyFont="1"/>
    <xf numFmtId="0" fontId="25" fillId="0" borderId="0" xfId="0" applyFont="1" applyAlignment="1">
      <alignment horizontal="center"/>
    </xf>
    <xf numFmtId="168" fontId="25" fillId="0" borderId="0" xfId="0" applyNumberFormat="1" applyFont="1"/>
    <xf numFmtId="168" fontId="25" fillId="0" borderId="21" xfId="0" applyNumberFormat="1" applyFont="1" applyBorder="1"/>
    <xf numFmtId="0" fontId="0" fillId="0" borderId="0" xfId="0" applyAlignment="1">
      <alignment horizontal="center"/>
    </xf>
    <xf numFmtId="168" fontId="0" fillId="0" borderId="0" xfId="0" applyNumberFormat="1"/>
    <xf numFmtId="0" fontId="24" fillId="0" borderId="0" xfId="0" applyFont="1" applyAlignment="1">
      <alignment horizontal="left"/>
    </xf>
    <xf numFmtId="0" fontId="26" fillId="0" borderId="0" xfId="0" applyFont="1"/>
    <xf numFmtId="0" fontId="27" fillId="0" borderId="0" xfId="0" applyFont="1"/>
    <xf numFmtId="3" fontId="0" fillId="0" borderId="21" xfId="0" applyNumberFormat="1" applyBorder="1" applyAlignment="1">
      <alignment horizontal="right"/>
    </xf>
    <xf numFmtId="0" fontId="28" fillId="0" borderId="0" xfId="0" applyFont="1"/>
    <xf numFmtId="168" fontId="0" fillId="0" borderId="0" xfId="1" applyNumberFormat="1" applyFont="1" applyBorder="1"/>
    <xf numFmtId="0" fontId="27" fillId="0" borderId="0" xfId="0" applyFont="1" applyAlignment="1">
      <alignment horizontal="right"/>
    </xf>
    <xf numFmtId="0" fontId="27" fillId="0" borderId="0" xfId="0" applyFont="1" applyAlignment="1">
      <alignment horizontal="center"/>
    </xf>
    <xf numFmtId="168" fontId="29" fillId="0" borderId="0" xfId="0" applyNumberFormat="1" applyFont="1"/>
    <xf numFmtId="0" fontId="22" fillId="0" borderId="20" xfId="0" applyFont="1" applyBorder="1" applyAlignment="1">
      <alignment horizontal="center"/>
    </xf>
    <xf numFmtId="0" fontId="22" fillId="0" borderId="20" xfId="0" applyFont="1" applyBorder="1"/>
    <xf numFmtId="0" fontId="30" fillId="0" borderId="0" xfId="0" applyFont="1" applyAlignment="1">
      <alignment horizontal="left" vertical="center"/>
    </xf>
    <xf numFmtId="0" fontId="31" fillId="0" borderId="0" xfId="0" applyFont="1"/>
    <xf numFmtId="0" fontId="32" fillId="0" borderId="0" xfId="0" applyFont="1" applyAlignment="1">
      <alignment horizontal="left" vertical="center"/>
    </xf>
    <xf numFmtId="0" fontId="35" fillId="0" borderId="17" xfId="0" applyFont="1" applyBorder="1" applyAlignment="1">
      <alignment horizontal="left" vertical="center" wrapText="1"/>
    </xf>
    <xf numFmtId="0" fontId="37" fillId="0" borderId="0" xfId="0" applyFont="1"/>
    <xf numFmtId="0" fontId="38" fillId="0" borderId="0" xfId="0" applyFont="1" applyAlignment="1">
      <alignment horizontal="center"/>
    </xf>
    <xf numFmtId="0" fontId="38" fillId="0" borderId="0" xfId="0" applyFont="1"/>
    <xf numFmtId="0" fontId="39" fillId="5" borderId="23" xfId="0" applyFont="1" applyFill="1" applyBorder="1" applyAlignment="1">
      <alignment horizontal="center" vertical="center"/>
    </xf>
    <xf numFmtId="0" fontId="39" fillId="5" borderId="24" xfId="0" applyFont="1" applyFill="1" applyBorder="1" applyAlignment="1">
      <alignment horizontal="center" vertical="center"/>
    </xf>
    <xf numFmtId="0" fontId="39" fillId="5" borderId="24" xfId="0" applyFont="1" applyFill="1" applyBorder="1" applyAlignment="1">
      <alignment horizontal="center" vertical="center" wrapText="1"/>
    </xf>
    <xf numFmtId="0" fontId="39" fillId="5" borderId="25" xfId="0" applyFont="1" applyFill="1" applyBorder="1" applyAlignment="1">
      <alignment horizontal="center" vertical="center" wrapText="1"/>
    </xf>
    <xf numFmtId="0" fontId="39" fillId="4" borderId="26" xfId="0" applyFont="1" applyFill="1" applyBorder="1" applyAlignment="1">
      <alignment horizontal="center" vertical="center"/>
    </xf>
    <xf numFmtId="0" fontId="39" fillId="4" borderId="21" xfId="0" applyFont="1" applyFill="1" applyBorder="1"/>
    <xf numFmtId="0" fontId="39" fillId="4" borderId="21" xfId="0" applyFont="1" applyFill="1" applyBorder="1" applyAlignment="1">
      <alignment horizontal="center"/>
    </xf>
    <xf numFmtId="170" fontId="39" fillId="4" borderId="27" xfId="2" applyNumberFormat="1" applyFont="1" applyFill="1" applyBorder="1" applyAlignment="1">
      <alignment horizontal="right" vertical="center"/>
    </xf>
    <xf numFmtId="0" fontId="39" fillId="0" borderId="26" xfId="0" applyFont="1" applyBorder="1" applyAlignment="1">
      <alignment horizontal="center" vertical="center"/>
    </xf>
    <xf numFmtId="0" fontId="39" fillId="0" borderId="21" xfId="0" applyFont="1" applyBorder="1"/>
    <xf numFmtId="0" fontId="39" fillId="0" borderId="21" xfId="0" applyFont="1" applyBorder="1" applyAlignment="1">
      <alignment horizontal="center"/>
    </xf>
    <xf numFmtId="170" fontId="39" fillId="0" borderId="21" xfId="2" applyNumberFormat="1" applyFont="1" applyBorder="1" applyAlignment="1">
      <alignment horizontal="right"/>
    </xf>
    <xf numFmtId="170" fontId="39" fillId="0" borderId="27" xfId="2" applyNumberFormat="1" applyFont="1" applyBorder="1" applyAlignment="1">
      <alignment horizontal="right" vertical="center"/>
    </xf>
    <xf numFmtId="7" fontId="42" fillId="0" borderId="27" xfId="2" applyNumberFormat="1" applyFont="1" applyBorder="1" applyAlignment="1">
      <alignment horizontal="center" vertical="center"/>
    </xf>
    <xf numFmtId="171" fontId="42" fillId="0" borderId="33" xfId="0" applyNumberFormat="1" applyFont="1" applyBorder="1" applyAlignment="1">
      <alignment horizontal="center"/>
    </xf>
    <xf numFmtId="0" fontId="39" fillId="0" borderId="0" xfId="0" applyFont="1"/>
    <xf numFmtId="0" fontId="39" fillId="6" borderId="26" xfId="0" applyFont="1" applyFill="1" applyBorder="1" applyAlignment="1">
      <alignment horizontal="center" vertical="center"/>
    </xf>
    <xf numFmtId="0" fontId="39" fillId="6" borderId="21" xfId="0" applyFont="1" applyFill="1" applyBorder="1"/>
    <xf numFmtId="0" fontId="39" fillId="6" borderId="21" xfId="0" applyFont="1" applyFill="1" applyBorder="1" applyAlignment="1">
      <alignment horizontal="center"/>
    </xf>
    <xf numFmtId="170" fontId="39" fillId="6" borderId="21" xfId="2" applyNumberFormat="1" applyFont="1" applyFill="1" applyBorder="1" applyAlignment="1">
      <alignment horizontal="right"/>
    </xf>
    <xf numFmtId="170" fontId="39" fillId="6" borderId="27" xfId="2" applyNumberFormat="1" applyFont="1" applyFill="1" applyBorder="1" applyAlignment="1">
      <alignment horizontal="right" vertical="center"/>
    </xf>
    <xf numFmtId="0" fontId="45" fillId="0" borderId="0" xfId="0" applyFont="1" applyAlignment="1" applyProtection="1">
      <alignment horizontal="center" vertical="center"/>
      <protection locked="0"/>
    </xf>
    <xf numFmtId="0" fontId="46" fillId="0" borderId="0" xfId="0" applyFont="1" applyProtection="1">
      <protection locked="0"/>
    </xf>
    <xf numFmtId="0" fontId="47" fillId="0" borderId="0" xfId="0" applyFont="1" applyAlignment="1" applyProtection="1">
      <alignment horizontal="center" wrapText="1"/>
      <protection locked="0"/>
    </xf>
    <xf numFmtId="0" fontId="48" fillId="0" borderId="0" xfId="0" applyFont="1" applyAlignment="1" applyProtection="1">
      <alignment horizontal="center" wrapText="1"/>
      <protection locked="0"/>
    </xf>
    <xf numFmtId="0" fontId="36" fillId="0" borderId="23" xfId="0" applyFont="1" applyBorder="1" applyAlignment="1">
      <alignment horizontal="center" vertical="top" wrapText="1" shrinkToFit="1"/>
    </xf>
    <xf numFmtId="0" fontId="49" fillId="0" borderId="24" xfId="0" applyFont="1" applyBorder="1" applyAlignment="1">
      <alignment horizontal="center" vertical="top" wrapText="1" shrinkToFit="1"/>
    </xf>
    <xf numFmtId="0" fontId="0" fillId="0" borderId="24" xfId="0" applyBorder="1" applyAlignment="1">
      <alignment horizontal="center" vertical="top" wrapText="1" shrinkToFit="1"/>
    </xf>
    <xf numFmtId="0" fontId="0" fillId="0" borderId="24" xfId="0" applyBorder="1" applyAlignment="1" applyProtection="1">
      <alignment horizontal="center" vertical="top" wrapText="1" shrinkToFit="1"/>
      <protection locked="0"/>
    </xf>
    <xf numFmtId="0" fontId="0" fillId="0" borderId="24" xfId="0" applyBorder="1" applyAlignment="1" applyProtection="1">
      <alignment horizontal="center" vertical="top" textRotation="90" wrapText="1" shrinkToFit="1"/>
      <protection locked="0"/>
    </xf>
    <xf numFmtId="0" fontId="49" fillId="0" borderId="24" xfId="0" applyFont="1" applyBorder="1" applyAlignment="1" applyProtection="1">
      <alignment horizontal="center" vertical="top" wrapText="1" shrinkToFit="1"/>
      <protection locked="0"/>
    </xf>
    <xf numFmtId="0" fontId="49" fillId="0" borderId="25" xfId="0" applyFont="1" applyBorder="1" applyAlignment="1" applyProtection="1">
      <alignment horizontal="center" vertical="top" wrapText="1" shrinkToFit="1"/>
      <protection locked="0"/>
    </xf>
    <xf numFmtId="0" fontId="0" fillId="0" borderId="0" xfId="0" applyProtection="1">
      <protection locked="0"/>
    </xf>
    <xf numFmtId="0" fontId="48" fillId="6" borderId="26" xfId="0" applyFont="1" applyFill="1" applyBorder="1" applyAlignment="1" applyProtection="1">
      <alignment horizontal="left" vertical="top" wrapText="1" shrinkToFit="1"/>
      <protection locked="0"/>
    </xf>
    <xf numFmtId="0" fontId="48" fillId="6" borderId="21" xfId="0" applyFont="1" applyFill="1" applyBorder="1" applyAlignment="1" applyProtection="1">
      <alignment horizontal="left" vertical="top" wrapText="1" shrinkToFit="1"/>
      <protection locked="0"/>
    </xf>
    <xf numFmtId="0" fontId="48" fillId="6" borderId="21" xfId="0" applyFont="1" applyFill="1" applyBorder="1" applyAlignment="1" applyProtection="1">
      <alignment horizontal="left" vertical="top"/>
      <protection locked="0"/>
    </xf>
    <xf numFmtId="0" fontId="48" fillId="6" borderId="27" xfId="0" applyFont="1" applyFill="1" applyBorder="1" applyAlignment="1" applyProtection="1">
      <alignment horizontal="left" vertical="top" wrapText="1" shrinkToFit="1"/>
      <protection locked="0"/>
    </xf>
    <xf numFmtId="0" fontId="36" fillId="0" borderId="26" xfId="0" applyFont="1" applyBorder="1" applyAlignment="1" applyProtection="1">
      <alignment horizontal="center" vertical="center"/>
      <protection locked="0"/>
    </xf>
    <xf numFmtId="0" fontId="48" fillId="0" borderId="34" xfId="0" applyFont="1" applyBorder="1" applyAlignment="1" applyProtection="1">
      <alignment horizontal="left" vertical="top" wrapText="1" shrinkToFit="1"/>
      <protection locked="0"/>
    </xf>
    <xf numFmtId="0" fontId="48" fillId="0" borderId="34" xfId="0" applyFont="1" applyBorder="1" applyAlignment="1" applyProtection="1">
      <alignment horizontal="left" vertical="top"/>
      <protection locked="0"/>
    </xf>
    <xf numFmtId="0" fontId="48" fillId="0" borderId="35" xfId="0" applyFont="1" applyBorder="1" applyAlignment="1" applyProtection="1">
      <alignment horizontal="left" vertical="top" wrapText="1" shrinkToFit="1"/>
      <protection locked="0"/>
    </xf>
    <xf numFmtId="0" fontId="50" fillId="0" borderId="28" xfId="0" applyFont="1" applyBorder="1" applyAlignment="1" applyProtection="1">
      <alignment horizontal="center" vertical="center" wrapText="1"/>
      <protection locked="0"/>
    </xf>
    <xf numFmtId="0" fontId="48" fillId="6" borderId="36" xfId="0" applyFont="1" applyFill="1" applyBorder="1" applyAlignment="1" applyProtection="1">
      <alignment horizontal="left" vertical="top" wrapText="1" shrinkToFit="1"/>
      <protection locked="0"/>
    </xf>
    <xf numFmtId="0" fontId="48" fillId="6" borderId="29" xfId="0" applyFont="1" applyFill="1" applyBorder="1" applyAlignment="1" applyProtection="1">
      <alignment horizontal="left" vertical="top"/>
      <protection locked="0"/>
    </xf>
    <xf numFmtId="0" fontId="48" fillId="6" borderId="29" xfId="0" applyFont="1" applyFill="1" applyBorder="1" applyAlignment="1" applyProtection="1">
      <alignment horizontal="left" vertical="top" wrapText="1" shrinkToFit="1"/>
      <protection locked="0"/>
    </xf>
    <xf numFmtId="172" fontId="48" fillId="6" borderId="29" xfId="0" applyNumberFormat="1" applyFont="1" applyFill="1" applyBorder="1" applyAlignment="1" applyProtection="1">
      <alignment horizontal="left" vertical="top" wrapText="1" shrinkToFit="1"/>
      <protection locked="0"/>
    </xf>
    <xf numFmtId="0" fontId="48" fillId="6" borderId="30" xfId="0" applyFont="1" applyFill="1" applyBorder="1" applyAlignment="1" applyProtection="1">
      <alignment horizontal="left" vertical="top" wrapText="1" shrinkToFit="1"/>
      <protection locked="0"/>
    </xf>
    <xf numFmtId="0" fontId="50" fillId="0" borderId="21" xfId="0" applyFont="1" applyBorder="1" applyAlignment="1" applyProtection="1">
      <alignment horizontal="center" vertical="center" wrapText="1"/>
      <protection locked="0"/>
    </xf>
    <xf numFmtId="0" fontId="0" fillId="0" borderId="21" xfId="3" applyFont="1" applyBorder="1" applyAlignment="1">
      <alignment vertical="center" wrapText="1"/>
    </xf>
    <xf numFmtId="0" fontId="51" fillId="0" borderId="21" xfId="4" applyFont="1" applyBorder="1" applyAlignment="1">
      <alignment vertical="top" wrapText="1"/>
    </xf>
    <xf numFmtId="0" fontId="0" fillId="0" borderId="21" xfId="0" applyBorder="1" applyAlignment="1" applyProtection="1">
      <alignment horizontal="center" vertical="center" wrapText="1"/>
      <protection locked="0"/>
    </xf>
    <xf numFmtId="172" fontId="49" fillId="0" borderId="27" xfId="1" applyNumberFormat="1" applyFont="1" applyBorder="1" applyAlignment="1" applyProtection="1">
      <alignment horizontal="center" vertical="center"/>
      <protection locked="0"/>
    </xf>
    <xf numFmtId="0" fontId="52" fillId="0" borderId="37" xfId="0" applyFont="1" applyBorder="1" applyAlignment="1" applyProtection="1">
      <alignment horizontal="center" vertical="center"/>
      <protection locked="0"/>
    </xf>
    <xf numFmtId="0" fontId="52" fillId="0" borderId="38" xfId="0" applyFont="1" applyBorder="1" applyProtection="1">
      <protection locked="0"/>
    </xf>
    <xf numFmtId="0" fontId="32" fillId="0" borderId="38" xfId="0" applyFont="1" applyBorder="1" applyAlignment="1" applyProtection="1">
      <alignment vertical="center"/>
      <protection locked="0"/>
    </xf>
    <xf numFmtId="0" fontId="52" fillId="0" borderId="38" xfId="0" applyFont="1" applyBorder="1" applyAlignment="1" applyProtection="1">
      <alignment wrapText="1"/>
      <protection locked="0"/>
    </xf>
    <xf numFmtId="1" fontId="52" fillId="0" borderId="38" xfId="0" applyNumberFormat="1" applyFont="1" applyBorder="1" applyProtection="1">
      <protection locked="0"/>
    </xf>
    <xf numFmtId="172" fontId="32" fillId="0" borderId="39" xfId="0" applyNumberFormat="1" applyFont="1" applyBorder="1" applyAlignment="1" applyProtection="1">
      <alignment horizontal="right" vertical="center"/>
      <protection locked="0"/>
    </xf>
    <xf numFmtId="0" fontId="36" fillId="0" borderId="0" xfId="0" applyFont="1" applyAlignment="1" applyProtection="1">
      <alignment horizontal="center" vertical="center"/>
      <protection locked="0"/>
    </xf>
    <xf numFmtId="0" fontId="0" fillId="0" borderId="0" xfId="0" applyAlignment="1" applyProtection="1">
      <alignment wrapText="1"/>
      <protection locked="0"/>
    </xf>
    <xf numFmtId="1" fontId="0" fillId="0" borderId="0" xfId="0" applyNumberFormat="1" applyProtection="1">
      <protection locked="0"/>
    </xf>
    <xf numFmtId="170" fontId="39" fillId="7" borderId="21" xfId="2" applyNumberFormat="1" applyFont="1" applyFill="1" applyBorder="1" applyAlignment="1">
      <alignment horizontal="right"/>
    </xf>
    <xf numFmtId="0" fontId="39" fillId="8" borderId="26" xfId="0" applyFont="1" applyFill="1" applyBorder="1" applyAlignment="1">
      <alignment horizontal="center" vertical="center"/>
    </xf>
    <xf numFmtId="0" fontId="39" fillId="8" borderId="21" xfId="0" applyFont="1" applyFill="1" applyBorder="1"/>
    <xf numFmtId="0" fontId="39" fillId="8" borderId="21" xfId="0" applyFont="1" applyFill="1" applyBorder="1" applyAlignment="1">
      <alignment horizontal="center"/>
    </xf>
    <xf numFmtId="170" fontId="39" fillId="8" borderId="21" xfId="2" applyNumberFormat="1" applyFont="1" applyFill="1" applyBorder="1" applyAlignment="1">
      <alignment horizontal="right"/>
    </xf>
    <xf numFmtId="170" fontId="39" fillId="8" borderId="27" xfId="2" applyNumberFormat="1" applyFont="1" applyFill="1" applyBorder="1" applyAlignment="1">
      <alignment horizontal="right" vertical="center"/>
    </xf>
    <xf numFmtId="0" fontId="41" fillId="8" borderId="26" xfId="0" applyFont="1" applyFill="1" applyBorder="1" applyAlignment="1">
      <alignment horizontal="center" vertical="center"/>
    </xf>
    <xf numFmtId="0" fontId="41" fillId="8" borderId="21" xfId="0" applyFont="1" applyFill="1" applyBorder="1"/>
    <xf numFmtId="0" fontId="41" fillId="8" borderId="21" xfId="0" applyFont="1" applyFill="1" applyBorder="1" applyAlignment="1">
      <alignment horizontal="center"/>
    </xf>
    <xf numFmtId="170" fontId="41" fillId="8" borderId="21" xfId="2" applyNumberFormat="1" applyFont="1" applyFill="1" applyBorder="1" applyAlignment="1">
      <alignment horizontal="right"/>
    </xf>
    <xf numFmtId="170" fontId="41" fillId="8" borderId="27" xfId="2" applyNumberFormat="1" applyFont="1" applyFill="1" applyBorder="1" applyAlignment="1">
      <alignment horizontal="right" vertical="center"/>
    </xf>
    <xf numFmtId="172" fontId="49" fillId="0" borderId="21" xfId="1" applyNumberFormat="1" applyFont="1" applyBorder="1" applyAlignment="1" applyProtection="1">
      <alignment horizontal="center" vertical="center"/>
      <protection locked="0"/>
    </xf>
    <xf numFmtId="172" fontId="48" fillId="6" borderId="30" xfId="0" applyNumberFormat="1" applyFont="1" applyFill="1" applyBorder="1" applyAlignment="1" applyProtection="1">
      <alignment horizontal="left" vertical="top" wrapText="1" shrinkToFit="1"/>
      <protection locked="0"/>
    </xf>
    <xf numFmtId="0" fontId="39" fillId="0" borderId="28" xfId="0" applyFont="1" applyBorder="1" applyAlignment="1">
      <alignment horizontal="center" vertical="center"/>
    </xf>
    <xf numFmtId="0" fontId="39" fillId="0" borderId="29" xfId="0" applyFont="1" applyBorder="1"/>
    <xf numFmtId="0" fontId="39" fillId="0" borderId="29" xfId="0" applyFont="1" applyBorder="1" applyAlignment="1">
      <alignment horizontal="center"/>
    </xf>
    <xf numFmtId="170" fontId="39" fillId="0" borderId="30" xfId="2" applyNumberFormat="1" applyFont="1" applyBorder="1" applyAlignment="1">
      <alignment horizontal="right" vertical="center"/>
    </xf>
    <xf numFmtId="170" fontId="39" fillId="7" borderId="29" xfId="2" applyNumberFormat="1" applyFont="1" applyFill="1" applyBorder="1" applyAlignment="1">
      <alignment horizontal="right"/>
    </xf>
    <xf numFmtId="0" fontId="53" fillId="9" borderId="36" xfId="0" applyFont="1" applyFill="1" applyBorder="1" applyAlignment="1">
      <alignment horizontal="left"/>
    </xf>
    <xf numFmtId="0" fontId="54" fillId="9" borderId="29" xfId="0" applyFont="1" applyFill="1" applyBorder="1"/>
    <xf numFmtId="0" fontId="54" fillId="9" borderId="29" xfId="0" applyFont="1" applyFill="1" applyBorder="1" applyAlignment="1">
      <alignment horizontal="center"/>
    </xf>
    <xf numFmtId="44" fontId="54" fillId="9" borderId="21" xfId="0" applyNumberFormat="1" applyFont="1" applyFill="1" applyBorder="1"/>
    <xf numFmtId="0" fontId="4" fillId="2" borderId="0" xfId="0" applyFont="1" applyFill="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lignment horizontal="left" vertical="top" wrapText="1"/>
    </xf>
    <xf numFmtId="0" fontId="39" fillId="0" borderId="28" xfId="0" applyFont="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42" fillId="0" borderId="26" xfId="0" applyFont="1" applyBorder="1" applyAlignment="1">
      <alignment horizontal="left"/>
    </xf>
    <xf numFmtId="0" fontId="42" fillId="0" borderId="21" xfId="0" applyFont="1" applyBorder="1" applyAlignment="1">
      <alignment horizontal="left"/>
    </xf>
    <xf numFmtId="0" fontId="42" fillId="0" borderId="31" xfId="0" applyFont="1" applyBorder="1" applyAlignment="1">
      <alignment horizontal="left"/>
    </xf>
    <xf numFmtId="0" fontId="42" fillId="0" borderId="32" xfId="0" applyFont="1" applyBorder="1" applyAlignment="1">
      <alignment horizontal="left"/>
    </xf>
    <xf numFmtId="0" fontId="43" fillId="0" borderId="0" xfId="0" applyFont="1" applyAlignment="1">
      <alignment horizontal="left" vertical="top" wrapText="1"/>
    </xf>
  </cellXfs>
  <cellStyles count="5">
    <cellStyle name="Čárka 2" xfId="2" xr:uid="{EFFA6B62-ADD5-4508-8DEC-E9410F9E0042}"/>
    <cellStyle name="Měna" xfId="1" builtinId="4"/>
    <cellStyle name="Normální" xfId="0" builtinId="0"/>
    <cellStyle name="Normální 14" xfId="4" xr:uid="{50FADDBA-DF5E-4B31-99F5-3A7B0C8A1B72}"/>
    <cellStyle name="Normální 16" xfId="3" xr:uid="{B5B77D2C-E7D0-4790-B220-1DB757883D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457200</xdr:colOff>
      <xdr:row>27</xdr:row>
      <xdr:rowOff>179639</xdr:rowOff>
    </xdr:to>
    <xdr:pic>
      <xdr:nvPicPr>
        <xdr:cNvPr id="3" name="Obrázek 2">
          <a:extLst>
            <a:ext uri="{FF2B5EF4-FFF2-40B4-BE49-F238E27FC236}">
              <a16:creationId xmlns:a16="http://schemas.microsoft.com/office/drawing/2014/main" id="{39D9003A-D207-85B3-76BF-93212D3644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72400" cy="5323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90</xdr:row>
      <xdr:rowOff>0</xdr:rowOff>
    </xdr:from>
    <xdr:ext cx="304800" cy="304800"/>
    <xdr:sp macro="" textlink="">
      <xdr:nvSpPr>
        <xdr:cNvPr id="2" name="AutoShape 1" descr="PRO-180RPC LCR down">
          <a:extLst>
            <a:ext uri="{FF2B5EF4-FFF2-40B4-BE49-F238E27FC236}">
              <a16:creationId xmlns:a16="http://schemas.microsoft.com/office/drawing/2014/main" id="{EB24FAFF-8548-49B9-BA3D-4DABCB72731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 name="AutoShape 2" descr="PRO-180RPC LCR down">
          <a:extLst>
            <a:ext uri="{FF2B5EF4-FFF2-40B4-BE49-F238E27FC236}">
              <a16:creationId xmlns:a16="http://schemas.microsoft.com/office/drawing/2014/main" id="{4C2E80DE-2FAD-4925-BFEF-A9F534A35D6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 name="AutoShape 1" descr="PRO-180RPC LCR down">
          <a:extLst>
            <a:ext uri="{FF2B5EF4-FFF2-40B4-BE49-F238E27FC236}">
              <a16:creationId xmlns:a16="http://schemas.microsoft.com/office/drawing/2014/main" id="{0BDA6DAE-02E8-447E-9ABB-E0F5586012D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5" name="AutoShape 2" descr="PRO-180RPC LCR down">
          <a:extLst>
            <a:ext uri="{FF2B5EF4-FFF2-40B4-BE49-F238E27FC236}">
              <a16:creationId xmlns:a16="http://schemas.microsoft.com/office/drawing/2014/main" id="{2D3C45D8-24BE-4471-8332-63F79D4D8F3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 name="AutoShape 1" descr="PRO-180RPC LCR down">
          <a:extLst>
            <a:ext uri="{FF2B5EF4-FFF2-40B4-BE49-F238E27FC236}">
              <a16:creationId xmlns:a16="http://schemas.microsoft.com/office/drawing/2014/main" id="{B37B93D2-0139-4867-839C-3F06C059220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 name="AutoShape 2" descr="PRO-180RPC LCR down">
          <a:extLst>
            <a:ext uri="{FF2B5EF4-FFF2-40B4-BE49-F238E27FC236}">
              <a16:creationId xmlns:a16="http://schemas.microsoft.com/office/drawing/2014/main" id="{AE99F750-E012-45C3-9DB6-61F475E2A51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8" name="AutoShape 1" descr="PRO-180RPC LCR down">
          <a:extLst>
            <a:ext uri="{FF2B5EF4-FFF2-40B4-BE49-F238E27FC236}">
              <a16:creationId xmlns:a16="http://schemas.microsoft.com/office/drawing/2014/main" id="{82588F59-E0F3-41B7-98C5-47DF5C5DC69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 name="AutoShape 2" descr="PRO-180RPC LCR down">
          <a:extLst>
            <a:ext uri="{FF2B5EF4-FFF2-40B4-BE49-F238E27FC236}">
              <a16:creationId xmlns:a16="http://schemas.microsoft.com/office/drawing/2014/main" id="{D2C87EC1-0910-450E-B4C7-DAEBEC793C0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0" name="AutoShape 1" descr="PRO-180RPC LCR down">
          <a:extLst>
            <a:ext uri="{FF2B5EF4-FFF2-40B4-BE49-F238E27FC236}">
              <a16:creationId xmlns:a16="http://schemas.microsoft.com/office/drawing/2014/main" id="{E8E36198-5595-42A8-B8C5-E82355EEEEE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1" name="AutoShape 2" descr="PRO-180RPC LCR down">
          <a:extLst>
            <a:ext uri="{FF2B5EF4-FFF2-40B4-BE49-F238E27FC236}">
              <a16:creationId xmlns:a16="http://schemas.microsoft.com/office/drawing/2014/main" id="{81D88F72-084C-4A7B-B4A1-E686ADC07C9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 name="AutoShape 1" descr="PRO-180RPC LCR down">
          <a:extLst>
            <a:ext uri="{FF2B5EF4-FFF2-40B4-BE49-F238E27FC236}">
              <a16:creationId xmlns:a16="http://schemas.microsoft.com/office/drawing/2014/main" id="{FB7490F5-4E28-4508-B58B-E003DD56BF8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 name="AutoShape 2" descr="PRO-180RPC LCR down">
          <a:extLst>
            <a:ext uri="{FF2B5EF4-FFF2-40B4-BE49-F238E27FC236}">
              <a16:creationId xmlns:a16="http://schemas.microsoft.com/office/drawing/2014/main" id="{5A8B19B3-0F6B-4753-9057-B580F5F54A9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4" name="AutoShape 1" descr="PRO-180RPC LCR down">
          <a:extLst>
            <a:ext uri="{FF2B5EF4-FFF2-40B4-BE49-F238E27FC236}">
              <a16:creationId xmlns:a16="http://schemas.microsoft.com/office/drawing/2014/main" id="{2112FF7D-1730-427B-A533-E6C70E9322E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5" name="AutoShape 2" descr="PRO-180RPC LCR down">
          <a:extLst>
            <a:ext uri="{FF2B5EF4-FFF2-40B4-BE49-F238E27FC236}">
              <a16:creationId xmlns:a16="http://schemas.microsoft.com/office/drawing/2014/main" id="{39CF1760-95DA-4C63-BB81-582783C4C8C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 name="AutoShape 1" descr="PRO-180RPC LCR down">
          <a:extLst>
            <a:ext uri="{FF2B5EF4-FFF2-40B4-BE49-F238E27FC236}">
              <a16:creationId xmlns:a16="http://schemas.microsoft.com/office/drawing/2014/main" id="{C3203B9B-4535-46DC-B5E5-794178192AE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7" name="AutoShape 2" descr="PRO-180RPC LCR down">
          <a:extLst>
            <a:ext uri="{FF2B5EF4-FFF2-40B4-BE49-F238E27FC236}">
              <a16:creationId xmlns:a16="http://schemas.microsoft.com/office/drawing/2014/main" id="{88CE1332-8AC0-4A0C-B4A9-2400A1F2C9D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 name="AutoShape 1" descr="PRO-180RPC LCR down">
          <a:extLst>
            <a:ext uri="{FF2B5EF4-FFF2-40B4-BE49-F238E27FC236}">
              <a16:creationId xmlns:a16="http://schemas.microsoft.com/office/drawing/2014/main" id="{934C916C-EA07-4CDB-A140-6BC60CA49EA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 name="AutoShape 2" descr="PRO-180RPC LCR down">
          <a:extLst>
            <a:ext uri="{FF2B5EF4-FFF2-40B4-BE49-F238E27FC236}">
              <a16:creationId xmlns:a16="http://schemas.microsoft.com/office/drawing/2014/main" id="{04110E34-5401-4628-ADE2-852FB61DD1F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 name="AutoShape 1" descr="PRO-180RPC LCR down">
          <a:extLst>
            <a:ext uri="{FF2B5EF4-FFF2-40B4-BE49-F238E27FC236}">
              <a16:creationId xmlns:a16="http://schemas.microsoft.com/office/drawing/2014/main" id="{1BFA199E-F039-4E7C-BD31-0CFB2709D7C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1" name="AutoShape 2" descr="PRO-180RPC LCR down">
          <a:extLst>
            <a:ext uri="{FF2B5EF4-FFF2-40B4-BE49-F238E27FC236}">
              <a16:creationId xmlns:a16="http://schemas.microsoft.com/office/drawing/2014/main" id="{733B4A3D-AE72-4A87-A8B6-82F68AFC21E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2" name="AutoShape 1" descr="PRO-180RPC LCR down">
          <a:extLst>
            <a:ext uri="{FF2B5EF4-FFF2-40B4-BE49-F238E27FC236}">
              <a16:creationId xmlns:a16="http://schemas.microsoft.com/office/drawing/2014/main" id="{3C4B41AA-F64A-454C-9A23-3257B39BDE2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 name="AutoShape 2" descr="PRO-180RPC LCR down">
          <a:extLst>
            <a:ext uri="{FF2B5EF4-FFF2-40B4-BE49-F238E27FC236}">
              <a16:creationId xmlns:a16="http://schemas.microsoft.com/office/drawing/2014/main" id="{C5593FBA-9275-4EEF-84A6-6AF41793607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4" name="AutoShape 1" descr="PRO-180RPC LCR down">
          <a:extLst>
            <a:ext uri="{FF2B5EF4-FFF2-40B4-BE49-F238E27FC236}">
              <a16:creationId xmlns:a16="http://schemas.microsoft.com/office/drawing/2014/main" id="{6B5C15AB-0BAA-45C9-BA79-13D6DB699FD9}"/>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5" name="AutoShape 2" descr="PRO-180RPC LCR down">
          <a:extLst>
            <a:ext uri="{FF2B5EF4-FFF2-40B4-BE49-F238E27FC236}">
              <a16:creationId xmlns:a16="http://schemas.microsoft.com/office/drawing/2014/main" id="{85ACC189-7852-4039-A00B-387491753D6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6" name="AutoShape 1" descr="PRO-180RPC LCR down">
          <a:extLst>
            <a:ext uri="{FF2B5EF4-FFF2-40B4-BE49-F238E27FC236}">
              <a16:creationId xmlns:a16="http://schemas.microsoft.com/office/drawing/2014/main" id="{CD5E61D2-97B5-417A-A9AA-578FA319F8D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 name="AutoShape 2" descr="PRO-180RPC LCR down">
          <a:extLst>
            <a:ext uri="{FF2B5EF4-FFF2-40B4-BE49-F238E27FC236}">
              <a16:creationId xmlns:a16="http://schemas.microsoft.com/office/drawing/2014/main" id="{84CCCC4A-A3CE-4FF4-8285-5C9037F9ACC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 name="AutoShape 1" descr="PRO-180RPC LCR down">
          <a:extLst>
            <a:ext uri="{FF2B5EF4-FFF2-40B4-BE49-F238E27FC236}">
              <a16:creationId xmlns:a16="http://schemas.microsoft.com/office/drawing/2014/main" id="{A894D4FA-5087-4E2A-940E-C3EFB956BA9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9" name="AutoShape 2" descr="PRO-180RPC LCR down">
          <a:extLst>
            <a:ext uri="{FF2B5EF4-FFF2-40B4-BE49-F238E27FC236}">
              <a16:creationId xmlns:a16="http://schemas.microsoft.com/office/drawing/2014/main" id="{D674A9B8-7853-4AC6-BE34-04984D1CBCCA}"/>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 name="AutoShape 1" descr="PRO-180RPC LCR down">
          <a:extLst>
            <a:ext uri="{FF2B5EF4-FFF2-40B4-BE49-F238E27FC236}">
              <a16:creationId xmlns:a16="http://schemas.microsoft.com/office/drawing/2014/main" id="{BF77B015-FB50-4C89-9705-FA8C84CAF9B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1" name="AutoShape 2" descr="PRO-180RPC LCR down">
          <a:extLst>
            <a:ext uri="{FF2B5EF4-FFF2-40B4-BE49-F238E27FC236}">
              <a16:creationId xmlns:a16="http://schemas.microsoft.com/office/drawing/2014/main" id="{20782389-21FC-46A5-9342-6E6813C8153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2" name="AutoShape 1" descr="PRO-180RPC LCR down">
          <a:extLst>
            <a:ext uri="{FF2B5EF4-FFF2-40B4-BE49-F238E27FC236}">
              <a16:creationId xmlns:a16="http://schemas.microsoft.com/office/drawing/2014/main" id="{AFECB704-741A-4F91-8C63-E3EEAB3121BA}"/>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 name="AutoShape 2" descr="PRO-180RPC LCR down">
          <a:extLst>
            <a:ext uri="{FF2B5EF4-FFF2-40B4-BE49-F238E27FC236}">
              <a16:creationId xmlns:a16="http://schemas.microsoft.com/office/drawing/2014/main" id="{525D37A3-1447-4D3A-9284-ADEE095044A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4" name="AutoShape 1" descr="PRO-180RPC LCR down">
          <a:extLst>
            <a:ext uri="{FF2B5EF4-FFF2-40B4-BE49-F238E27FC236}">
              <a16:creationId xmlns:a16="http://schemas.microsoft.com/office/drawing/2014/main" id="{202B66B2-33D3-4FBE-9DE1-1F000AD332E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5" name="AutoShape 2" descr="PRO-180RPC LCR down">
          <a:extLst>
            <a:ext uri="{FF2B5EF4-FFF2-40B4-BE49-F238E27FC236}">
              <a16:creationId xmlns:a16="http://schemas.microsoft.com/office/drawing/2014/main" id="{22D30A4E-235B-41F5-A66E-D5697379EEF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6" name="AutoShape 1" descr="PRO-180RPC LCR down">
          <a:extLst>
            <a:ext uri="{FF2B5EF4-FFF2-40B4-BE49-F238E27FC236}">
              <a16:creationId xmlns:a16="http://schemas.microsoft.com/office/drawing/2014/main" id="{99DEB8BB-78CD-4347-AD70-AB85BF4F449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 name="AutoShape 2" descr="PRO-180RPC LCR down">
          <a:extLst>
            <a:ext uri="{FF2B5EF4-FFF2-40B4-BE49-F238E27FC236}">
              <a16:creationId xmlns:a16="http://schemas.microsoft.com/office/drawing/2014/main" id="{AB949816-4C70-436D-B96A-2B65AAC9CB7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 name="AutoShape 1" descr="PRO-180RPC LCR down">
          <a:extLst>
            <a:ext uri="{FF2B5EF4-FFF2-40B4-BE49-F238E27FC236}">
              <a16:creationId xmlns:a16="http://schemas.microsoft.com/office/drawing/2014/main" id="{65C5ADAB-702B-4341-8AE6-A078EEF128E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9" name="AutoShape 2" descr="PRO-180RPC LCR down">
          <a:extLst>
            <a:ext uri="{FF2B5EF4-FFF2-40B4-BE49-F238E27FC236}">
              <a16:creationId xmlns:a16="http://schemas.microsoft.com/office/drawing/2014/main" id="{908D29D3-5BD1-495E-A8FC-04F37B370F8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0" name="AutoShape 1" descr="PRO-180RPC LCR down">
          <a:extLst>
            <a:ext uri="{FF2B5EF4-FFF2-40B4-BE49-F238E27FC236}">
              <a16:creationId xmlns:a16="http://schemas.microsoft.com/office/drawing/2014/main" id="{6FDA48A7-A341-4532-8F01-71A349BA19E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 name="AutoShape 2" descr="PRO-180RPC LCR down">
          <a:extLst>
            <a:ext uri="{FF2B5EF4-FFF2-40B4-BE49-F238E27FC236}">
              <a16:creationId xmlns:a16="http://schemas.microsoft.com/office/drawing/2014/main" id="{65A50FDA-208B-4EBD-BFC8-00052E7757E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2" name="AutoShape 1" descr="PRO-180RPC LCR down">
          <a:extLst>
            <a:ext uri="{FF2B5EF4-FFF2-40B4-BE49-F238E27FC236}">
              <a16:creationId xmlns:a16="http://schemas.microsoft.com/office/drawing/2014/main" id="{1F1CAE54-F21E-4962-B767-9D525AB11A3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 name="AutoShape 2" descr="PRO-180RPC LCR down">
          <a:extLst>
            <a:ext uri="{FF2B5EF4-FFF2-40B4-BE49-F238E27FC236}">
              <a16:creationId xmlns:a16="http://schemas.microsoft.com/office/drawing/2014/main" id="{3FBD859A-46F9-4B88-9718-A96F9194B0B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4" name="AutoShape 1" descr="PRO-180RPC LCR down">
          <a:extLst>
            <a:ext uri="{FF2B5EF4-FFF2-40B4-BE49-F238E27FC236}">
              <a16:creationId xmlns:a16="http://schemas.microsoft.com/office/drawing/2014/main" id="{7E74202A-9125-4BB5-ABB1-3345D17F1A7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 name="AutoShape 2" descr="PRO-180RPC LCR down">
          <a:extLst>
            <a:ext uri="{FF2B5EF4-FFF2-40B4-BE49-F238E27FC236}">
              <a16:creationId xmlns:a16="http://schemas.microsoft.com/office/drawing/2014/main" id="{0D0D4AF7-2BE5-47E4-A63F-71697C2EA20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6" name="AutoShape 1" descr="PRO-180RPC LCR down">
          <a:extLst>
            <a:ext uri="{FF2B5EF4-FFF2-40B4-BE49-F238E27FC236}">
              <a16:creationId xmlns:a16="http://schemas.microsoft.com/office/drawing/2014/main" id="{915B4C7E-1650-452F-A9A3-3C24D91165F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 name="AutoShape 2" descr="PRO-180RPC LCR down">
          <a:extLst>
            <a:ext uri="{FF2B5EF4-FFF2-40B4-BE49-F238E27FC236}">
              <a16:creationId xmlns:a16="http://schemas.microsoft.com/office/drawing/2014/main" id="{694B4158-E394-4BE2-96EE-D0438FA62E90}"/>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8" name="AutoShape 1" descr="PRO-180RPC LCR down">
          <a:extLst>
            <a:ext uri="{FF2B5EF4-FFF2-40B4-BE49-F238E27FC236}">
              <a16:creationId xmlns:a16="http://schemas.microsoft.com/office/drawing/2014/main" id="{E7A0471C-35CC-4091-835E-C5C92877FB8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9" name="AutoShape 2" descr="PRO-180RPC LCR down">
          <a:extLst>
            <a:ext uri="{FF2B5EF4-FFF2-40B4-BE49-F238E27FC236}">
              <a16:creationId xmlns:a16="http://schemas.microsoft.com/office/drawing/2014/main" id="{871F88C3-FC67-43B9-8B6F-F581D9B8D0F0}"/>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50" name="AutoShape 1" descr="PRO-180RPC LCR down">
          <a:extLst>
            <a:ext uri="{FF2B5EF4-FFF2-40B4-BE49-F238E27FC236}">
              <a16:creationId xmlns:a16="http://schemas.microsoft.com/office/drawing/2014/main" id="{0F068DC3-E76B-46DA-90D4-BA754923B8D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51" name="AutoShape 2" descr="PRO-180RPC LCR down">
          <a:extLst>
            <a:ext uri="{FF2B5EF4-FFF2-40B4-BE49-F238E27FC236}">
              <a16:creationId xmlns:a16="http://schemas.microsoft.com/office/drawing/2014/main" id="{8A435AF4-2E81-4185-B386-CD3F2321B59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2" name="AutoShape 1" descr="PRO-180RPC LCR down">
          <a:extLst>
            <a:ext uri="{FF2B5EF4-FFF2-40B4-BE49-F238E27FC236}">
              <a16:creationId xmlns:a16="http://schemas.microsoft.com/office/drawing/2014/main" id="{E4114411-5DDF-47DB-BE93-CBF1DFA4914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3" name="AutoShape 2" descr="PRO-180RPC LCR down">
          <a:extLst>
            <a:ext uri="{FF2B5EF4-FFF2-40B4-BE49-F238E27FC236}">
              <a16:creationId xmlns:a16="http://schemas.microsoft.com/office/drawing/2014/main" id="{5FD6E251-4100-406D-9B77-E96B057159B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4" name="AutoShape 1" descr="PRO-180RPC LCR down">
          <a:extLst>
            <a:ext uri="{FF2B5EF4-FFF2-40B4-BE49-F238E27FC236}">
              <a16:creationId xmlns:a16="http://schemas.microsoft.com/office/drawing/2014/main" id="{24D5EBB6-E18C-48BF-B741-398885CFA89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5" name="AutoShape 2" descr="PRO-180RPC LCR down">
          <a:extLst>
            <a:ext uri="{FF2B5EF4-FFF2-40B4-BE49-F238E27FC236}">
              <a16:creationId xmlns:a16="http://schemas.microsoft.com/office/drawing/2014/main" id="{8A6E3340-0577-4283-A253-CC0A9950CF3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6" name="AutoShape 1" descr="PRO-180RPC LCR down">
          <a:extLst>
            <a:ext uri="{FF2B5EF4-FFF2-40B4-BE49-F238E27FC236}">
              <a16:creationId xmlns:a16="http://schemas.microsoft.com/office/drawing/2014/main" id="{620E4566-BE08-4040-9510-4B08C906FF0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7" name="AutoShape 2" descr="PRO-180RPC LCR down">
          <a:extLst>
            <a:ext uri="{FF2B5EF4-FFF2-40B4-BE49-F238E27FC236}">
              <a16:creationId xmlns:a16="http://schemas.microsoft.com/office/drawing/2014/main" id="{83691D2F-F75D-4EA4-B729-D851290B958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8" name="AutoShape 1" descr="PRO-180RPC LCR down">
          <a:extLst>
            <a:ext uri="{FF2B5EF4-FFF2-40B4-BE49-F238E27FC236}">
              <a16:creationId xmlns:a16="http://schemas.microsoft.com/office/drawing/2014/main" id="{8AF98941-FF13-40CF-A644-FA43971ECA8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59" name="AutoShape 2" descr="PRO-180RPC LCR down">
          <a:extLst>
            <a:ext uri="{FF2B5EF4-FFF2-40B4-BE49-F238E27FC236}">
              <a16:creationId xmlns:a16="http://schemas.microsoft.com/office/drawing/2014/main" id="{35D9FEF5-902D-4920-81A5-E1CA800828F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0" name="AutoShape 1" descr="PRO-180RPC LCR down">
          <a:extLst>
            <a:ext uri="{FF2B5EF4-FFF2-40B4-BE49-F238E27FC236}">
              <a16:creationId xmlns:a16="http://schemas.microsoft.com/office/drawing/2014/main" id="{72E319CB-0307-4FD3-A20A-8C81302DECB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1" name="AutoShape 2" descr="PRO-180RPC LCR down">
          <a:extLst>
            <a:ext uri="{FF2B5EF4-FFF2-40B4-BE49-F238E27FC236}">
              <a16:creationId xmlns:a16="http://schemas.microsoft.com/office/drawing/2014/main" id="{6A3177AE-4AF6-4F64-B3B4-503E9D72907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2" name="AutoShape 1" descr="PRO-180RPC LCR down">
          <a:extLst>
            <a:ext uri="{FF2B5EF4-FFF2-40B4-BE49-F238E27FC236}">
              <a16:creationId xmlns:a16="http://schemas.microsoft.com/office/drawing/2014/main" id="{97AA1269-65B5-466F-A1AA-71DD25D6857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3" name="AutoShape 2" descr="PRO-180RPC LCR down">
          <a:extLst>
            <a:ext uri="{FF2B5EF4-FFF2-40B4-BE49-F238E27FC236}">
              <a16:creationId xmlns:a16="http://schemas.microsoft.com/office/drawing/2014/main" id="{B177EE26-7430-451A-858D-A989CADA094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4" name="AutoShape 1" descr="PRO-180RPC LCR down">
          <a:extLst>
            <a:ext uri="{FF2B5EF4-FFF2-40B4-BE49-F238E27FC236}">
              <a16:creationId xmlns:a16="http://schemas.microsoft.com/office/drawing/2014/main" id="{1E78456B-1C2F-42A9-A383-B3432B3C53C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5" name="AutoShape 2" descr="PRO-180RPC LCR down">
          <a:extLst>
            <a:ext uri="{FF2B5EF4-FFF2-40B4-BE49-F238E27FC236}">
              <a16:creationId xmlns:a16="http://schemas.microsoft.com/office/drawing/2014/main" id="{440BA664-B815-4883-8A5D-99D2D2F319E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6" name="AutoShape 1" descr="PRO-180RPC LCR down">
          <a:extLst>
            <a:ext uri="{FF2B5EF4-FFF2-40B4-BE49-F238E27FC236}">
              <a16:creationId xmlns:a16="http://schemas.microsoft.com/office/drawing/2014/main" id="{D0489F61-D746-4EAC-BAAA-BDAF3FBC0FD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7" name="AutoShape 2" descr="PRO-180RPC LCR down">
          <a:extLst>
            <a:ext uri="{FF2B5EF4-FFF2-40B4-BE49-F238E27FC236}">
              <a16:creationId xmlns:a16="http://schemas.microsoft.com/office/drawing/2014/main" id="{CE384318-F65C-4E1E-AAAB-948E3BE0586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8" name="AutoShape 1" descr="PRO-180RPC LCR down">
          <a:extLst>
            <a:ext uri="{FF2B5EF4-FFF2-40B4-BE49-F238E27FC236}">
              <a16:creationId xmlns:a16="http://schemas.microsoft.com/office/drawing/2014/main" id="{7DDFF48C-A198-4B59-ABF5-B4EE8137C04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69" name="AutoShape 2" descr="PRO-180RPC LCR down">
          <a:extLst>
            <a:ext uri="{FF2B5EF4-FFF2-40B4-BE49-F238E27FC236}">
              <a16:creationId xmlns:a16="http://schemas.microsoft.com/office/drawing/2014/main" id="{ACFC5415-CD58-4268-AC63-11A709A3316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0" name="AutoShape 1" descr="PRO-180RPC LCR down">
          <a:extLst>
            <a:ext uri="{FF2B5EF4-FFF2-40B4-BE49-F238E27FC236}">
              <a16:creationId xmlns:a16="http://schemas.microsoft.com/office/drawing/2014/main" id="{E13EF86E-4134-49DE-B7F0-4B71C46AF51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1" name="AutoShape 2" descr="PRO-180RPC LCR down">
          <a:extLst>
            <a:ext uri="{FF2B5EF4-FFF2-40B4-BE49-F238E27FC236}">
              <a16:creationId xmlns:a16="http://schemas.microsoft.com/office/drawing/2014/main" id="{F783097B-E0D0-4599-8CF5-0446A40C144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2" name="AutoShape 1" descr="PRO-180RPC LCR down">
          <a:extLst>
            <a:ext uri="{FF2B5EF4-FFF2-40B4-BE49-F238E27FC236}">
              <a16:creationId xmlns:a16="http://schemas.microsoft.com/office/drawing/2014/main" id="{52CE9EB8-0797-4174-9BCC-56F390E1190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3" name="AutoShape 2" descr="PRO-180RPC LCR down">
          <a:extLst>
            <a:ext uri="{FF2B5EF4-FFF2-40B4-BE49-F238E27FC236}">
              <a16:creationId xmlns:a16="http://schemas.microsoft.com/office/drawing/2014/main" id="{5F9170EB-9861-4951-8C5A-DF8C544871C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4" name="AutoShape 1" descr="PRO-180RPC LCR down">
          <a:extLst>
            <a:ext uri="{FF2B5EF4-FFF2-40B4-BE49-F238E27FC236}">
              <a16:creationId xmlns:a16="http://schemas.microsoft.com/office/drawing/2014/main" id="{0E055911-2D93-4DA8-986B-96E429652F0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5" name="AutoShape 2" descr="PRO-180RPC LCR down">
          <a:extLst>
            <a:ext uri="{FF2B5EF4-FFF2-40B4-BE49-F238E27FC236}">
              <a16:creationId xmlns:a16="http://schemas.microsoft.com/office/drawing/2014/main" id="{EA10568F-ACEE-41DF-85D1-0304AE15AD6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6" name="AutoShape 1" descr="PRO-180RPC LCR down">
          <a:extLst>
            <a:ext uri="{FF2B5EF4-FFF2-40B4-BE49-F238E27FC236}">
              <a16:creationId xmlns:a16="http://schemas.microsoft.com/office/drawing/2014/main" id="{87927D75-B447-490E-BD92-34C89EF6AAF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77" name="AutoShape 2" descr="PRO-180RPC LCR down">
          <a:extLst>
            <a:ext uri="{FF2B5EF4-FFF2-40B4-BE49-F238E27FC236}">
              <a16:creationId xmlns:a16="http://schemas.microsoft.com/office/drawing/2014/main" id="{BC5D53A5-5F92-48B5-AB79-B9CE66375FF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78" name="AutoShape 1" descr="PRO-180RPC LCR down">
          <a:extLst>
            <a:ext uri="{FF2B5EF4-FFF2-40B4-BE49-F238E27FC236}">
              <a16:creationId xmlns:a16="http://schemas.microsoft.com/office/drawing/2014/main" id="{934FC2EB-99D2-4D67-AF6D-71C12386862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79" name="AutoShape 2" descr="PRO-180RPC LCR down">
          <a:extLst>
            <a:ext uri="{FF2B5EF4-FFF2-40B4-BE49-F238E27FC236}">
              <a16:creationId xmlns:a16="http://schemas.microsoft.com/office/drawing/2014/main" id="{3476FCDC-F000-40D9-BE7C-7E7B49486333}"/>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0" name="AutoShape 1" descr="PRO-180RPC LCR down">
          <a:extLst>
            <a:ext uri="{FF2B5EF4-FFF2-40B4-BE49-F238E27FC236}">
              <a16:creationId xmlns:a16="http://schemas.microsoft.com/office/drawing/2014/main" id="{BD3EDB70-1A28-439F-8CE1-087AA0195E8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1" name="AutoShape 2" descr="PRO-180RPC LCR down">
          <a:extLst>
            <a:ext uri="{FF2B5EF4-FFF2-40B4-BE49-F238E27FC236}">
              <a16:creationId xmlns:a16="http://schemas.microsoft.com/office/drawing/2014/main" id="{F3E8BF24-F78F-4E59-BD12-930CC1576F0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2" name="AutoShape 1" descr="PRO-180RPC LCR down">
          <a:extLst>
            <a:ext uri="{FF2B5EF4-FFF2-40B4-BE49-F238E27FC236}">
              <a16:creationId xmlns:a16="http://schemas.microsoft.com/office/drawing/2014/main" id="{91CAFFF0-4950-4CA4-BC50-D148B94D568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3" name="AutoShape 2" descr="PRO-180RPC LCR down">
          <a:extLst>
            <a:ext uri="{FF2B5EF4-FFF2-40B4-BE49-F238E27FC236}">
              <a16:creationId xmlns:a16="http://schemas.microsoft.com/office/drawing/2014/main" id="{5351654D-E65F-4857-9A22-4DE75ED37C9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4" name="AutoShape 1" descr="PRO-180RPC LCR down">
          <a:extLst>
            <a:ext uri="{FF2B5EF4-FFF2-40B4-BE49-F238E27FC236}">
              <a16:creationId xmlns:a16="http://schemas.microsoft.com/office/drawing/2014/main" id="{7D2DE3F1-5F5D-428C-9B9C-FD446863D889}"/>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85" name="AutoShape 2" descr="PRO-180RPC LCR down">
          <a:extLst>
            <a:ext uri="{FF2B5EF4-FFF2-40B4-BE49-F238E27FC236}">
              <a16:creationId xmlns:a16="http://schemas.microsoft.com/office/drawing/2014/main" id="{52675975-F9D4-4F46-84C5-F9D2BC040F5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86" name="AutoShape 1" descr="PRO-180RPC LCR down">
          <a:extLst>
            <a:ext uri="{FF2B5EF4-FFF2-40B4-BE49-F238E27FC236}">
              <a16:creationId xmlns:a16="http://schemas.microsoft.com/office/drawing/2014/main" id="{00297EEF-D16C-4CC2-B3B2-8825B70BC23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87" name="AutoShape 2" descr="PRO-180RPC LCR down">
          <a:extLst>
            <a:ext uri="{FF2B5EF4-FFF2-40B4-BE49-F238E27FC236}">
              <a16:creationId xmlns:a16="http://schemas.microsoft.com/office/drawing/2014/main" id="{12DBF8B6-71EF-4CAE-86D3-B5914FAA11C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88" name="AutoShape 1" descr="PRO-180RPC LCR down">
          <a:extLst>
            <a:ext uri="{FF2B5EF4-FFF2-40B4-BE49-F238E27FC236}">
              <a16:creationId xmlns:a16="http://schemas.microsoft.com/office/drawing/2014/main" id="{0F95C3D4-41F6-4429-B44A-4DEDD6A73A8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89" name="AutoShape 2" descr="PRO-180RPC LCR down">
          <a:extLst>
            <a:ext uri="{FF2B5EF4-FFF2-40B4-BE49-F238E27FC236}">
              <a16:creationId xmlns:a16="http://schemas.microsoft.com/office/drawing/2014/main" id="{B3136D22-ED10-4724-A018-5774FC5D4BE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90" name="AutoShape 1" descr="PRO-180RPC LCR down">
          <a:extLst>
            <a:ext uri="{FF2B5EF4-FFF2-40B4-BE49-F238E27FC236}">
              <a16:creationId xmlns:a16="http://schemas.microsoft.com/office/drawing/2014/main" id="{A7A1DBC6-B351-4CFE-B112-72DC689DA7D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91" name="AutoShape 2" descr="PRO-180RPC LCR down">
          <a:extLst>
            <a:ext uri="{FF2B5EF4-FFF2-40B4-BE49-F238E27FC236}">
              <a16:creationId xmlns:a16="http://schemas.microsoft.com/office/drawing/2014/main" id="{303F69BC-0C2A-4377-B958-413C250B971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92" name="AutoShape 1" descr="PRO-180RPC LCR down">
          <a:extLst>
            <a:ext uri="{FF2B5EF4-FFF2-40B4-BE49-F238E27FC236}">
              <a16:creationId xmlns:a16="http://schemas.microsoft.com/office/drawing/2014/main" id="{9ABC8B4B-539C-472D-8AA3-72A54D91D3D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93" name="AutoShape 2" descr="PRO-180RPC LCR down">
          <a:extLst>
            <a:ext uri="{FF2B5EF4-FFF2-40B4-BE49-F238E27FC236}">
              <a16:creationId xmlns:a16="http://schemas.microsoft.com/office/drawing/2014/main" id="{A113AA7B-ADB0-4C38-AAB6-86F65DD73E3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4" name="AutoShape 1" descr="PRO-180RPC LCR down">
          <a:extLst>
            <a:ext uri="{FF2B5EF4-FFF2-40B4-BE49-F238E27FC236}">
              <a16:creationId xmlns:a16="http://schemas.microsoft.com/office/drawing/2014/main" id="{459FE110-3907-49DD-87B3-C7CE5008FE8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5" name="AutoShape 2" descr="PRO-180RPC LCR down">
          <a:extLst>
            <a:ext uri="{FF2B5EF4-FFF2-40B4-BE49-F238E27FC236}">
              <a16:creationId xmlns:a16="http://schemas.microsoft.com/office/drawing/2014/main" id="{2F1D5564-C0AE-420E-9602-E28C9D27021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6" name="AutoShape 1" descr="PRO-180RPC LCR down">
          <a:extLst>
            <a:ext uri="{FF2B5EF4-FFF2-40B4-BE49-F238E27FC236}">
              <a16:creationId xmlns:a16="http://schemas.microsoft.com/office/drawing/2014/main" id="{694AC1A9-279F-430C-9F3A-0517C347EF8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7" name="AutoShape 2" descr="PRO-180RPC LCR down">
          <a:extLst>
            <a:ext uri="{FF2B5EF4-FFF2-40B4-BE49-F238E27FC236}">
              <a16:creationId xmlns:a16="http://schemas.microsoft.com/office/drawing/2014/main" id="{8C898C27-89F1-4833-AE4B-68152533CD3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8" name="AutoShape 1" descr="PRO-180RPC LCR down">
          <a:extLst>
            <a:ext uri="{FF2B5EF4-FFF2-40B4-BE49-F238E27FC236}">
              <a16:creationId xmlns:a16="http://schemas.microsoft.com/office/drawing/2014/main" id="{EFCBBE55-899D-49CD-930B-E3E291624EF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99" name="AutoShape 2" descr="PRO-180RPC LCR down">
          <a:extLst>
            <a:ext uri="{FF2B5EF4-FFF2-40B4-BE49-F238E27FC236}">
              <a16:creationId xmlns:a16="http://schemas.microsoft.com/office/drawing/2014/main" id="{734711F8-5442-4532-A0D8-A4DA0A06229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00" name="AutoShape 1" descr="PRO-180RPC LCR down">
          <a:extLst>
            <a:ext uri="{FF2B5EF4-FFF2-40B4-BE49-F238E27FC236}">
              <a16:creationId xmlns:a16="http://schemas.microsoft.com/office/drawing/2014/main" id="{FDD5518C-6D25-4A6B-9218-73DFB6C6DBC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01" name="AutoShape 2" descr="PRO-180RPC LCR down">
          <a:extLst>
            <a:ext uri="{FF2B5EF4-FFF2-40B4-BE49-F238E27FC236}">
              <a16:creationId xmlns:a16="http://schemas.microsoft.com/office/drawing/2014/main" id="{32811AD1-D0E8-4341-B689-F954042DE79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2" name="AutoShape 1" descr="PRO-180RPC LCR down">
          <a:extLst>
            <a:ext uri="{FF2B5EF4-FFF2-40B4-BE49-F238E27FC236}">
              <a16:creationId xmlns:a16="http://schemas.microsoft.com/office/drawing/2014/main" id="{0E615E84-F445-460D-BE9A-656DC232251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3" name="AutoShape 2" descr="PRO-180RPC LCR down">
          <a:extLst>
            <a:ext uri="{FF2B5EF4-FFF2-40B4-BE49-F238E27FC236}">
              <a16:creationId xmlns:a16="http://schemas.microsoft.com/office/drawing/2014/main" id="{C4211D95-45AC-485F-8A41-50E50DADF86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4" name="AutoShape 1" descr="PRO-180RPC LCR down">
          <a:extLst>
            <a:ext uri="{FF2B5EF4-FFF2-40B4-BE49-F238E27FC236}">
              <a16:creationId xmlns:a16="http://schemas.microsoft.com/office/drawing/2014/main" id="{AA9F727E-D681-4970-AE89-F26847C00EB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5" name="AutoShape 2" descr="PRO-180RPC LCR down">
          <a:extLst>
            <a:ext uri="{FF2B5EF4-FFF2-40B4-BE49-F238E27FC236}">
              <a16:creationId xmlns:a16="http://schemas.microsoft.com/office/drawing/2014/main" id="{192AA08B-9128-4493-8728-638C19063EA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6" name="AutoShape 1" descr="PRO-180RPC LCR down">
          <a:extLst>
            <a:ext uri="{FF2B5EF4-FFF2-40B4-BE49-F238E27FC236}">
              <a16:creationId xmlns:a16="http://schemas.microsoft.com/office/drawing/2014/main" id="{8A076B5B-1275-4C37-B99E-2A15307722F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7" name="AutoShape 2" descr="PRO-180RPC LCR down">
          <a:extLst>
            <a:ext uri="{FF2B5EF4-FFF2-40B4-BE49-F238E27FC236}">
              <a16:creationId xmlns:a16="http://schemas.microsoft.com/office/drawing/2014/main" id="{0F21026C-085D-47AD-B7F9-F19E818938E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8" name="AutoShape 1" descr="PRO-180RPC LCR down">
          <a:extLst>
            <a:ext uri="{FF2B5EF4-FFF2-40B4-BE49-F238E27FC236}">
              <a16:creationId xmlns:a16="http://schemas.microsoft.com/office/drawing/2014/main" id="{2E549060-D268-443B-9699-CA85539A2F5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9" name="AutoShape 2" descr="PRO-180RPC LCR down">
          <a:extLst>
            <a:ext uri="{FF2B5EF4-FFF2-40B4-BE49-F238E27FC236}">
              <a16:creationId xmlns:a16="http://schemas.microsoft.com/office/drawing/2014/main" id="{A2F54DFC-46A6-47B2-A8AA-4E6F8006455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0" name="AutoShape 1" descr="PRO-180RPC LCR down">
          <a:extLst>
            <a:ext uri="{FF2B5EF4-FFF2-40B4-BE49-F238E27FC236}">
              <a16:creationId xmlns:a16="http://schemas.microsoft.com/office/drawing/2014/main" id="{F3D60A8F-8C9A-4DB4-987E-5D8A016C2B0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1" name="AutoShape 2" descr="PRO-180RPC LCR down">
          <a:extLst>
            <a:ext uri="{FF2B5EF4-FFF2-40B4-BE49-F238E27FC236}">
              <a16:creationId xmlns:a16="http://schemas.microsoft.com/office/drawing/2014/main" id="{C1AF491F-02FC-4F52-A6B6-9911E6CC436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2" name="AutoShape 1" descr="PRO-180RPC LCR down">
          <a:extLst>
            <a:ext uri="{FF2B5EF4-FFF2-40B4-BE49-F238E27FC236}">
              <a16:creationId xmlns:a16="http://schemas.microsoft.com/office/drawing/2014/main" id="{830AC463-3B48-4859-9268-1F5C46E0A0B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3" name="AutoShape 2" descr="PRO-180RPC LCR down">
          <a:extLst>
            <a:ext uri="{FF2B5EF4-FFF2-40B4-BE49-F238E27FC236}">
              <a16:creationId xmlns:a16="http://schemas.microsoft.com/office/drawing/2014/main" id="{D9646DA7-8128-472D-9E1C-6CB8D0D3EC7A}"/>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4" name="AutoShape 1" descr="PRO-180RPC LCR down">
          <a:extLst>
            <a:ext uri="{FF2B5EF4-FFF2-40B4-BE49-F238E27FC236}">
              <a16:creationId xmlns:a16="http://schemas.microsoft.com/office/drawing/2014/main" id="{EF80DB22-99C8-4ECD-932E-D681D180545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5" name="AutoShape 2" descr="PRO-180RPC LCR down">
          <a:extLst>
            <a:ext uri="{FF2B5EF4-FFF2-40B4-BE49-F238E27FC236}">
              <a16:creationId xmlns:a16="http://schemas.microsoft.com/office/drawing/2014/main" id="{2944B608-3238-4D3D-B86A-46B17FA771F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6" name="AutoShape 1" descr="PRO-180RPC LCR down">
          <a:extLst>
            <a:ext uri="{FF2B5EF4-FFF2-40B4-BE49-F238E27FC236}">
              <a16:creationId xmlns:a16="http://schemas.microsoft.com/office/drawing/2014/main" id="{7A3B86A0-4F7B-415C-B222-83D866FAC70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17" name="AutoShape 2" descr="PRO-180RPC LCR down">
          <a:extLst>
            <a:ext uri="{FF2B5EF4-FFF2-40B4-BE49-F238E27FC236}">
              <a16:creationId xmlns:a16="http://schemas.microsoft.com/office/drawing/2014/main" id="{94300CF8-6073-42B7-AE9A-3531FD2E6D9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18" name="AutoShape 1" descr="PRO-180RPC LCR down">
          <a:extLst>
            <a:ext uri="{FF2B5EF4-FFF2-40B4-BE49-F238E27FC236}">
              <a16:creationId xmlns:a16="http://schemas.microsoft.com/office/drawing/2014/main" id="{2017A2E4-A26B-42FA-96CB-0D921E418A9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19" name="AutoShape 2" descr="PRO-180RPC LCR down">
          <a:extLst>
            <a:ext uri="{FF2B5EF4-FFF2-40B4-BE49-F238E27FC236}">
              <a16:creationId xmlns:a16="http://schemas.microsoft.com/office/drawing/2014/main" id="{81D74882-9401-4F28-97B9-1AEF73C7E63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0" name="AutoShape 1" descr="PRO-180RPC LCR down">
          <a:extLst>
            <a:ext uri="{FF2B5EF4-FFF2-40B4-BE49-F238E27FC236}">
              <a16:creationId xmlns:a16="http://schemas.microsoft.com/office/drawing/2014/main" id="{223016C3-C6C3-403C-A471-1C4F0B3EED1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1" name="AutoShape 2" descr="PRO-180RPC LCR down">
          <a:extLst>
            <a:ext uri="{FF2B5EF4-FFF2-40B4-BE49-F238E27FC236}">
              <a16:creationId xmlns:a16="http://schemas.microsoft.com/office/drawing/2014/main" id="{BE956FC4-9E4D-4C9D-BDC8-58CCAFB24D6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2" name="AutoShape 1" descr="PRO-180RPC LCR down">
          <a:extLst>
            <a:ext uri="{FF2B5EF4-FFF2-40B4-BE49-F238E27FC236}">
              <a16:creationId xmlns:a16="http://schemas.microsoft.com/office/drawing/2014/main" id="{3D27AF85-E84E-4619-A393-3F3E67D4336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3" name="AutoShape 2" descr="PRO-180RPC LCR down">
          <a:extLst>
            <a:ext uri="{FF2B5EF4-FFF2-40B4-BE49-F238E27FC236}">
              <a16:creationId xmlns:a16="http://schemas.microsoft.com/office/drawing/2014/main" id="{856FDCF4-68CC-47C7-98DB-CC29691651A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4" name="AutoShape 1" descr="PRO-180RPC LCR down">
          <a:extLst>
            <a:ext uri="{FF2B5EF4-FFF2-40B4-BE49-F238E27FC236}">
              <a16:creationId xmlns:a16="http://schemas.microsoft.com/office/drawing/2014/main" id="{5EECF908-7AE5-49EB-A4C5-BB836ECE279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5" name="AutoShape 2" descr="PRO-180RPC LCR down">
          <a:extLst>
            <a:ext uri="{FF2B5EF4-FFF2-40B4-BE49-F238E27FC236}">
              <a16:creationId xmlns:a16="http://schemas.microsoft.com/office/drawing/2014/main" id="{48AFAF22-3A9A-4EA5-B0F2-2CBFD56EC62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6" name="AutoShape 1" descr="PRO-180RPC LCR down">
          <a:extLst>
            <a:ext uri="{FF2B5EF4-FFF2-40B4-BE49-F238E27FC236}">
              <a16:creationId xmlns:a16="http://schemas.microsoft.com/office/drawing/2014/main" id="{9B991F1B-0E81-4453-A288-AC956596C01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7" name="AutoShape 2" descr="PRO-180RPC LCR down">
          <a:extLst>
            <a:ext uri="{FF2B5EF4-FFF2-40B4-BE49-F238E27FC236}">
              <a16:creationId xmlns:a16="http://schemas.microsoft.com/office/drawing/2014/main" id="{CE296C05-1FE9-49BA-A3CD-71A33BA1D53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8" name="AutoShape 1" descr="PRO-180RPC LCR down">
          <a:extLst>
            <a:ext uri="{FF2B5EF4-FFF2-40B4-BE49-F238E27FC236}">
              <a16:creationId xmlns:a16="http://schemas.microsoft.com/office/drawing/2014/main" id="{A8E7A8B7-2865-4196-91CB-42593D242BA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29" name="AutoShape 2" descr="PRO-180RPC LCR down">
          <a:extLst>
            <a:ext uri="{FF2B5EF4-FFF2-40B4-BE49-F238E27FC236}">
              <a16:creationId xmlns:a16="http://schemas.microsoft.com/office/drawing/2014/main" id="{D0CEAAAB-6037-4B22-A1CF-54BBD8640A8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0" name="AutoShape 1" descr="PRO-180RPC LCR down">
          <a:extLst>
            <a:ext uri="{FF2B5EF4-FFF2-40B4-BE49-F238E27FC236}">
              <a16:creationId xmlns:a16="http://schemas.microsoft.com/office/drawing/2014/main" id="{DCDBF1D3-8C98-43A0-BC58-029B4708D23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1" name="AutoShape 2" descr="PRO-180RPC LCR down">
          <a:extLst>
            <a:ext uri="{FF2B5EF4-FFF2-40B4-BE49-F238E27FC236}">
              <a16:creationId xmlns:a16="http://schemas.microsoft.com/office/drawing/2014/main" id="{CBCC31B7-A760-453E-B0C7-B74C81EDF92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2" name="AutoShape 1" descr="PRO-180RPC LCR down">
          <a:extLst>
            <a:ext uri="{FF2B5EF4-FFF2-40B4-BE49-F238E27FC236}">
              <a16:creationId xmlns:a16="http://schemas.microsoft.com/office/drawing/2014/main" id="{96F70E24-9F98-4FD2-83DF-E6E8F0D6EBF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3" name="AutoShape 2" descr="PRO-180RPC LCR down">
          <a:extLst>
            <a:ext uri="{FF2B5EF4-FFF2-40B4-BE49-F238E27FC236}">
              <a16:creationId xmlns:a16="http://schemas.microsoft.com/office/drawing/2014/main" id="{68CE75B7-181D-46BE-9519-2AB44465686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4" name="AutoShape 1" descr="PRO-180RPC LCR down">
          <a:extLst>
            <a:ext uri="{FF2B5EF4-FFF2-40B4-BE49-F238E27FC236}">
              <a16:creationId xmlns:a16="http://schemas.microsoft.com/office/drawing/2014/main" id="{310C1884-2DB4-40D1-A357-2D9F1177B06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5" name="AutoShape 2" descr="PRO-180RPC LCR down">
          <a:extLst>
            <a:ext uri="{FF2B5EF4-FFF2-40B4-BE49-F238E27FC236}">
              <a16:creationId xmlns:a16="http://schemas.microsoft.com/office/drawing/2014/main" id="{C62CB0AC-1D42-4283-86E6-8ACF3750E1B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6" name="AutoShape 1" descr="PRO-180RPC LCR down">
          <a:extLst>
            <a:ext uri="{FF2B5EF4-FFF2-40B4-BE49-F238E27FC236}">
              <a16:creationId xmlns:a16="http://schemas.microsoft.com/office/drawing/2014/main" id="{A669D662-FE23-49A6-9F20-CB7791A2216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7" name="AutoShape 2" descr="PRO-180RPC LCR down">
          <a:extLst>
            <a:ext uri="{FF2B5EF4-FFF2-40B4-BE49-F238E27FC236}">
              <a16:creationId xmlns:a16="http://schemas.microsoft.com/office/drawing/2014/main" id="{1E4D7AC8-E4A9-47D6-96C5-B34DE970EA2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8" name="AutoShape 1" descr="PRO-180RPC LCR down">
          <a:extLst>
            <a:ext uri="{FF2B5EF4-FFF2-40B4-BE49-F238E27FC236}">
              <a16:creationId xmlns:a16="http://schemas.microsoft.com/office/drawing/2014/main" id="{8A23D23A-2A88-411C-AE64-183EC860042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39" name="AutoShape 2" descr="PRO-180RPC LCR down">
          <a:extLst>
            <a:ext uri="{FF2B5EF4-FFF2-40B4-BE49-F238E27FC236}">
              <a16:creationId xmlns:a16="http://schemas.microsoft.com/office/drawing/2014/main" id="{DC23F08E-337B-4FFE-A2F7-ADF9DE395F8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40" name="AutoShape 1" descr="PRO-180RPC LCR down">
          <a:extLst>
            <a:ext uri="{FF2B5EF4-FFF2-40B4-BE49-F238E27FC236}">
              <a16:creationId xmlns:a16="http://schemas.microsoft.com/office/drawing/2014/main" id="{614F4097-3F2A-4DEE-AD6E-0DFDBE0CC4F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41" name="AutoShape 2" descr="PRO-180RPC LCR down">
          <a:extLst>
            <a:ext uri="{FF2B5EF4-FFF2-40B4-BE49-F238E27FC236}">
              <a16:creationId xmlns:a16="http://schemas.microsoft.com/office/drawing/2014/main" id="{E4B35F50-E6DD-4962-B4ED-B9E4EAE63ED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42" name="AutoShape 1" descr="PRO-180RPC LCR down">
          <a:extLst>
            <a:ext uri="{FF2B5EF4-FFF2-40B4-BE49-F238E27FC236}">
              <a16:creationId xmlns:a16="http://schemas.microsoft.com/office/drawing/2014/main" id="{C664DBB5-C4D0-4338-8A51-8BF54861226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43" name="AutoShape 2" descr="PRO-180RPC LCR down">
          <a:extLst>
            <a:ext uri="{FF2B5EF4-FFF2-40B4-BE49-F238E27FC236}">
              <a16:creationId xmlns:a16="http://schemas.microsoft.com/office/drawing/2014/main" id="{7E98A315-6DC8-427B-A7C1-46AD138EE27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4" name="AutoShape 1" descr="PRO-180RPC LCR down">
          <a:extLst>
            <a:ext uri="{FF2B5EF4-FFF2-40B4-BE49-F238E27FC236}">
              <a16:creationId xmlns:a16="http://schemas.microsoft.com/office/drawing/2014/main" id="{0F425E46-4B78-46E8-A461-CA61413F64B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5" name="AutoShape 2" descr="PRO-180RPC LCR down">
          <a:extLst>
            <a:ext uri="{FF2B5EF4-FFF2-40B4-BE49-F238E27FC236}">
              <a16:creationId xmlns:a16="http://schemas.microsoft.com/office/drawing/2014/main" id="{4B9DA713-BE89-4738-98A8-842DFA3CE80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6" name="AutoShape 1" descr="PRO-180RPC LCR down">
          <a:extLst>
            <a:ext uri="{FF2B5EF4-FFF2-40B4-BE49-F238E27FC236}">
              <a16:creationId xmlns:a16="http://schemas.microsoft.com/office/drawing/2014/main" id="{854A6C65-3B26-42DA-B5DC-CC92EB6C3EE3}"/>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7" name="AutoShape 2" descr="PRO-180RPC LCR down">
          <a:extLst>
            <a:ext uri="{FF2B5EF4-FFF2-40B4-BE49-F238E27FC236}">
              <a16:creationId xmlns:a16="http://schemas.microsoft.com/office/drawing/2014/main" id="{2FC5358A-9AD6-40BE-B204-8FC3293C3E63}"/>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8" name="AutoShape 1" descr="PRO-180RPC LCR down">
          <a:extLst>
            <a:ext uri="{FF2B5EF4-FFF2-40B4-BE49-F238E27FC236}">
              <a16:creationId xmlns:a16="http://schemas.microsoft.com/office/drawing/2014/main" id="{B18EFE7D-6641-42FD-8EF8-D0EC8066246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49" name="AutoShape 2" descr="PRO-180RPC LCR down">
          <a:extLst>
            <a:ext uri="{FF2B5EF4-FFF2-40B4-BE49-F238E27FC236}">
              <a16:creationId xmlns:a16="http://schemas.microsoft.com/office/drawing/2014/main" id="{01822BA1-E277-4CD4-89FD-E7D6E3BDE3A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50" name="AutoShape 1" descr="PRO-180RPC LCR down">
          <a:extLst>
            <a:ext uri="{FF2B5EF4-FFF2-40B4-BE49-F238E27FC236}">
              <a16:creationId xmlns:a16="http://schemas.microsoft.com/office/drawing/2014/main" id="{E33EF2A4-BD7E-4C94-9CF8-D0BD7AF08290}"/>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51" name="AutoShape 2" descr="PRO-180RPC LCR down">
          <a:extLst>
            <a:ext uri="{FF2B5EF4-FFF2-40B4-BE49-F238E27FC236}">
              <a16:creationId xmlns:a16="http://schemas.microsoft.com/office/drawing/2014/main" id="{DB285578-66B3-490C-AB83-E07E7025A57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2" name="AutoShape 1" descr="PRO-180RPC LCR down">
          <a:extLst>
            <a:ext uri="{FF2B5EF4-FFF2-40B4-BE49-F238E27FC236}">
              <a16:creationId xmlns:a16="http://schemas.microsoft.com/office/drawing/2014/main" id="{B9DA3900-C391-4694-A0FA-DFBA545536AC}"/>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3" name="AutoShape 2" descr="PRO-180RPC LCR down">
          <a:extLst>
            <a:ext uri="{FF2B5EF4-FFF2-40B4-BE49-F238E27FC236}">
              <a16:creationId xmlns:a16="http://schemas.microsoft.com/office/drawing/2014/main" id="{50449552-F4F0-4598-BCD1-4DA8EC18F1C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4" name="AutoShape 1" descr="PRO-180RPC LCR down">
          <a:extLst>
            <a:ext uri="{FF2B5EF4-FFF2-40B4-BE49-F238E27FC236}">
              <a16:creationId xmlns:a16="http://schemas.microsoft.com/office/drawing/2014/main" id="{8D277630-E63D-4376-AA3A-548FB1E4E6B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5" name="AutoShape 2" descr="PRO-180RPC LCR down">
          <a:extLst>
            <a:ext uri="{FF2B5EF4-FFF2-40B4-BE49-F238E27FC236}">
              <a16:creationId xmlns:a16="http://schemas.microsoft.com/office/drawing/2014/main" id="{6D726FD2-6F75-4B27-A35B-5786E93F2EA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6" name="AutoShape 1" descr="PRO-180RPC LCR down">
          <a:extLst>
            <a:ext uri="{FF2B5EF4-FFF2-40B4-BE49-F238E27FC236}">
              <a16:creationId xmlns:a16="http://schemas.microsoft.com/office/drawing/2014/main" id="{D8F28C71-CD7B-48E7-A1DC-7F167055634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7" name="AutoShape 2" descr="PRO-180RPC LCR down">
          <a:extLst>
            <a:ext uri="{FF2B5EF4-FFF2-40B4-BE49-F238E27FC236}">
              <a16:creationId xmlns:a16="http://schemas.microsoft.com/office/drawing/2014/main" id="{6465509E-02B4-4E10-BFD0-3700C79A123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8" name="AutoShape 1" descr="PRO-180RPC LCR down">
          <a:extLst>
            <a:ext uri="{FF2B5EF4-FFF2-40B4-BE49-F238E27FC236}">
              <a16:creationId xmlns:a16="http://schemas.microsoft.com/office/drawing/2014/main" id="{C0FEAECF-029A-4FF9-8A08-38358C34E61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59" name="AutoShape 2" descr="PRO-180RPC LCR down">
          <a:extLst>
            <a:ext uri="{FF2B5EF4-FFF2-40B4-BE49-F238E27FC236}">
              <a16:creationId xmlns:a16="http://schemas.microsoft.com/office/drawing/2014/main" id="{3E2ADDF6-E991-45C8-9BC3-4CA76251DFD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0" name="AutoShape 1" descr="PRO-180RPC LCR down">
          <a:extLst>
            <a:ext uri="{FF2B5EF4-FFF2-40B4-BE49-F238E27FC236}">
              <a16:creationId xmlns:a16="http://schemas.microsoft.com/office/drawing/2014/main" id="{FDC2F5AC-7552-4373-AE97-0834F501AB9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1" name="AutoShape 2" descr="PRO-180RPC LCR down">
          <a:extLst>
            <a:ext uri="{FF2B5EF4-FFF2-40B4-BE49-F238E27FC236}">
              <a16:creationId xmlns:a16="http://schemas.microsoft.com/office/drawing/2014/main" id="{2A7DABAB-8415-4B63-98F8-0CFE33ECAC6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2" name="AutoShape 1" descr="PRO-180RPC LCR down">
          <a:extLst>
            <a:ext uri="{FF2B5EF4-FFF2-40B4-BE49-F238E27FC236}">
              <a16:creationId xmlns:a16="http://schemas.microsoft.com/office/drawing/2014/main" id="{01CDD762-155B-49CE-848E-C89592CBE70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3" name="AutoShape 2" descr="PRO-180RPC LCR down">
          <a:extLst>
            <a:ext uri="{FF2B5EF4-FFF2-40B4-BE49-F238E27FC236}">
              <a16:creationId xmlns:a16="http://schemas.microsoft.com/office/drawing/2014/main" id="{D4398643-5517-41FE-98FF-E455B72BC91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4" name="AutoShape 1" descr="PRO-180RPC LCR down">
          <a:extLst>
            <a:ext uri="{FF2B5EF4-FFF2-40B4-BE49-F238E27FC236}">
              <a16:creationId xmlns:a16="http://schemas.microsoft.com/office/drawing/2014/main" id="{2B5571AB-6B30-49A8-BC7B-8BF11A7DE72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5" name="AutoShape 2" descr="PRO-180RPC LCR down">
          <a:extLst>
            <a:ext uri="{FF2B5EF4-FFF2-40B4-BE49-F238E27FC236}">
              <a16:creationId xmlns:a16="http://schemas.microsoft.com/office/drawing/2014/main" id="{C2DD633C-278D-46AD-9938-7F3E2E51EE9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6" name="AutoShape 1" descr="PRO-180RPC LCR down">
          <a:extLst>
            <a:ext uri="{FF2B5EF4-FFF2-40B4-BE49-F238E27FC236}">
              <a16:creationId xmlns:a16="http://schemas.microsoft.com/office/drawing/2014/main" id="{F1554247-15C9-43EF-B2F3-C5920741F7B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67" name="AutoShape 2" descr="PRO-180RPC LCR down">
          <a:extLst>
            <a:ext uri="{FF2B5EF4-FFF2-40B4-BE49-F238E27FC236}">
              <a16:creationId xmlns:a16="http://schemas.microsoft.com/office/drawing/2014/main" id="{7FF6801F-3EAB-40D8-86C6-19F6852B48F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68" name="AutoShape 1" descr="PRO-180RPC LCR down">
          <a:extLst>
            <a:ext uri="{FF2B5EF4-FFF2-40B4-BE49-F238E27FC236}">
              <a16:creationId xmlns:a16="http://schemas.microsoft.com/office/drawing/2014/main" id="{333A7806-92DC-4671-B319-1006AAEFA01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69" name="AutoShape 2" descr="PRO-180RPC LCR down">
          <a:extLst>
            <a:ext uri="{FF2B5EF4-FFF2-40B4-BE49-F238E27FC236}">
              <a16:creationId xmlns:a16="http://schemas.microsoft.com/office/drawing/2014/main" id="{6638DFA4-6965-4B29-8C90-D35B4C002DDA}"/>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0" name="AutoShape 1" descr="PRO-180RPC LCR down">
          <a:extLst>
            <a:ext uri="{FF2B5EF4-FFF2-40B4-BE49-F238E27FC236}">
              <a16:creationId xmlns:a16="http://schemas.microsoft.com/office/drawing/2014/main" id="{36AF4F82-9BA9-42A8-8FF5-839813FF819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1" name="AutoShape 2" descr="PRO-180RPC LCR down">
          <a:extLst>
            <a:ext uri="{FF2B5EF4-FFF2-40B4-BE49-F238E27FC236}">
              <a16:creationId xmlns:a16="http://schemas.microsoft.com/office/drawing/2014/main" id="{A10AC35B-8DC2-4931-B3B2-A7AB5D54D4A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2" name="AutoShape 1" descr="PRO-180RPC LCR down">
          <a:extLst>
            <a:ext uri="{FF2B5EF4-FFF2-40B4-BE49-F238E27FC236}">
              <a16:creationId xmlns:a16="http://schemas.microsoft.com/office/drawing/2014/main" id="{44B920E4-9DE3-431A-815F-A85A1C4FB30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3" name="AutoShape 2" descr="PRO-180RPC LCR down">
          <a:extLst>
            <a:ext uri="{FF2B5EF4-FFF2-40B4-BE49-F238E27FC236}">
              <a16:creationId xmlns:a16="http://schemas.microsoft.com/office/drawing/2014/main" id="{2ABF3C32-65A9-42BF-8AEB-9212C38A0B9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4" name="AutoShape 1" descr="PRO-180RPC LCR down">
          <a:extLst>
            <a:ext uri="{FF2B5EF4-FFF2-40B4-BE49-F238E27FC236}">
              <a16:creationId xmlns:a16="http://schemas.microsoft.com/office/drawing/2014/main" id="{7A239265-E3D4-49B8-9D95-FCA60354F2B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75" name="AutoShape 2" descr="PRO-180RPC LCR down">
          <a:extLst>
            <a:ext uri="{FF2B5EF4-FFF2-40B4-BE49-F238E27FC236}">
              <a16:creationId xmlns:a16="http://schemas.microsoft.com/office/drawing/2014/main" id="{813FCCFA-3F76-4D31-931B-BBBAAD574EE3}"/>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6" name="AutoShape 1" descr="PRO-180RPC LCR down">
          <a:extLst>
            <a:ext uri="{FF2B5EF4-FFF2-40B4-BE49-F238E27FC236}">
              <a16:creationId xmlns:a16="http://schemas.microsoft.com/office/drawing/2014/main" id="{0319230C-59D2-4CF6-BDC6-56A9E264FF6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7" name="AutoShape 2" descr="PRO-180RPC LCR down">
          <a:extLst>
            <a:ext uri="{FF2B5EF4-FFF2-40B4-BE49-F238E27FC236}">
              <a16:creationId xmlns:a16="http://schemas.microsoft.com/office/drawing/2014/main" id="{F5CE7A9D-BA59-4021-9565-2C009FA2DB7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8" name="AutoShape 1" descr="PRO-180RPC LCR down">
          <a:extLst>
            <a:ext uri="{FF2B5EF4-FFF2-40B4-BE49-F238E27FC236}">
              <a16:creationId xmlns:a16="http://schemas.microsoft.com/office/drawing/2014/main" id="{2B161910-EDC2-44F4-B99C-97CD10EC044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79" name="AutoShape 2" descr="PRO-180RPC LCR down">
          <a:extLst>
            <a:ext uri="{FF2B5EF4-FFF2-40B4-BE49-F238E27FC236}">
              <a16:creationId xmlns:a16="http://schemas.microsoft.com/office/drawing/2014/main" id="{2FBF159E-BEB1-4627-A9FD-A2F38F53C00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0" name="AutoShape 1" descr="PRO-180RPC LCR down">
          <a:extLst>
            <a:ext uri="{FF2B5EF4-FFF2-40B4-BE49-F238E27FC236}">
              <a16:creationId xmlns:a16="http://schemas.microsoft.com/office/drawing/2014/main" id="{92BEDF16-E537-48DE-9BEA-098AC5AAB66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1" name="AutoShape 2" descr="PRO-180RPC LCR down">
          <a:extLst>
            <a:ext uri="{FF2B5EF4-FFF2-40B4-BE49-F238E27FC236}">
              <a16:creationId xmlns:a16="http://schemas.microsoft.com/office/drawing/2014/main" id="{021CC490-3BAE-4ABD-B8E5-D497FA1A165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2" name="AutoShape 1" descr="PRO-180RPC LCR down">
          <a:extLst>
            <a:ext uri="{FF2B5EF4-FFF2-40B4-BE49-F238E27FC236}">
              <a16:creationId xmlns:a16="http://schemas.microsoft.com/office/drawing/2014/main" id="{6D699588-8E11-4F33-800E-4F19E8DBEC4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183" name="AutoShape 2" descr="PRO-180RPC LCR down">
          <a:extLst>
            <a:ext uri="{FF2B5EF4-FFF2-40B4-BE49-F238E27FC236}">
              <a16:creationId xmlns:a16="http://schemas.microsoft.com/office/drawing/2014/main" id="{271518FB-CBC2-4127-943C-21DC7856045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4" name="AutoShape 1" descr="PRO-180RPC LCR down">
          <a:extLst>
            <a:ext uri="{FF2B5EF4-FFF2-40B4-BE49-F238E27FC236}">
              <a16:creationId xmlns:a16="http://schemas.microsoft.com/office/drawing/2014/main" id="{648B40AB-206D-4848-9255-CAD13E21542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5" name="AutoShape 2" descr="PRO-180RPC LCR down">
          <a:extLst>
            <a:ext uri="{FF2B5EF4-FFF2-40B4-BE49-F238E27FC236}">
              <a16:creationId xmlns:a16="http://schemas.microsoft.com/office/drawing/2014/main" id="{1115FE4B-CD64-46C3-960F-00BB0BDF109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6" name="AutoShape 1" descr="PRO-180RPC LCR down">
          <a:extLst>
            <a:ext uri="{FF2B5EF4-FFF2-40B4-BE49-F238E27FC236}">
              <a16:creationId xmlns:a16="http://schemas.microsoft.com/office/drawing/2014/main" id="{A6DC4D52-33F7-4B26-9F2B-120249E896C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7" name="AutoShape 2" descr="PRO-180RPC LCR down">
          <a:extLst>
            <a:ext uri="{FF2B5EF4-FFF2-40B4-BE49-F238E27FC236}">
              <a16:creationId xmlns:a16="http://schemas.microsoft.com/office/drawing/2014/main" id="{B29693B7-6778-46DB-8889-69E29BC2D67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8" name="AutoShape 1" descr="PRO-180RPC LCR down">
          <a:extLst>
            <a:ext uri="{FF2B5EF4-FFF2-40B4-BE49-F238E27FC236}">
              <a16:creationId xmlns:a16="http://schemas.microsoft.com/office/drawing/2014/main" id="{72C9C9DE-6003-4B68-A9AF-1A238EF239A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89" name="AutoShape 2" descr="PRO-180RPC LCR down">
          <a:extLst>
            <a:ext uri="{FF2B5EF4-FFF2-40B4-BE49-F238E27FC236}">
              <a16:creationId xmlns:a16="http://schemas.microsoft.com/office/drawing/2014/main" id="{FE022568-9E23-4C85-86D9-99B0CB49BE9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0" name="AutoShape 1" descr="PRO-180RPC LCR down">
          <a:extLst>
            <a:ext uri="{FF2B5EF4-FFF2-40B4-BE49-F238E27FC236}">
              <a16:creationId xmlns:a16="http://schemas.microsoft.com/office/drawing/2014/main" id="{07520315-CC02-4EAA-B0C9-DB2469AE53C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1" name="AutoShape 2" descr="PRO-180RPC LCR down">
          <a:extLst>
            <a:ext uri="{FF2B5EF4-FFF2-40B4-BE49-F238E27FC236}">
              <a16:creationId xmlns:a16="http://schemas.microsoft.com/office/drawing/2014/main" id="{1A5873F0-AD7F-4BB3-A016-34B3375EC4C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2" name="AutoShape 1" descr="PRO-180RPC LCR down">
          <a:extLst>
            <a:ext uri="{FF2B5EF4-FFF2-40B4-BE49-F238E27FC236}">
              <a16:creationId xmlns:a16="http://schemas.microsoft.com/office/drawing/2014/main" id="{532993BF-0A57-4610-A300-25341EAF19A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3" name="AutoShape 2" descr="PRO-180RPC LCR down">
          <a:extLst>
            <a:ext uri="{FF2B5EF4-FFF2-40B4-BE49-F238E27FC236}">
              <a16:creationId xmlns:a16="http://schemas.microsoft.com/office/drawing/2014/main" id="{35A155FF-98A0-4AE0-95BD-1375566C971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4" name="AutoShape 1" descr="PRO-180RPC LCR down">
          <a:extLst>
            <a:ext uri="{FF2B5EF4-FFF2-40B4-BE49-F238E27FC236}">
              <a16:creationId xmlns:a16="http://schemas.microsoft.com/office/drawing/2014/main" id="{BDE3DEE8-8CD1-48D3-864B-DEEB3C62A38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5" name="AutoShape 2" descr="PRO-180RPC LCR down">
          <a:extLst>
            <a:ext uri="{FF2B5EF4-FFF2-40B4-BE49-F238E27FC236}">
              <a16:creationId xmlns:a16="http://schemas.microsoft.com/office/drawing/2014/main" id="{582C047D-BF31-421B-B3D8-F17B5FCF7D7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6" name="AutoShape 1" descr="PRO-180RPC LCR down">
          <a:extLst>
            <a:ext uri="{FF2B5EF4-FFF2-40B4-BE49-F238E27FC236}">
              <a16:creationId xmlns:a16="http://schemas.microsoft.com/office/drawing/2014/main" id="{2BFC8DAC-CA84-4CCA-A35D-2F24F58120D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7" name="AutoShape 2" descr="PRO-180RPC LCR down">
          <a:extLst>
            <a:ext uri="{FF2B5EF4-FFF2-40B4-BE49-F238E27FC236}">
              <a16:creationId xmlns:a16="http://schemas.microsoft.com/office/drawing/2014/main" id="{EB6724A6-412A-491F-BCB6-681E9467C10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8" name="AutoShape 1" descr="PRO-180RPC LCR down">
          <a:extLst>
            <a:ext uri="{FF2B5EF4-FFF2-40B4-BE49-F238E27FC236}">
              <a16:creationId xmlns:a16="http://schemas.microsoft.com/office/drawing/2014/main" id="{6C2C5522-C475-42C3-9EC7-BB5F7899014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199" name="AutoShape 2" descr="PRO-180RPC LCR down">
          <a:extLst>
            <a:ext uri="{FF2B5EF4-FFF2-40B4-BE49-F238E27FC236}">
              <a16:creationId xmlns:a16="http://schemas.microsoft.com/office/drawing/2014/main" id="{39D5B01C-725C-43EF-B8CF-F5888F931BA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00" name="AutoShape 1" descr="PRO-180RPC LCR down">
          <a:extLst>
            <a:ext uri="{FF2B5EF4-FFF2-40B4-BE49-F238E27FC236}">
              <a16:creationId xmlns:a16="http://schemas.microsoft.com/office/drawing/2014/main" id="{0F167E1A-AB85-48EA-8FFC-8B3511D3936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01" name="AutoShape 2" descr="PRO-180RPC LCR down">
          <a:extLst>
            <a:ext uri="{FF2B5EF4-FFF2-40B4-BE49-F238E27FC236}">
              <a16:creationId xmlns:a16="http://schemas.microsoft.com/office/drawing/2014/main" id="{622366EE-BEEF-4395-AE1B-0AF4C26E407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2" name="AutoShape 1" descr="PRO-180RPC LCR down">
          <a:extLst>
            <a:ext uri="{FF2B5EF4-FFF2-40B4-BE49-F238E27FC236}">
              <a16:creationId xmlns:a16="http://schemas.microsoft.com/office/drawing/2014/main" id="{980C74B9-29A0-4881-85B2-B17007B6B4A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3" name="AutoShape 2" descr="PRO-180RPC LCR down">
          <a:extLst>
            <a:ext uri="{FF2B5EF4-FFF2-40B4-BE49-F238E27FC236}">
              <a16:creationId xmlns:a16="http://schemas.microsoft.com/office/drawing/2014/main" id="{968E11BD-A186-48BC-A5EB-0EC87DF5542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4" name="AutoShape 1" descr="PRO-180RPC LCR down">
          <a:extLst>
            <a:ext uri="{FF2B5EF4-FFF2-40B4-BE49-F238E27FC236}">
              <a16:creationId xmlns:a16="http://schemas.microsoft.com/office/drawing/2014/main" id="{5376F7A1-603C-4DE2-A5E9-A5293F0310E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5" name="AutoShape 2" descr="PRO-180RPC LCR down">
          <a:extLst>
            <a:ext uri="{FF2B5EF4-FFF2-40B4-BE49-F238E27FC236}">
              <a16:creationId xmlns:a16="http://schemas.microsoft.com/office/drawing/2014/main" id="{ABB834BA-BA3C-4FDD-A735-B808B92209C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6" name="AutoShape 1" descr="PRO-180RPC LCR down">
          <a:extLst>
            <a:ext uri="{FF2B5EF4-FFF2-40B4-BE49-F238E27FC236}">
              <a16:creationId xmlns:a16="http://schemas.microsoft.com/office/drawing/2014/main" id="{38161D17-632A-4232-B6DB-1AAD3974FE9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7" name="AutoShape 2" descr="PRO-180RPC LCR down">
          <a:extLst>
            <a:ext uri="{FF2B5EF4-FFF2-40B4-BE49-F238E27FC236}">
              <a16:creationId xmlns:a16="http://schemas.microsoft.com/office/drawing/2014/main" id="{4672760D-01AA-4939-B2B0-5FB9FE8C318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8" name="AutoShape 1" descr="PRO-180RPC LCR down">
          <a:extLst>
            <a:ext uri="{FF2B5EF4-FFF2-40B4-BE49-F238E27FC236}">
              <a16:creationId xmlns:a16="http://schemas.microsoft.com/office/drawing/2014/main" id="{C7971367-8725-4F48-9672-23C53FB87DF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9" name="AutoShape 2" descr="PRO-180RPC LCR down">
          <a:extLst>
            <a:ext uri="{FF2B5EF4-FFF2-40B4-BE49-F238E27FC236}">
              <a16:creationId xmlns:a16="http://schemas.microsoft.com/office/drawing/2014/main" id="{3A6DEA10-9DA4-493E-8AAD-8F8F15F35989}"/>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0" name="AutoShape 1" descr="PRO-180RPC LCR down">
          <a:extLst>
            <a:ext uri="{FF2B5EF4-FFF2-40B4-BE49-F238E27FC236}">
              <a16:creationId xmlns:a16="http://schemas.microsoft.com/office/drawing/2014/main" id="{DED02E23-55FA-4D28-93A0-611E6D248F4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1" name="AutoShape 2" descr="PRO-180RPC LCR down">
          <a:extLst>
            <a:ext uri="{FF2B5EF4-FFF2-40B4-BE49-F238E27FC236}">
              <a16:creationId xmlns:a16="http://schemas.microsoft.com/office/drawing/2014/main" id="{8DB97D3B-D3B1-4DD7-A7CE-A50F0FE73B5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2" name="AutoShape 1" descr="PRO-180RPC LCR down">
          <a:extLst>
            <a:ext uri="{FF2B5EF4-FFF2-40B4-BE49-F238E27FC236}">
              <a16:creationId xmlns:a16="http://schemas.microsoft.com/office/drawing/2014/main" id="{F7EC6FBC-AAA4-4ADD-84FF-3E2D21C0C83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3" name="AutoShape 2" descr="PRO-180RPC LCR down">
          <a:extLst>
            <a:ext uri="{FF2B5EF4-FFF2-40B4-BE49-F238E27FC236}">
              <a16:creationId xmlns:a16="http://schemas.microsoft.com/office/drawing/2014/main" id="{C1D7AA21-ECD8-47D6-888A-8C42C8F991E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4" name="AutoShape 1" descr="PRO-180RPC LCR down">
          <a:extLst>
            <a:ext uri="{FF2B5EF4-FFF2-40B4-BE49-F238E27FC236}">
              <a16:creationId xmlns:a16="http://schemas.microsoft.com/office/drawing/2014/main" id="{38B77542-3704-49E4-B28B-E81623714AF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5" name="AutoShape 2" descr="PRO-180RPC LCR down">
          <a:extLst>
            <a:ext uri="{FF2B5EF4-FFF2-40B4-BE49-F238E27FC236}">
              <a16:creationId xmlns:a16="http://schemas.microsoft.com/office/drawing/2014/main" id="{D5A0E04E-655F-4ACA-B048-010625F2EEC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6" name="AutoShape 1" descr="PRO-180RPC LCR down">
          <a:extLst>
            <a:ext uri="{FF2B5EF4-FFF2-40B4-BE49-F238E27FC236}">
              <a16:creationId xmlns:a16="http://schemas.microsoft.com/office/drawing/2014/main" id="{CDBCE185-B6F6-4BBC-9570-C6697BA5EB5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17" name="AutoShape 2" descr="PRO-180RPC LCR down">
          <a:extLst>
            <a:ext uri="{FF2B5EF4-FFF2-40B4-BE49-F238E27FC236}">
              <a16:creationId xmlns:a16="http://schemas.microsoft.com/office/drawing/2014/main" id="{33951706-67A9-4418-8486-B67C349B9C6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18" name="AutoShape 1" descr="PRO-180RPC LCR down">
          <a:extLst>
            <a:ext uri="{FF2B5EF4-FFF2-40B4-BE49-F238E27FC236}">
              <a16:creationId xmlns:a16="http://schemas.microsoft.com/office/drawing/2014/main" id="{345E890A-0C5B-44A8-9BA0-9DDD65BFB89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19" name="AutoShape 2" descr="PRO-180RPC LCR down">
          <a:extLst>
            <a:ext uri="{FF2B5EF4-FFF2-40B4-BE49-F238E27FC236}">
              <a16:creationId xmlns:a16="http://schemas.microsoft.com/office/drawing/2014/main" id="{CCC4287E-F1B7-4F86-8319-1BDAFCE291F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0" name="AutoShape 1" descr="PRO-180RPC LCR down">
          <a:extLst>
            <a:ext uri="{FF2B5EF4-FFF2-40B4-BE49-F238E27FC236}">
              <a16:creationId xmlns:a16="http://schemas.microsoft.com/office/drawing/2014/main" id="{EDAA8350-029D-45E1-86F4-75D50DC07D6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1" name="AutoShape 2" descr="PRO-180RPC LCR down">
          <a:extLst>
            <a:ext uri="{FF2B5EF4-FFF2-40B4-BE49-F238E27FC236}">
              <a16:creationId xmlns:a16="http://schemas.microsoft.com/office/drawing/2014/main" id="{D925C7C6-793B-47CF-A3CB-5DD3704E448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2" name="AutoShape 1" descr="PRO-180RPC LCR down">
          <a:extLst>
            <a:ext uri="{FF2B5EF4-FFF2-40B4-BE49-F238E27FC236}">
              <a16:creationId xmlns:a16="http://schemas.microsoft.com/office/drawing/2014/main" id="{D4490136-91AE-4E63-8DB7-DE87C40339D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3" name="AutoShape 2" descr="PRO-180RPC LCR down">
          <a:extLst>
            <a:ext uri="{FF2B5EF4-FFF2-40B4-BE49-F238E27FC236}">
              <a16:creationId xmlns:a16="http://schemas.microsoft.com/office/drawing/2014/main" id="{A0A2650F-AC6E-404E-BE40-DB109906277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4" name="AutoShape 1" descr="PRO-180RPC LCR down">
          <a:extLst>
            <a:ext uri="{FF2B5EF4-FFF2-40B4-BE49-F238E27FC236}">
              <a16:creationId xmlns:a16="http://schemas.microsoft.com/office/drawing/2014/main" id="{4483A7B8-B565-452B-98BA-D624A517BF1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25" name="AutoShape 2" descr="PRO-180RPC LCR down">
          <a:extLst>
            <a:ext uri="{FF2B5EF4-FFF2-40B4-BE49-F238E27FC236}">
              <a16:creationId xmlns:a16="http://schemas.microsoft.com/office/drawing/2014/main" id="{FE967295-B95A-4804-B822-1C6C4B258E2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26" name="AutoShape 1" descr="PRO-180RPC LCR down">
          <a:extLst>
            <a:ext uri="{FF2B5EF4-FFF2-40B4-BE49-F238E27FC236}">
              <a16:creationId xmlns:a16="http://schemas.microsoft.com/office/drawing/2014/main" id="{2796010A-1489-4C73-A5A9-4BB481ABF7A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27" name="AutoShape 2" descr="PRO-180RPC LCR down">
          <a:extLst>
            <a:ext uri="{FF2B5EF4-FFF2-40B4-BE49-F238E27FC236}">
              <a16:creationId xmlns:a16="http://schemas.microsoft.com/office/drawing/2014/main" id="{024E542F-D699-4491-8B10-3FCDB52AE53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28" name="AutoShape 1" descr="PRO-180RPC LCR down">
          <a:extLst>
            <a:ext uri="{FF2B5EF4-FFF2-40B4-BE49-F238E27FC236}">
              <a16:creationId xmlns:a16="http://schemas.microsoft.com/office/drawing/2014/main" id="{A50140BA-B221-420E-A080-8DD1329C2620}"/>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29" name="AutoShape 2" descr="PRO-180RPC LCR down">
          <a:extLst>
            <a:ext uri="{FF2B5EF4-FFF2-40B4-BE49-F238E27FC236}">
              <a16:creationId xmlns:a16="http://schemas.microsoft.com/office/drawing/2014/main" id="{2791DE48-E51D-4728-93B2-449633DE309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0" name="AutoShape 1" descr="PRO-180RPC LCR down">
          <a:extLst>
            <a:ext uri="{FF2B5EF4-FFF2-40B4-BE49-F238E27FC236}">
              <a16:creationId xmlns:a16="http://schemas.microsoft.com/office/drawing/2014/main" id="{9B50EE78-35D3-46F4-974A-63D7521DF4F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1" name="AutoShape 2" descr="PRO-180RPC LCR down">
          <a:extLst>
            <a:ext uri="{FF2B5EF4-FFF2-40B4-BE49-F238E27FC236}">
              <a16:creationId xmlns:a16="http://schemas.microsoft.com/office/drawing/2014/main" id="{04B60732-412A-4285-BB29-E89E8EF2CAC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2" name="AutoShape 1" descr="PRO-180RPC LCR down">
          <a:extLst>
            <a:ext uri="{FF2B5EF4-FFF2-40B4-BE49-F238E27FC236}">
              <a16:creationId xmlns:a16="http://schemas.microsoft.com/office/drawing/2014/main" id="{CE3ABF58-CCA3-4553-8115-C8CCF227641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3" name="AutoShape 2" descr="PRO-180RPC LCR down">
          <a:extLst>
            <a:ext uri="{FF2B5EF4-FFF2-40B4-BE49-F238E27FC236}">
              <a16:creationId xmlns:a16="http://schemas.microsoft.com/office/drawing/2014/main" id="{297FA590-22D4-49FB-9739-4117AC24E87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4" name="AutoShape 1" descr="PRO-180RPC LCR down">
          <a:extLst>
            <a:ext uri="{FF2B5EF4-FFF2-40B4-BE49-F238E27FC236}">
              <a16:creationId xmlns:a16="http://schemas.microsoft.com/office/drawing/2014/main" id="{CAE72370-09F8-4083-82B4-5B0D8DCC5F1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5" name="AutoShape 2" descr="PRO-180RPC LCR down">
          <a:extLst>
            <a:ext uri="{FF2B5EF4-FFF2-40B4-BE49-F238E27FC236}">
              <a16:creationId xmlns:a16="http://schemas.microsoft.com/office/drawing/2014/main" id="{1691F894-0F20-4D9F-93B8-22BBFB4DF88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6" name="AutoShape 1" descr="PRO-180RPC LCR down">
          <a:extLst>
            <a:ext uri="{FF2B5EF4-FFF2-40B4-BE49-F238E27FC236}">
              <a16:creationId xmlns:a16="http://schemas.microsoft.com/office/drawing/2014/main" id="{14887028-84A9-4922-B08E-1D860EAAC63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7" name="AutoShape 2" descr="PRO-180RPC LCR down">
          <a:extLst>
            <a:ext uri="{FF2B5EF4-FFF2-40B4-BE49-F238E27FC236}">
              <a16:creationId xmlns:a16="http://schemas.microsoft.com/office/drawing/2014/main" id="{08E2D4FC-1A4A-4BE7-85A3-DD881EBF53F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8" name="AutoShape 1" descr="PRO-180RPC LCR down">
          <a:extLst>
            <a:ext uri="{FF2B5EF4-FFF2-40B4-BE49-F238E27FC236}">
              <a16:creationId xmlns:a16="http://schemas.microsoft.com/office/drawing/2014/main" id="{AC28FF1A-8B83-4F4F-A002-BE65A1DA2ED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9" name="AutoShape 2" descr="PRO-180RPC LCR down">
          <a:extLst>
            <a:ext uri="{FF2B5EF4-FFF2-40B4-BE49-F238E27FC236}">
              <a16:creationId xmlns:a16="http://schemas.microsoft.com/office/drawing/2014/main" id="{E33EFB83-372B-45E6-BB4A-86B82064D90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40" name="AutoShape 1" descr="PRO-180RPC LCR down">
          <a:extLst>
            <a:ext uri="{FF2B5EF4-FFF2-40B4-BE49-F238E27FC236}">
              <a16:creationId xmlns:a16="http://schemas.microsoft.com/office/drawing/2014/main" id="{6A24AD9B-F43C-40EE-8F99-058DE0E6B59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41" name="AutoShape 2" descr="PRO-180RPC LCR down">
          <a:extLst>
            <a:ext uri="{FF2B5EF4-FFF2-40B4-BE49-F238E27FC236}">
              <a16:creationId xmlns:a16="http://schemas.microsoft.com/office/drawing/2014/main" id="{A7A7B245-C673-4034-9F77-99B849A294A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2" name="AutoShape 1" descr="PRO-180RPC LCR down">
          <a:extLst>
            <a:ext uri="{FF2B5EF4-FFF2-40B4-BE49-F238E27FC236}">
              <a16:creationId xmlns:a16="http://schemas.microsoft.com/office/drawing/2014/main" id="{98EDFA94-E797-4A00-8655-85A419D7967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3" name="AutoShape 2" descr="PRO-180RPC LCR down">
          <a:extLst>
            <a:ext uri="{FF2B5EF4-FFF2-40B4-BE49-F238E27FC236}">
              <a16:creationId xmlns:a16="http://schemas.microsoft.com/office/drawing/2014/main" id="{2BB9A9EB-B129-4757-82A7-749288104D5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4" name="AutoShape 1" descr="PRO-180RPC LCR down">
          <a:extLst>
            <a:ext uri="{FF2B5EF4-FFF2-40B4-BE49-F238E27FC236}">
              <a16:creationId xmlns:a16="http://schemas.microsoft.com/office/drawing/2014/main" id="{9B382D32-A1B8-4026-A8A9-D704397E69F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5" name="AutoShape 2" descr="PRO-180RPC LCR down">
          <a:extLst>
            <a:ext uri="{FF2B5EF4-FFF2-40B4-BE49-F238E27FC236}">
              <a16:creationId xmlns:a16="http://schemas.microsoft.com/office/drawing/2014/main" id="{E05F465D-C1FD-4A54-BB85-BDEE89C9B39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6" name="AutoShape 1" descr="PRO-180RPC LCR down">
          <a:extLst>
            <a:ext uri="{FF2B5EF4-FFF2-40B4-BE49-F238E27FC236}">
              <a16:creationId xmlns:a16="http://schemas.microsoft.com/office/drawing/2014/main" id="{1DE47C63-E905-4DE9-84A3-D98B4BC8613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7" name="AutoShape 2" descr="PRO-180RPC LCR down">
          <a:extLst>
            <a:ext uri="{FF2B5EF4-FFF2-40B4-BE49-F238E27FC236}">
              <a16:creationId xmlns:a16="http://schemas.microsoft.com/office/drawing/2014/main" id="{6708B830-F9B1-4811-B96A-22DC6EC0010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8" name="AutoShape 1" descr="PRO-180RPC LCR down">
          <a:extLst>
            <a:ext uri="{FF2B5EF4-FFF2-40B4-BE49-F238E27FC236}">
              <a16:creationId xmlns:a16="http://schemas.microsoft.com/office/drawing/2014/main" id="{3A4259AF-A55B-4EDB-B6B6-6ED633B5360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9" name="AutoShape 2" descr="PRO-180RPC LCR down">
          <a:extLst>
            <a:ext uri="{FF2B5EF4-FFF2-40B4-BE49-F238E27FC236}">
              <a16:creationId xmlns:a16="http://schemas.microsoft.com/office/drawing/2014/main" id="{AC120A67-CADC-4969-A71E-4CDB98827B4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0" name="AutoShape 1" descr="PRO-180RPC LCR down">
          <a:extLst>
            <a:ext uri="{FF2B5EF4-FFF2-40B4-BE49-F238E27FC236}">
              <a16:creationId xmlns:a16="http://schemas.microsoft.com/office/drawing/2014/main" id="{E69093C7-38EF-41AF-92B3-A4E9A348FCB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1" name="AutoShape 2" descr="PRO-180RPC LCR down">
          <a:extLst>
            <a:ext uri="{FF2B5EF4-FFF2-40B4-BE49-F238E27FC236}">
              <a16:creationId xmlns:a16="http://schemas.microsoft.com/office/drawing/2014/main" id="{B8CB3DD7-2284-4D18-BE22-A5E117DBB07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2" name="AutoShape 1" descr="PRO-180RPC LCR down">
          <a:extLst>
            <a:ext uri="{FF2B5EF4-FFF2-40B4-BE49-F238E27FC236}">
              <a16:creationId xmlns:a16="http://schemas.microsoft.com/office/drawing/2014/main" id="{96B27565-2E6E-4BEC-97AB-C525CF97F34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3" name="AutoShape 2" descr="PRO-180RPC LCR down">
          <a:extLst>
            <a:ext uri="{FF2B5EF4-FFF2-40B4-BE49-F238E27FC236}">
              <a16:creationId xmlns:a16="http://schemas.microsoft.com/office/drawing/2014/main" id="{040A1B0A-6757-48DC-B1FB-0212A827C27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4" name="AutoShape 1" descr="PRO-180RPC LCR down">
          <a:extLst>
            <a:ext uri="{FF2B5EF4-FFF2-40B4-BE49-F238E27FC236}">
              <a16:creationId xmlns:a16="http://schemas.microsoft.com/office/drawing/2014/main" id="{EAB9B317-B56C-4D35-AF6B-A6D956CCCBD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5" name="AutoShape 2" descr="PRO-180RPC LCR down">
          <a:extLst>
            <a:ext uri="{FF2B5EF4-FFF2-40B4-BE49-F238E27FC236}">
              <a16:creationId xmlns:a16="http://schemas.microsoft.com/office/drawing/2014/main" id="{99D92766-5F5A-4B24-841E-7FCC554888B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6" name="AutoShape 1" descr="PRO-180RPC LCR down">
          <a:extLst>
            <a:ext uri="{FF2B5EF4-FFF2-40B4-BE49-F238E27FC236}">
              <a16:creationId xmlns:a16="http://schemas.microsoft.com/office/drawing/2014/main" id="{CCF36ECE-1C71-42B2-A35F-E9E149D811B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7" name="AutoShape 2" descr="PRO-180RPC LCR down">
          <a:extLst>
            <a:ext uri="{FF2B5EF4-FFF2-40B4-BE49-F238E27FC236}">
              <a16:creationId xmlns:a16="http://schemas.microsoft.com/office/drawing/2014/main" id="{14034E9A-892A-4CAD-9BDB-DECE2F9E478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8" name="AutoShape 1" descr="PRO-180RPC LCR down">
          <a:extLst>
            <a:ext uri="{FF2B5EF4-FFF2-40B4-BE49-F238E27FC236}">
              <a16:creationId xmlns:a16="http://schemas.microsoft.com/office/drawing/2014/main" id="{12F627E6-BA5C-48C8-A678-8A5F4FD6210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59" name="AutoShape 2" descr="PRO-180RPC LCR down">
          <a:extLst>
            <a:ext uri="{FF2B5EF4-FFF2-40B4-BE49-F238E27FC236}">
              <a16:creationId xmlns:a16="http://schemas.microsoft.com/office/drawing/2014/main" id="{A1E6D9FC-179A-4C89-91C1-16A331AE78F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0" name="AutoShape 1" descr="PRO-180RPC LCR down">
          <a:extLst>
            <a:ext uri="{FF2B5EF4-FFF2-40B4-BE49-F238E27FC236}">
              <a16:creationId xmlns:a16="http://schemas.microsoft.com/office/drawing/2014/main" id="{3AD97C6A-8A39-443B-AA92-8C2C0FC64AC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1" name="AutoShape 2" descr="PRO-180RPC LCR down">
          <a:extLst>
            <a:ext uri="{FF2B5EF4-FFF2-40B4-BE49-F238E27FC236}">
              <a16:creationId xmlns:a16="http://schemas.microsoft.com/office/drawing/2014/main" id="{C4E57897-058B-40CB-8715-28B61E24D01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2" name="AutoShape 1" descr="PRO-180RPC LCR down">
          <a:extLst>
            <a:ext uri="{FF2B5EF4-FFF2-40B4-BE49-F238E27FC236}">
              <a16:creationId xmlns:a16="http://schemas.microsoft.com/office/drawing/2014/main" id="{76CC3784-60A9-469B-ABE3-C26BFC1782F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3" name="AutoShape 2" descr="PRO-180RPC LCR down">
          <a:extLst>
            <a:ext uri="{FF2B5EF4-FFF2-40B4-BE49-F238E27FC236}">
              <a16:creationId xmlns:a16="http://schemas.microsoft.com/office/drawing/2014/main" id="{09A17671-B42F-465B-95B6-FD7FA3A751D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4" name="AutoShape 1" descr="PRO-180RPC LCR down">
          <a:extLst>
            <a:ext uri="{FF2B5EF4-FFF2-40B4-BE49-F238E27FC236}">
              <a16:creationId xmlns:a16="http://schemas.microsoft.com/office/drawing/2014/main" id="{F01CB781-4169-4EF5-9004-97766FEAA01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5" name="AutoShape 2" descr="PRO-180RPC LCR down">
          <a:extLst>
            <a:ext uri="{FF2B5EF4-FFF2-40B4-BE49-F238E27FC236}">
              <a16:creationId xmlns:a16="http://schemas.microsoft.com/office/drawing/2014/main" id="{B8EFEE8F-E984-43C0-90D2-6353D984BD8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6" name="AutoShape 1" descr="PRO-180RPC LCR down">
          <a:extLst>
            <a:ext uri="{FF2B5EF4-FFF2-40B4-BE49-F238E27FC236}">
              <a16:creationId xmlns:a16="http://schemas.microsoft.com/office/drawing/2014/main" id="{2E0F507E-9103-4C01-9ADC-06E9FE7F022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67" name="AutoShape 2" descr="PRO-180RPC LCR down">
          <a:extLst>
            <a:ext uri="{FF2B5EF4-FFF2-40B4-BE49-F238E27FC236}">
              <a16:creationId xmlns:a16="http://schemas.microsoft.com/office/drawing/2014/main" id="{FE650C34-4CCD-4CD1-9202-570D662FBDD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68" name="AutoShape 1" descr="PRO-180RPC LCR down">
          <a:extLst>
            <a:ext uri="{FF2B5EF4-FFF2-40B4-BE49-F238E27FC236}">
              <a16:creationId xmlns:a16="http://schemas.microsoft.com/office/drawing/2014/main" id="{8F704703-1563-4CFB-91C9-070C2E6575C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69" name="AutoShape 2" descr="PRO-180RPC LCR down">
          <a:extLst>
            <a:ext uri="{FF2B5EF4-FFF2-40B4-BE49-F238E27FC236}">
              <a16:creationId xmlns:a16="http://schemas.microsoft.com/office/drawing/2014/main" id="{E1ED7AB6-B997-40DD-88C7-9BB393D651D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0" name="AutoShape 1" descr="PRO-180RPC LCR down">
          <a:extLst>
            <a:ext uri="{FF2B5EF4-FFF2-40B4-BE49-F238E27FC236}">
              <a16:creationId xmlns:a16="http://schemas.microsoft.com/office/drawing/2014/main" id="{4ABB900A-4802-449F-9046-86F0A61DBD6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1" name="AutoShape 2" descr="PRO-180RPC LCR down">
          <a:extLst>
            <a:ext uri="{FF2B5EF4-FFF2-40B4-BE49-F238E27FC236}">
              <a16:creationId xmlns:a16="http://schemas.microsoft.com/office/drawing/2014/main" id="{7E86DAD5-6532-4A2D-9656-E12459B61FD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2" name="AutoShape 1" descr="PRO-180RPC LCR down">
          <a:extLst>
            <a:ext uri="{FF2B5EF4-FFF2-40B4-BE49-F238E27FC236}">
              <a16:creationId xmlns:a16="http://schemas.microsoft.com/office/drawing/2014/main" id="{63D72CAC-5A36-4305-A062-591F60D6301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3" name="AutoShape 2" descr="PRO-180RPC LCR down">
          <a:extLst>
            <a:ext uri="{FF2B5EF4-FFF2-40B4-BE49-F238E27FC236}">
              <a16:creationId xmlns:a16="http://schemas.microsoft.com/office/drawing/2014/main" id="{C95C79FA-AC8F-4C31-B9EB-9936F9F459E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4" name="AutoShape 1" descr="PRO-180RPC LCR down">
          <a:extLst>
            <a:ext uri="{FF2B5EF4-FFF2-40B4-BE49-F238E27FC236}">
              <a16:creationId xmlns:a16="http://schemas.microsoft.com/office/drawing/2014/main" id="{529E4F6F-2291-4647-A26A-642623BD48A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75" name="AutoShape 2" descr="PRO-180RPC LCR down">
          <a:extLst>
            <a:ext uri="{FF2B5EF4-FFF2-40B4-BE49-F238E27FC236}">
              <a16:creationId xmlns:a16="http://schemas.microsoft.com/office/drawing/2014/main" id="{901A651A-3D29-49E1-8AE5-58B2B18F4C9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76" name="AutoShape 1" descr="PRO-180RPC LCR down">
          <a:extLst>
            <a:ext uri="{FF2B5EF4-FFF2-40B4-BE49-F238E27FC236}">
              <a16:creationId xmlns:a16="http://schemas.microsoft.com/office/drawing/2014/main" id="{DBCA8CE2-EDBD-4B61-8802-50819DAE40AC}"/>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77" name="AutoShape 2" descr="PRO-180RPC LCR down">
          <a:extLst>
            <a:ext uri="{FF2B5EF4-FFF2-40B4-BE49-F238E27FC236}">
              <a16:creationId xmlns:a16="http://schemas.microsoft.com/office/drawing/2014/main" id="{B972528C-4DAE-4949-BA69-D2269B53AACC}"/>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78" name="AutoShape 1" descr="PRO-180RPC LCR down">
          <a:extLst>
            <a:ext uri="{FF2B5EF4-FFF2-40B4-BE49-F238E27FC236}">
              <a16:creationId xmlns:a16="http://schemas.microsoft.com/office/drawing/2014/main" id="{A4CF2F46-EDEA-4B64-A426-26BC14E5348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79" name="AutoShape 2" descr="PRO-180RPC LCR down">
          <a:extLst>
            <a:ext uri="{FF2B5EF4-FFF2-40B4-BE49-F238E27FC236}">
              <a16:creationId xmlns:a16="http://schemas.microsoft.com/office/drawing/2014/main" id="{5D0F0838-7830-435B-8CF3-485C8667AE5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0" name="AutoShape 1" descr="PRO-180RPC LCR down">
          <a:extLst>
            <a:ext uri="{FF2B5EF4-FFF2-40B4-BE49-F238E27FC236}">
              <a16:creationId xmlns:a16="http://schemas.microsoft.com/office/drawing/2014/main" id="{37FD4397-E6AC-4A48-AC32-8C45EE18B9E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1" name="AutoShape 2" descr="PRO-180RPC LCR down">
          <a:extLst>
            <a:ext uri="{FF2B5EF4-FFF2-40B4-BE49-F238E27FC236}">
              <a16:creationId xmlns:a16="http://schemas.microsoft.com/office/drawing/2014/main" id="{13DCB36B-A66A-4978-9757-88338C611D4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2" name="AutoShape 1" descr="PRO-180RPC LCR down">
          <a:extLst>
            <a:ext uri="{FF2B5EF4-FFF2-40B4-BE49-F238E27FC236}">
              <a16:creationId xmlns:a16="http://schemas.microsoft.com/office/drawing/2014/main" id="{2B6D2506-0598-4DEE-8422-C4E0C5F1DAB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83" name="AutoShape 2" descr="PRO-180RPC LCR down">
          <a:extLst>
            <a:ext uri="{FF2B5EF4-FFF2-40B4-BE49-F238E27FC236}">
              <a16:creationId xmlns:a16="http://schemas.microsoft.com/office/drawing/2014/main" id="{D67DDAAD-74D1-4209-894A-C90956A9B29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4" name="AutoShape 1" descr="PRO-180RPC LCR down">
          <a:extLst>
            <a:ext uri="{FF2B5EF4-FFF2-40B4-BE49-F238E27FC236}">
              <a16:creationId xmlns:a16="http://schemas.microsoft.com/office/drawing/2014/main" id="{252AA54C-6EF3-4564-9A85-1DB3DF4E0DF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5" name="AutoShape 2" descr="PRO-180RPC LCR down">
          <a:extLst>
            <a:ext uri="{FF2B5EF4-FFF2-40B4-BE49-F238E27FC236}">
              <a16:creationId xmlns:a16="http://schemas.microsoft.com/office/drawing/2014/main" id="{D8DF376B-F906-49B9-9DB7-BE0C422908D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6" name="AutoShape 1" descr="PRO-180RPC LCR down">
          <a:extLst>
            <a:ext uri="{FF2B5EF4-FFF2-40B4-BE49-F238E27FC236}">
              <a16:creationId xmlns:a16="http://schemas.microsoft.com/office/drawing/2014/main" id="{231494DE-4871-4152-9E31-BE2FAA4C431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7" name="AutoShape 2" descr="PRO-180RPC LCR down">
          <a:extLst>
            <a:ext uri="{FF2B5EF4-FFF2-40B4-BE49-F238E27FC236}">
              <a16:creationId xmlns:a16="http://schemas.microsoft.com/office/drawing/2014/main" id="{CF57F664-FAB8-4224-865C-A794CA5C411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8" name="AutoShape 1" descr="PRO-180RPC LCR down">
          <a:extLst>
            <a:ext uri="{FF2B5EF4-FFF2-40B4-BE49-F238E27FC236}">
              <a16:creationId xmlns:a16="http://schemas.microsoft.com/office/drawing/2014/main" id="{CE379032-D426-4937-A91A-48A0AB82C8C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9" name="AutoShape 2" descr="PRO-180RPC LCR down">
          <a:extLst>
            <a:ext uri="{FF2B5EF4-FFF2-40B4-BE49-F238E27FC236}">
              <a16:creationId xmlns:a16="http://schemas.microsoft.com/office/drawing/2014/main" id="{5FB80BFF-9B40-490D-B34D-FA1E1F8373B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90" name="AutoShape 1" descr="PRO-180RPC LCR down">
          <a:extLst>
            <a:ext uri="{FF2B5EF4-FFF2-40B4-BE49-F238E27FC236}">
              <a16:creationId xmlns:a16="http://schemas.microsoft.com/office/drawing/2014/main" id="{A1AA2279-8A79-48FE-AE9F-5755E824AE9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91" name="AutoShape 2" descr="PRO-180RPC LCR down">
          <a:extLst>
            <a:ext uri="{FF2B5EF4-FFF2-40B4-BE49-F238E27FC236}">
              <a16:creationId xmlns:a16="http://schemas.microsoft.com/office/drawing/2014/main" id="{32108933-1D7B-4646-8524-6E41C59AFAD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2" name="AutoShape 1" descr="PRO-180RPC LCR down">
          <a:extLst>
            <a:ext uri="{FF2B5EF4-FFF2-40B4-BE49-F238E27FC236}">
              <a16:creationId xmlns:a16="http://schemas.microsoft.com/office/drawing/2014/main" id="{31D32B5B-788F-4C0A-A2CC-6D363E74952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3" name="AutoShape 2" descr="PRO-180RPC LCR down">
          <a:extLst>
            <a:ext uri="{FF2B5EF4-FFF2-40B4-BE49-F238E27FC236}">
              <a16:creationId xmlns:a16="http://schemas.microsoft.com/office/drawing/2014/main" id="{05207B1E-2178-446D-8486-45F30C3F236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4" name="AutoShape 1" descr="PRO-180RPC LCR down">
          <a:extLst>
            <a:ext uri="{FF2B5EF4-FFF2-40B4-BE49-F238E27FC236}">
              <a16:creationId xmlns:a16="http://schemas.microsoft.com/office/drawing/2014/main" id="{2CE17387-E0A3-4C9D-9EF1-67DB9959F63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5" name="AutoShape 2" descr="PRO-180RPC LCR down">
          <a:extLst>
            <a:ext uri="{FF2B5EF4-FFF2-40B4-BE49-F238E27FC236}">
              <a16:creationId xmlns:a16="http://schemas.microsoft.com/office/drawing/2014/main" id="{06BE0FC7-3A1C-45A8-B450-4122F18204A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6" name="AutoShape 1" descr="PRO-180RPC LCR down">
          <a:extLst>
            <a:ext uri="{FF2B5EF4-FFF2-40B4-BE49-F238E27FC236}">
              <a16:creationId xmlns:a16="http://schemas.microsoft.com/office/drawing/2014/main" id="{ADA9AFC2-EBD9-46E5-8EFE-98DCA3CA7D3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7" name="AutoShape 2" descr="PRO-180RPC LCR down">
          <a:extLst>
            <a:ext uri="{FF2B5EF4-FFF2-40B4-BE49-F238E27FC236}">
              <a16:creationId xmlns:a16="http://schemas.microsoft.com/office/drawing/2014/main" id="{44D5920E-D883-4EF7-BBF5-6E99F32E5C6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8" name="AutoShape 1" descr="PRO-180RPC LCR down">
          <a:extLst>
            <a:ext uri="{FF2B5EF4-FFF2-40B4-BE49-F238E27FC236}">
              <a16:creationId xmlns:a16="http://schemas.microsoft.com/office/drawing/2014/main" id="{58E1547E-ECE1-4A4B-B45B-C46A874C984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99" name="AutoShape 2" descr="PRO-180RPC LCR down">
          <a:extLst>
            <a:ext uri="{FF2B5EF4-FFF2-40B4-BE49-F238E27FC236}">
              <a16:creationId xmlns:a16="http://schemas.microsoft.com/office/drawing/2014/main" id="{1F34B6E9-9320-4B03-B2DB-20AFC0515D3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0" name="AutoShape 1" descr="PRO-180RPC LCR down">
          <a:extLst>
            <a:ext uri="{FF2B5EF4-FFF2-40B4-BE49-F238E27FC236}">
              <a16:creationId xmlns:a16="http://schemas.microsoft.com/office/drawing/2014/main" id="{5EC3F470-97F8-4DDE-938F-4DA8474CECB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1" name="AutoShape 2" descr="PRO-180RPC LCR down">
          <a:extLst>
            <a:ext uri="{FF2B5EF4-FFF2-40B4-BE49-F238E27FC236}">
              <a16:creationId xmlns:a16="http://schemas.microsoft.com/office/drawing/2014/main" id="{9074FC3E-E021-4F54-9618-56B25F5D71F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2" name="AutoShape 1" descr="PRO-180RPC LCR down">
          <a:extLst>
            <a:ext uri="{FF2B5EF4-FFF2-40B4-BE49-F238E27FC236}">
              <a16:creationId xmlns:a16="http://schemas.microsoft.com/office/drawing/2014/main" id="{4228FA62-5B8A-4599-8AA2-97A72B7E5B1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3" name="AutoShape 2" descr="PRO-180RPC LCR down">
          <a:extLst>
            <a:ext uri="{FF2B5EF4-FFF2-40B4-BE49-F238E27FC236}">
              <a16:creationId xmlns:a16="http://schemas.microsoft.com/office/drawing/2014/main" id="{07EADDBE-9730-413C-99D2-7BACD69F988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4" name="AutoShape 1" descr="PRO-180RPC LCR down">
          <a:extLst>
            <a:ext uri="{FF2B5EF4-FFF2-40B4-BE49-F238E27FC236}">
              <a16:creationId xmlns:a16="http://schemas.microsoft.com/office/drawing/2014/main" id="{5A2BDED0-5EB6-43D6-8009-906B1F0D68D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5" name="AutoShape 2" descr="PRO-180RPC LCR down">
          <a:extLst>
            <a:ext uri="{FF2B5EF4-FFF2-40B4-BE49-F238E27FC236}">
              <a16:creationId xmlns:a16="http://schemas.microsoft.com/office/drawing/2014/main" id="{807A3AFE-EAF4-4EA7-8870-9C7B447AD0D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6" name="AutoShape 1" descr="PRO-180RPC LCR down">
          <a:extLst>
            <a:ext uri="{FF2B5EF4-FFF2-40B4-BE49-F238E27FC236}">
              <a16:creationId xmlns:a16="http://schemas.microsoft.com/office/drawing/2014/main" id="{395DD30E-BF8A-4454-9957-178FF652194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07" name="AutoShape 2" descr="PRO-180RPC LCR down">
          <a:extLst>
            <a:ext uri="{FF2B5EF4-FFF2-40B4-BE49-F238E27FC236}">
              <a16:creationId xmlns:a16="http://schemas.microsoft.com/office/drawing/2014/main" id="{4FC0DA64-7FE3-4613-ACA0-E936CDABD240}"/>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08" name="AutoShape 1" descr="PRO-180RPC LCR down">
          <a:extLst>
            <a:ext uri="{FF2B5EF4-FFF2-40B4-BE49-F238E27FC236}">
              <a16:creationId xmlns:a16="http://schemas.microsoft.com/office/drawing/2014/main" id="{8A49F649-0A0C-4CE6-BBFB-E24D2B90B83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09" name="AutoShape 2" descr="PRO-180RPC LCR down">
          <a:extLst>
            <a:ext uri="{FF2B5EF4-FFF2-40B4-BE49-F238E27FC236}">
              <a16:creationId xmlns:a16="http://schemas.microsoft.com/office/drawing/2014/main" id="{6F0DF7C0-5A5B-4BF5-8158-84C408B6BAB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0" name="AutoShape 1" descr="PRO-180RPC LCR down">
          <a:extLst>
            <a:ext uri="{FF2B5EF4-FFF2-40B4-BE49-F238E27FC236}">
              <a16:creationId xmlns:a16="http://schemas.microsoft.com/office/drawing/2014/main" id="{EC1A5DF4-026F-42C8-B479-81D1CB818EB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1" name="AutoShape 2" descr="PRO-180RPC LCR down">
          <a:extLst>
            <a:ext uri="{FF2B5EF4-FFF2-40B4-BE49-F238E27FC236}">
              <a16:creationId xmlns:a16="http://schemas.microsoft.com/office/drawing/2014/main" id="{DA183DEA-FCE4-4565-B7A4-8DBDAFCA2AD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2" name="AutoShape 1" descr="PRO-180RPC LCR down">
          <a:extLst>
            <a:ext uri="{FF2B5EF4-FFF2-40B4-BE49-F238E27FC236}">
              <a16:creationId xmlns:a16="http://schemas.microsoft.com/office/drawing/2014/main" id="{CA50657C-F6B4-423D-979A-C7F25A98782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3" name="AutoShape 2" descr="PRO-180RPC LCR down">
          <a:extLst>
            <a:ext uri="{FF2B5EF4-FFF2-40B4-BE49-F238E27FC236}">
              <a16:creationId xmlns:a16="http://schemas.microsoft.com/office/drawing/2014/main" id="{C971983E-6599-40A4-938F-CB326618004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4" name="AutoShape 1" descr="PRO-180RPC LCR down">
          <a:extLst>
            <a:ext uri="{FF2B5EF4-FFF2-40B4-BE49-F238E27FC236}">
              <a16:creationId xmlns:a16="http://schemas.microsoft.com/office/drawing/2014/main" id="{85BD8480-2A19-406F-8A47-BDB79589B09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5" name="AutoShape 2" descr="PRO-180RPC LCR down">
          <a:extLst>
            <a:ext uri="{FF2B5EF4-FFF2-40B4-BE49-F238E27FC236}">
              <a16:creationId xmlns:a16="http://schemas.microsoft.com/office/drawing/2014/main" id="{203E2C69-AFB8-4574-8812-19ED0462A0B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6" name="AutoShape 1" descr="PRO-180RPC LCR down">
          <a:extLst>
            <a:ext uri="{FF2B5EF4-FFF2-40B4-BE49-F238E27FC236}">
              <a16:creationId xmlns:a16="http://schemas.microsoft.com/office/drawing/2014/main" id="{7432D213-CB8E-44F2-B978-66EA09EB626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7" name="AutoShape 2" descr="PRO-180RPC LCR down">
          <a:extLst>
            <a:ext uri="{FF2B5EF4-FFF2-40B4-BE49-F238E27FC236}">
              <a16:creationId xmlns:a16="http://schemas.microsoft.com/office/drawing/2014/main" id="{3EEFDC09-CC0C-42BE-A466-7FB42899EE7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8" name="AutoShape 1" descr="PRO-180RPC LCR down">
          <a:extLst>
            <a:ext uri="{FF2B5EF4-FFF2-40B4-BE49-F238E27FC236}">
              <a16:creationId xmlns:a16="http://schemas.microsoft.com/office/drawing/2014/main" id="{ADBAC82E-6E9C-40DB-A14B-5BE92E41919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19" name="AutoShape 2" descr="PRO-180RPC LCR down">
          <a:extLst>
            <a:ext uri="{FF2B5EF4-FFF2-40B4-BE49-F238E27FC236}">
              <a16:creationId xmlns:a16="http://schemas.microsoft.com/office/drawing/2014/main" id="{F01B1D0B-2580-4878-8369-D99825650A2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0" name="AutoShape 1" descr="PRO-180RPC LCR down">
          <a:extLst>
            <a:ext uri="{FF2B5EF4-FFF2-40B4-BE49-F238E27FC236}">
              <a16:creationId xmlns:a16="http://schemas.microsoft.com/office/drawing/2014/main" id="{994C8F24-F1CC-4904-8F09-8665F65D861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1" name="AutoShape 2" descr="PRO-180RPC LCR down">
          <a:extLst>
            <a:ext uri="{FF2B5EF4-FFF2-40B4-BE49-F238E27FC236}">
              <a16:creationId xmlns:a16="http://schemas.microsoft.com/office/drawing/2014/main" id="{2966B379-A305-4264-80EA-B4B7506A5FB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2" name="AutoShape 1" descr="PRO-180RPC LCR down">
          <a:extLst>
            <a:ext uri="{FF2B5EF4-FFF2-40B4-BE49-F238E27FC236}">
              <a16:creationId xmlns:a16="http://schemas.microsoft.com/office/drawing/2014/main" id="{F090C07A-287E-400B-AA76-EB880578460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3" name="AutoShape 2" descr="PRO-180RPC LCR down">
          <a:extLst>
            <a:ext uri="{FF2B5EF4-FFF2-40B4-BE49-F238E27FC236}">
              <a16:creationId xmlns:a16="http://schemas.microsoft.com/office/drawing/2014/main" id="{15AA63B1-1D74-4A77-B8A9-8A8438FFDAB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4" name="AutoShape 1" descr="PRO-180RPC LCR down">
          <a:extLst>
            <a:ext uri="{FF2B5EF4-FFF2-40B4-BE49-F238E27FC236}">
              <a16:creationId xmlns:a16="http://schemas.microsoft.com/office/drawing/2014/main" id="{B9535BF7-1EEB-4651-AEFA-9489E27368B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25" name="AutoShape 2" descr="PRO-180RPC LCR down">
          <a:extLst>
            <a:ext uri="{FF2B5EF4-FFF2-40B4-BE49-F238E27FC236}">
              <a16:creationId xmlns:a16="http://schemas.microsoft.com/office/drawing/2014/main" id="{2EB185FE-8BDF-411E-ADCD-04ED8C8F8A8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26" name="AutoShape 1" descr="PRO-180RPC LCR down">
          <a:extLst>
            <a:ext uri="{FF2B5EF4-FFF2-40B4-BE49-F238E27FC236}">
              <a16:creationId xmlns:a16="http://schemas.microsoft.com/office/drawing/2014/main" id="{ED8213F8-6CAC-45E5-943F-5873F0F7F71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27" name="AutoShape 2" descr="PRO-180RPC LCR down">
          <a:extLst>
            <a:ext uri="{FF2B5EF4-FFF2-40B4-BE49-F238E27FC236}">
              <a16:creationId xmlns:a16="http://schemas.microsoft.com/office/drawing/2014/main" id="{92757B7B-5720-43F9-B617-378F811AB92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28" name="AutoShape 1" descr="PRO-180RPC LCR down">
          <a:extLst>
            <a:ext uri="{FF2B5EF4-FFF2-40B4-BE49-F238E27FC236}">
              <a16:creationId xmlns:a16="http://schemas.microsoft.com/office/drawing/2014/main" id="{DE3CCE28-89D2-4F86-9C80-2D9C29B054DA}"/>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29" name="AutoShape 2" descr="PRO-180RPC LCR down">
          <a:extLst>
            <a:ext uri="{FF2B5EF4-FFF2-40B4-BE49-F238E27FC236}">
              <a16:creationId xmlns:a16="http://schemas.microsoft.com/office/drawing/2014/main" id="{FB70AF7F-0314-433A-99E7-82078C6218B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30" name="AutoShape 1" descr="PRO-180RPC LCR down">
          <a:extLst>
            <a:ext uri="{FF2B5EF4-FFF2-40B4-BE49-F238E27FC236}">
              <a16:creationId xmlns:a16="http://schemas.microsoft.com/office/drawing/2014/main" id="{29732616-6BE7-4E32-B64C-63A1CFC3B9CA}"/>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31" name="AutoShape 2" descr="PRO-180RPC LCR down">
          <a:extLst>
            <a:ext uri="{FF2B5EF4-FFF2-40B4-BE49-F238E27FC236}">
              <a16:creationId xmlns:a16="http://schemas.microsoft.com/office/drawing/2014/main" id="{C27F9FEF-D26D-4AA9-9FD6-8EB5878CDBE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32" name="AutoShape 1" descr="PRO-180RPC LCR down">
          <a:extLst>
            <a:ext uri="{FF2B5EF4-FFF2-40B4-BE49-F238E27FC236}">
              <a16:creationId xmlns:a16="http://schemas.microsoft.com/office/drawing/2014/main" id="{E00EE810-BD32-48E6-A95B-E5D153C28C9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33" name="AutoShape 2" descr="PRO-180RPC LCR down">
          <a:extLst>
            <a:ext uri="{FF2B5EF4-FFF2-40B4-BE49-F238E27FC236}">
              <a16:creationId xmlns:a16="http://schemas.microsoft.com/office/drawing/2014/main" id="{83085BC1-CEEC-4A74-8BEF-85B1B9D2B78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4" name="AutoShape 1" descr="PRO-180RPC LCR down">
          <a:extLst>
            <a:ext uri="{FF2B5EF4-FFF2-40B4-BE49-F238E27FC236}">
              <a16:creationId xmlns:a16="http://schemas.microsoft.com/office/drawing/2014/main" id="{64B3956F-99FA-4C96-BBD5-757E7018C0B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5" name="AutoShape 2" descr="PRO-180RPC LCR down">
          <a:extLst>
            <a:ext uri="{FF2B5EF4-FFF2-40B4-BE49-F238E27FC236}">
              <a16:creationId xmlns:a16="http://schemas.microsoft.com/office/drawing/2014/main" id="{D9069F28-4101-491D-A0D5-4F7E212462A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6" name="AutoShape 1" descr="PRO-180RPC LCR down">
          <a:extLst>
            <a:ext uri="{FF2B5EF4-FFF2-40B4-BE49-F238E27FC236}">
              <a16:creationId xmlns:a16="http://schemas.microsoft.com/office/drawing/2014/main" id="{C8F36306-378A-465A-A33B-BCA4F9311F9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7" name="AutoShape 2" descr="PRO-180RPC LCR down">
          <a:extLst>
            <a:ext uri="{FF2B5EF4-FFF2-40B4-BE49-F238E27FC236}">
              <a16:creationId xmlns:a16="http://schemas.microsoft.com/office/drawing/2014/main" id="{8FE9EB93-5DFE-404A-ADBD-8CCA5189FBA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8" name="AutoShape 1" descr="PRO-180RPC LCR down">
          <a:extLst>
            <a:ext uri="{FF2B5EF4-FFF2-40B4-BE49-F238E27FC236}">
              <a16:creationId xmlns:a16="http://schemas.microsoft.com/office/drawing/2014/main" id="{8C5FAC00-5254-4A57-8951-E6EAB15E149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39" name="AutoShape 2" descr="PRO-180RPC LCR down">
          <a:extLst>
            <a:ext uri="{FF2B5EF4-FFF2-40B4-BE49-F238E27FC236}">
              <a16:creationId xmlns:a16="http://schemas.microsoft.com/office/drawing/2014/main" id="{2EEAEA72-6B81-4EBA-A239-2F7EACDCDD4A}"/>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40" name="AutoShape 1" descr="PRO-180RPC LCR down">
          <a:extLst>
            <a:ext uri="{FF2B5EF4-FFF2-40B4-BE49-F238E27FC236}">
              <a16:creationId xmlns:a16="http://schemas.microsoft.com/office/drawing/2014/main" id="{35704503-E847-4007-83F5-22224000978C}"/>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41" name="AutoShape 2" descr="PRO-180RPC LCR down">
          <a:extLst>
            <a:ext uri="{FF2B5EF4-FFF2-40B4-BE49-F238E27FC236}">
              <a16:creationId xmlns:a16="http://schemas.microsoft.com/office/drawing/2014/main" id="{06F1CD89-A39E-43D3-8F31-475BF14C3FCC}"/>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2" name="AutoShape 1" descr="PRO-180RPC LCR down">
          <a:extLst>
            <a:ext uri="{FF2B5EF4-FFF2-40B4-BE49-F238E27FC236}">
              <a16:creationId xmlns:a16="http://schemas.microsoft.com/office/drawing/2014/main" id="{185D8224-A865-4A84-BF95-5287E0FDC92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3" name="AutoShape 2" descr="PRO-180RPC LCR down">
          <a:extLst>
            <a:ext uri="{FF2B5EF4-FFF2-40B4-BE49-F238E27FC236}">
              <a16:creationId xmlns:a16="http://schemas.microsoft.com/office/drawing/2014/main" id="{4CD7401D-4B37-492D-9F6F-9BF5AF8F271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4" name="AutoShape 1" descr="PRO-180RPC LCR down">
          <a:extLst>
            <a:ext uri="{FF2B5EF4-FFF2-40B4-BE49-F238E27FC236}">
              <a16:creationId xmlns:a16="http://schemas.microsoft.com/office/drawing/2014/main" id="{72247FF9-4FCC-46A3-B487-EFA254E8E5F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5" name="AutoShape 2" descr="PRO-180RPC LCR down">
          <a:extLst>
            <a:ext uri="{FF2B5EF4-FFF2-40B4-BE49-F238E27FC236}">
              <a16:creationId xmlns:a16="http://schemas.microsoft.com/office/drawing/2014/main" id="{C2E7CC6C-6F91-4259-AD85-EBD35D2766B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6" name="AutoShape 1" descr="PRO-180RPC LCR down">
          <a:extLst>
            <a:ext uri="{FF2B5EF4-FFF2-40B4-BE49-F238E27FC236}">
              <a16:creationId xmlns:a16="http://schemas.microsoft.com/office/drawing/2014/main" id="{00DFEBEB-A11C-423B-AD14-1D2B89B4387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7" name="AutoShape 2" descr="PRO-180RPC LCR down">
          <a:extLst>
            <a:ext uri="{FF2B5EF4-FFF2-40B4-BE49-F238E27FC236}">
              <a16:creationId xmlns:a16="http://schemas.microsoft.com/office/drawing/2014/main" id="{E2E6D533-0F5E-44D1-9904-4E80FEBEC49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8" name="AutoShape 1" descr="PRO-180RPC LCR down">
          <a:extLst>
            <a:ext uri="{FF2B5EF4-FFF2-40B4-BE49-F238E27FC236}">
              <a16:creationId xmlns:a16="http://schemas.microsoft.com/office/drawing/2014/main" id="{97AA5C7F-AAEB-43E8-8C7C-1DFC4E978F4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49" name="AutoShape 2" descr="PRO-180RPC LCR down">
          <a:extLst>
            <a:ext uri="{FF2B5EF4-FFF2-40B4-BE49-F238E27FC236}">
              <a16:creationId xmlns:a16="http://schemas.microsoft.com/office/drawing/2014/main" id="{4EC12444-88D9-4681-84C5-D5917ECF035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0" name="AutoShape 1" descr="PRO-180RPC LCR down">
          <a:extLst>
            <a:ext uri="{FF2B5EF4-FFF2-40B4-BE49-F238E27FC236}">
              <a16:creationId xmlns:a16="http://schemas.microsoft.com/office/drawing/2014/main" id="{0B30CC00-C0C1-46AD-BCD0-0D5EC71D569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1" name="AutoShape 2" descr="PRO-180RPC LCR down">
          <a:extLst>
            <a:ext uri="{FF2B5EF4-FFF2-40B4-BE49-F238E27FC236}">
              <a16:creationId xmlns:a16="http://schemas.microsoft.com/office/drawing/2014/main" id="{B5A5E69D-F9DD-4992-96A7-847005FCE1F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2" name="AutoShape 1" descr="PRO-180RPC LCR down">
          <a:extLst>
            <a:ext uri="{FF2B5EF4-FFF2-40B4-BE49-F238E27FC236}">
              <a16:creationId xmlns:a16="http://schemas.microsoft.com/office/drawing/2014/main" id="{6CE81E9D-9430-4D89-8529-D5035BD10C6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3" name="AutoShape 2" descr="PRO-180RPC LCR down">
          <a:extLst>
            <a:ext uri="{FF2B5EF4-FFF2-40B4-BE49-F238E27FC236}">
              <a16:creationId xmlns:a16="http://schemas.microsoft.com/office/drawing/2014/main" id="{1B12D080-EE68-4415-B01B-B368FA3DCEE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4" name="AutoShape 1" descr="PRO-180RPC LCR down">
          <a:extLst>
            <a:ext uri="{FF2B5EF4-FFF2-40B4-BE49-F238E27FC236}">
              <a16:creationId xmlns:a16="http://schemas.microsoft.com/office/drawing/2014/main" id="{168F8081-608B-4AF8-AFAE-1F5ED8B457A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5" name="AutoShape 2" descr="PRO-180RPC LCR down">
          <a:extLst>
            <a:ext uri="{FF2B5EF4-FFF2-40B4-BE49-F238E27FC236}">
              <a16:creationId xmlns:a16="http://schemas.microsoft.com/office/drawing/2014/main" id="{ADC8E2D9-C6C3-401D-A7DD-AEC194634C8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6" name="AutoShape 1" descr="PRO-180RPC LCR down">
          <a:extLst>
            <a:ext uri="{FF2B5EF4-FFF2-40B4-BE49-F238E27FC236}">
              <a16:creationId xmlns:a16="http://schemas.microsoft.com/office/drawing/2014/main" id="{C789039D-3C2D-432D-A0AE-F3E1B4A2B67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57" name="AutoShape 2" descr="PRO-180RPC LCR down">
          <a:extLst>
            <a:ext uri="{FF2B5EF4-FFF2-40B4-BE49-F238E27FC236}">
              <a16:creationId xmlns:a16="http://schemas.microsoft.com/office/drawing/2014/main" id="{634BD410-8B4D-4A97-9E8E-5E5CF531F94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58" name="AutoShape 1" descr="PRO-180RPC LCR down">
          <a:extLst>
            <a:ext uri="{FF2B5EF4-FFF2-40B4-BE49-F238E27FC236}">
              <a16:creationId xmlns:a16="http://schemas.microsoft.com/office/drawing/2014/main" id="{B4A8A0BE-C36F-4195-9A46-0F555B738BB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59" name="AutoShape 2" descr="PRO-180RPC LCR down">
          <a:extLst>
            <a:ext uri="{FF2B5EF4-FFF2-40B4-BE49-F238E27FC236}">
              <a16:creationId xmlns:a16="http://schemas.microsoft.com/office/drawing/2014/main" id="{AC48F176-0593-426D-86CE-FD7594EA8F2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0" name="AutoShape 1" descr="PRO-180RPC LCR down">
          <a:extLst>
            <a:ext uri="{FF2B5EF4-FFF2-40B4-BE49-F238E27FC236}">
              <a16:creationId xmlns:a16="http://schemas.microsoft.com/office/drawing/2014/main" id="{D07A1F44-0776-4066-9D78-CD9207D2AD2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1" name="AutoShape 2" descr="PRO-180RPC LCR down">
          <a:extLst>
            <a:ext uri="{FF2B5EF4-FFF2-40B4-BE49-F238E27FC236}">
              <a16:creationId xmlns:a16="http://schemas.microsoft.com/office/drawing/2014/main" id="{FC86F01D-AA48-4408-985C-E3B9184B83E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2" name="AutoShape 1" descr="PRO-180RPC LCR down">
          <a:extLst>
            <a:ext uri="{FF2B5EF4-FFF2-40B4-BE49-F238E27FC236}">
              <a16:creationId xmlns:a16="http://schemas.microsoft.com/office/drawing/2014/main" id="{3020CB27-1790-4B4F-A28E-CC6A0098855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3" name="AutoShape 2" descr="PRO-180RPC LCR down">
          <a:extLst>
            <a:ext uri="{FF2B5EF4-FFF2-40B4-BE49-F238E27FC236}">
              <a16:creationId xmlns:a16="http://schemas.microsoft.com/office/drawing/2014/main" id="{319D047E-A516-4E2B-8F9F-3669544F84C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4" name="AutoShape 1" descr="PRO-180RPC LCR down">
          <a:extLst>
            <a:ext uri="{FF2B5EF4-FFF2-40B4-BE49-F238E27FC236}">
              <a16:creationId xmlns:a16="http://schemas.microsoft.com/office/drawing/2014/main" id="{5BE53B16-D402-48F3-86BD-347A8154C8A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365" name="AutoShape 2" descr="PRO-180RPC LCR down">
          <a:extLst>
            <a:ext uri="{FF2B5EF4-FFF2-40B4-BE49-F238E27FC236}">
              <a16:creationId xmlns:a16="http://schemas.microsoft.com/office/drawing/2014/main" id="{A793D965-52E9-42E7-9771-B7540B57D56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66" name="AutoShape 1" descr="PRO-180RPC LCR down">
          <a:extLst>
            <a:ext uri="{FF2B5EF4-FFF2-40B4-BE49-F238E27FC236}">
              <a16:creationId xmlns:a16="http://schemas.microsoft.com/office/drawing/2014/main" id="{F497D569-7F57-4284-9DAB-32A55E03D16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67" name="AutoShape 2" descr="PRO-180RPC LCR down">
          <a:extLst>
            <a:ext uri="{FF2B5EF4-FFF2-40B4-BE49-F238E27FC236}">
              <a16:creationId xmlns:a16="http://schemas.microsoft.com/office/drawing/2014/main" id="{E25E5E0D-E54C-49FF-A65D-6F5108BEB8B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68" name="AutoShape 1" descr="PRO-180RPC LCR down">
          <a:extLst>
            <a:ext uri="{FF2B5EF4-FFF2-40B4-BE49-F238E27FC236}">
              <a16:creationId xmlns:a16="http://schemas.microsoft.com/office/drawing/2014/main" id="{13964EF3-1C57-4D37-9AF2-D7FE7D80E7D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69" name="AutoShape 2" descr="PRO-180RPC LCR down">
          <a:extLst>
            <a:ext uri="{FF2B5EF4-FFF2-40B4-BE49-F238E27FC236}">
              <a16:creationId xmlns:a16="http://schemas.microsoft.com/office/drawing/2014/main" id="{D955682D-15D2-4117-ADA8-98CA8CDA85E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0" name="AutoShape 1" descr="PRO-180RPC LCR down">
          <a:extLst>
            <a:ext uri="{FF2B5EF4-FFF2-40B4-BE49-F238E27FC236}">
              <a16:creationId xmlns:a16="http://schemas.microsoft.com/office/drawing/2014/main" id="{85962564-1AA2-4370-AA65-D3949F93ABA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1" name="AutoShape 2" descr="PRO-180RPC LCR down">
          <a:extLst>
            <a:ext uri="{FF2B5EF4-FFF2-40B4-BE49-F238E27FC236}">
              <a16:creationId xmlns:a16="http://schemas.microsoft.com/office/drawing/2014/main" id="{13964E42-80E9-4BF6-A9BC-C9BD9851890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2" name="AutoShape 1" descr="PRO-180RPC LCR down">
          <a:extLst>
            <a:ext uri="{FF2B5EF4-FFF2-40B4-BE49-F238E27FC236}">
              <a16:creationId xmlns:a16="http://schemas.microsoft.com/office/drawing/2014/main" id="{D255EB47-6252-4181-8D3B-11C091C5CDA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3" name="AutoShape 2" descr="PRO-180RPC LCR down">
          <a:extLst>
            <a:ext uri="{FF2B5EF4-FFF2-40B4-BE49-F238E27FC236}">
              <a16:creationId xmlns:a16="http://schemas.microsoft.com/office/drawing/2014/main" id="{D0C412CE-17C9-4824-87FD-C455778C877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4" name="AutoShape 1" descr="PRO-180RPC LCR down">
          <a:extLst>
            <a:ext uri="{FF2B5EF4-FFF2-40B4-BE49-F238E27FC236}">
              <a16:creationId xmlns:a16="http://schemas.microsoft.com/office/drawing/2014/main" id="{F9F47F0C-3962-460B-949D-0303B586B8B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5" name="AutoShape 2" descr="PRO-180RPC LCR down">
          <a:extLst>
            <a:ext uri="{FF2B5EF4-FFF2-40B4-BE49-F238E27FC236}">
              <a16:creationId xmlns:a16="http://schemas.microsoft.com/office/drawing/2014/main" id="{3CB98F56-51F8-40F9-8FA0-655B3AD9B1C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6" name="AutoShape 1" descr="PRO-180RPC LCR down">
          <a:extLst>
            <a:ext uri="{FF2B5EF4-FFF2-40B4-BE49-F238E27FC236}">
              <a16:creationId xmlns:a16="http://schemas.microsoft.com/office/drawing/2014/main" id="{DE2E2D0D-578A-4F62-9418-5AEB9F964F1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7" name="AutoShape 2" descr="PRO-180RPC LCR down">
          <a:extLst>
            <a:ext uri="{FF2B5EF4-FFF2-40B4-BE49-F238E27FC236}">
              <a16:creationId xmlns:a16="http://schemas.microsoft.com/office/drawing/2014/main" id="{9DF91D00-DDD8-46CA-B7A0-214FA118417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8" name="AutoShape 1" descr="PRO-180RPC LCR down">
          <a:extLst>
            <a:ext uri="{FF2B5EF4-FFF2-40B4-BE49-F238E27FC236}">
              <a16:creationId xmlns:a16="http://schemas.microsoft.com/office/drawing/2014/main" id="{95059397-AD6D-4E96-9281-97A6757B9F3C}"/>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79" name="AutoShape 2" descr="PRO-180RPC LCR down">
          <a:extLst>
            <a:ext uri="{FF2B5EF4-FFF2-40B4-BE49-F238E27FC236}">
              <a16:creationId xmlns:a16="http://schemas.microsoft.com/office/drawing/2014/main" id="{F1A2B302-2BD7-466F-95E3-8EF083C4890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0" name="AutoShape 1" descr="PRO-180RPC LCR down">
          <a:extLst>
            <a:ext uri="{FF2B5EF4-FFF2-40B4-BE49-F238E27FC236}">
              <a16:creationId xmlns:a16="http://schemas.microsoft.com/office/drawing/2014/main" id="{DD6F7AF6-9F3B-444C-8D44-A9AEED486FF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1" name="AutoShape 2" descr="PRO-180RPC LCR down">
          <a:extLst>
            <a:ext uri="{FF2B5EF4-FFF2-40B4-BE49-F238E27FC236}">
              <a16:creationId xmlns:a16="http://schemas.microsoft.com/office/drawing/2014/main" id="{C2A66E7D-374F-4512-9D68-31889DA09E1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2" name="AutoShape 1" descr="PRO-180RPC LCR down">
          <a:extLst>
            <a:ext uri="{FF2B5EF4-FFF2-40B4-BE49-F238E27FC236}">
              <a16:creationId xmlns:a16="http://schemas.microsoft.com/office/drawing/2014/main" id="{9BC115D1-50F4-4587-8AC1-16CD19F74F4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3" name="AutoShape 2" descr="PRO-180RPC LCR down">
          <a:extLst>
            <a:ext uri="{FF2B5EF4-FFF2-40B4-BE49-F238E27FC236}">
              <a16:creationId xmlns:a16="http://schemas.microsoft.com/office/drawing/2014/main" id="{7239429D-FB04-44DA-8251-086C80D72F1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4" name="AutoShape 1" descr="PRO-180RPC LCR down">
          <a:extLst>
            <a:ext uri="{FF2B5EF4-FFF2-40B4-BE49-F238E27FC236}">
              <a16:creationId xmlns:a16="http://schemas.microsoft.com/office/drawing/2014/main" id="{229B3979-B13C-471B-946E-2D02FEBCABF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5" name="AutoShape 2" descr="PRO-180RPC LCR down">
          <a:extLst>
            <a:ext uri="{FF2B5EF4-FFF2-40B4-BE49-F238E27FC236}">
              <a16:creationId xmlns:a16="http://schemas.microsoft.com/office/drawing/2014/main" id="{721E329F-702B-4D32-A5B0-6BFE57586A2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6" name="AutoShape 1" descr="PRO-180RPC LCR down">
          <a:extLst>
            <a:ext uri="{FF2B5EF4-FFF2-40B4-BE49-F238E27FC236}">
              <a16:creationId xmlns:a16="http://schemas.microsoft.com/office/drawing/2014/main" id="{6D8F5BC6-656E-45F4-9ACC-72DF4913928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7" name="AutoShape 2" descr="PRO-180RPC LCR down">
          <a:extLst>
            <a:ext uri="{FF2B5EF4-FFF2-40B4-BE49-F238E27FC236}">
              <a16:creationId xmlns:a16="http://schemas.microsoft.com/office/drawing/2014/main" id="{21025A64-4532-4AA4-B010-6EDCAFCF863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8" name="AutoShape 1" descr="PRO-180RPC LCR down">
          <a:extLst>
            <a:ext uri="{FF2B5EF4-FFF2-40B4-BE49-F238E27FC236}">
              <a16:creationId xmlns:a16="http://schemas.microsoft.com/office/drawing/2014/main" id="{3AF14968-CE69-4D01-998B-0524C091771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89" name="AutoShape 2" descr="PRO-180RPC LCR down">
          <a:extLst>
            <a:ext uri="{FF2B5EF4-FFF2-40B4-BE49-F238E27FC236}">
              <a16:creationId xmlns:a16="http://schemas.microsoft.com/office/drawing/2014/main" id="{AF8E23B7-6C5B-4703-AAB5-33DCCF1A8FB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90" name="AutoShape 1" descr="PRO-180RPC LCR down">
          <a:extLst>
            <a:ext uri="{FF2B5EF4-FFF2-40B4-BE49-F238E27FC236}">
              <a16:creationId xmlns:a16="http://schemas.microsoft.com/office/drawing/2014/main" id="{64449667-CD8B-4511-BCA9-DF00B2E80E20}"/>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391" name="AutoShape 2" descr="PRO-180RPC LCR down">
          <a:extLst>
            <a:ext uri="{FF2B5EF4-FFF2-40B4-BE49-F238E27FC236}">
              <a16:creationId xmlns:a16="http://schemas.microsoft.com/office/drawing/2014/main" id="{1C48FA0E-0140-4543-8219-9750171CF7A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2" name="AutoShape 1" descr="PRO-180RPC LCR down">
          <a:extLst>
            <a:ext uri="{FF2B5EF4-FFF2-40B4-BE49-F238E27FC236}">
              <a16:creationId xmlns:a16="http://schemas.microsoft.com/office/drawing/2014/main" id="{D7FEEC08-8F19-4649-B6B4-9A191A0E26D7}"/>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3" name="AutoShape 2" descr="PRO-180RPC LCR down">
          <a:extLst>
            <a:ext uri="{FF2B5EF4-FFF2-40B4-BE49-F238E27FC236}">
              <a16:creationId xmlns:a16="http://schemas.microsoft.com/office/drawing/2014/main" id="{6E5ADEC4-D76C-4C1B-924A-A6F0C82285F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4" name="AutoShape 1" descr="PRO-180RPC LCR down">
          <a:extLst>
            <a:ext uri="{FF2B5EF4-FFF2-40B4-BE49-F238E27FC236}">
              <a16:creationId xmlns:a16="http://schemas.microsoft.com/office/drawing/2014/main" id="{75940D56-04CE-4634-B853-4952A590F554}"/>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5" name="AutoShape 2" descr="PRO-180RPC LCR down">
          <a:extLst>
            <a:ext uri="{FF2B5EF4-FFF2-40B4-BE49-F238E27FC236}">
              <a16:creationId xmlns:a16="http://schemas.microsoft.com/office/drawing/2014/main" id="{D0887BAF-350E-465C-AEBD-BF5CE207E4B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6" name="AutoShape 1" descr="PRO-180RPC LCR down">
          <a:extLst>
            <a:ext uri="{FF2B5EF4-FFF2-40B4-BE49-F238E27FC236}">
              <a16:creationId xmlns:a16="http://schemas.microsoft.com/office/drawing/2014/main" id="{AAF873C1-CF28-4203-B6DB-4D2FDAA8A75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7" name="AutoShape 2" descr="PRO-180RPC LCR down">
          <a:extLst>
            <a:ext uri="{FF2B5EF4-FFF2-40B4-BE49-F238E27FC236}">
              <a16:creationId xmlns:a16="http://schemas.microsoft.com/office/drawing/2014/main" id="{21ABB242-3125-4976-BDE2-3CA86F1FCB5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8" name="AutoShape 1" descr="PRO-180RPC LCR down">
          <a:extLst>
            <a:ext uri="{FF2B5EF4-FFF2-40B4-BE49-F238E27FC236}">
              <a16:creationId xmlns:a16="http://schemas.microsoft.com/office/drawing/2014/main" id="{AF605AA0-DAD8-4E43-91E8-279B773E9130}"/>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399" name="AutoShape 2" descr="PRO-180RPC LCR down">
          <a:extLst>
            <a:ext uri="{FF2B5EF4-FFF2-40B4-BE49-F238E27FC236}">
              <a16:creationId xmlns:a16="http://schemas.microsoft.com/office/drawing/2014/main" id="{E24D60F5-C9A1-44CB-8487-9A58E195DCE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0" name="AutoShape 1" descr="PRO-180RPC LCR down">
          <a:extLst>
            <a:ext uri="{FF2B5EF4-FFF2-40B4-BE49-F238E27FC236}">
              <a16:creationId xmlns:a16="http://schemas.microsoft.com/office/drawing/2014/main" id="{0BE3825F-EA45-4D6C-A048-0D871951DC1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1" name="AutoShape 2" descr="PRO-180RPC LCR down">
          <a:extLst>
            <a:ext uri="{FF2B5EF4-FFF2-40B4-BE49-F238E27FC236}">
              <a16:creationId xmlns:a16="http://schemas.microsoft.com/office/drawing/2014/main" id="{6C7B19A0-A328-4236-B7A4-1C3213C1391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2" name="AutoShape 1" descr="PRO-180RPC LCR down">
          <a:extLst>
            <a:ext uri="{FF2B5EF4-FFF2-40B4-BE49-F238E27FC236}">
              <a16:creationId xmlns:a16="http://schemas.microsoft.com/office/drawing/2014/main" id="{A8AA8284-B504-46CC-A01B-FDEC950A953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3" name="AutoShape 2" descr="PRO-180RPC LCR down">
          <a:extLst>
            <a:ext uri="{FF2B5EF4-FFF2-40B4-BE49-F238E27FC236}">
              <a16:creationId xmlns:a16="http://schemas.microsoft.com/office/drawing/2014/main" id="{6C7B17D0-09C2-42AF-8DA4-699AD8D807E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4" name="AutoShape 1" descr="PRO-180RPC LCR down">
          <a:extLst>
            <a:ext uri="{FF2B5EF4-FFF2-40B4-BE49-F238E27FC236}">
              <a16:creationId xmlns:a16="http://schemas.microsoft.com/office/drawing/2014/main" id="{92819CAA-551C-437F-B19E-7A873410A21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5" name="AutoShape 2" descr="PRO-180RPC LCR down">
          <a:extLst>
            <a:ext uri="{FF2B5EF4-FFF2-40B4-BE49-F238E27FC236}">
              <a16:creationId xmlns:a16="http://schemas.microsoft.com/office/drawing/2014/main" id="{0B4D3C4E-7B63-471B-910D-0DBDA98A01E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6" name="AutoShape 1" descr="PRO-180RPC LCR down">
          <a:extLst>
            <a:ext uri="{FF2B5EF4-FFF2-40B4-BE49-F238E27FC236}">
              <a16:creationId xmlns:a16="http://schemas.microsoft.com/office/drawing/2014/main" id="{033C3A46-6AD9-473C-9853-6EB63051DD9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07" name="AutoShape 2" descr="PRO-180RPC LCR down">
          <a:extLst>
            <a:ext uri="{FF2B5EF4-FFF2-40B4-BE49-F238E27FC236}">
              <a16:creationId xmlns:a16="http://schemas.microsoft.com/office/drawing/2014/main" id="{0837A27D-15CF-45E1-B92A-3381636D8475}"/>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08" name="AutoShape 1" descr="PRO-180RPC LCR down">
          <a:extLst>
            <a:ext uri="{FF2B5EF4-FFF2-40B4-BE49-F238E27FC236}">
              <a16:creationId xmlns:a16="http://schemas.microsoft.com/office/drawing/2014/main" id="{7B341676-C9F9-43B7-8AFF-5E5E6FCFCAF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09" name="AutoShape 2" descr="PRO-180RPC LCR down">
          <a:extLst>
            <a:ext uri="{FF2B5EF4-FFF2-40B4-BE49-F238E27FC236}">
              <a16:creationId xmlns:a16="http://schemas.microsoft.com/office/drawing/2014/main" id="{F07CC162-0FC8-4896-B39A-DA22FDEAA30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0" name="AutoShape 1" descr="PRO-180RPC LCR down">
          <a:extLst>
            <a:ext uri="{FF2B5EF4-FFF2-40B4-BE49-F238E27FC236}">
              <a16:creationId xmlns:a16="http://schemas.microsoft.com/office/drawing/2014/main" id="{EF670DED-019D-4A58-94F5-87D508ACC61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1" name="AutoShape 2" descr="PRO-180RPC LCR down">
          <a:extLst>
            <a:ext uri="{FF2B5EF4-FFF2-40B4-BE49-F238E27FC236}">
              <a16:creationId xmlns:a16="http://schemas.microsoft.com/office/drawing/2014/main" id="{B128C449-7309-42C4-A0FD-A7E95F0002A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2" name="AutoShape 1" descr="PRO-180RPC LCR down">
          <a:extLst>
            <a:ext uri="{FF2B5EF4-FFF2-40B4-BE49-F238E27FC236}">
              <a16:creationId xmlns:a16="http://schemas.microsoft.com/office/drawing/2014/main" id="{F688B0F3-6944-432B-8432-A57A31DA9B6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3" name="AutoShape 2" descr="PRO-180RPC LCR down">
          <a:extLst>
            <a:ext uri="{FF2B5EF4-FFF2-40B4-BE49-F238E27FC236}">
              <a16:creationId xmlns:a16="http://schemas.microsoft.com/office/drawing/2014/main" id="{A9AC2384-AD76-4F78-AF82-1119B78A129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4" name="AutoShape 1" descr="PRO-180RPC LCR down">
          <a:extLst>
            <a:ext uri="{FF2B5EF4-FFF2-40B4-BE49-F238E27FC236}">
              <a16:creationId xmlns:a16="http://schemas.microsoft.com/office/drawing/2014/main" id="{64DC5F14-427B-4C9F-91E8-D102CFC5242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15" name="AutoShape 2" descr="PRO-180RPC LCR down">
          <a:extLst>
            <a:ext uri="{FF2B5EF4-FFF2-40B4-BE49-F238E27FC236}">
              <a16:creationId xmlns:a16="http://schemas.microsoft.com/office/drawing/2014/main" id="{B57FEF7D-2867-47D3-9B74-BC38D3AA1907}"/>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16" name="AutoShape 1" descr="PRO-180RPC LCR down">
          <a:extLst>
            <a:ext uri="{FF2B5EF4-FFF2-40B4-BE49-F238E27FC236}">
              <a16:creationId xmlns:a16="http://schemas.microsoft.com/office/drawing/2014/main" id="{B2668962-48B6-4C1F-BFA3-C449A48577CB}"/>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17" name="AutoShape 2" descr="PRO-180RPC LCR down">
          <a:extLst>
            <a:ext uri="{FF2B5EF4-FFF2-40B4-BE49-F238E27FC236}">
              <a16:creationId xmlns:a16="http://schemas.microsoft.com/office/drawing/2014/main" id="{2E8978B6-0594-4D2C-B722-40C96E990243}"/>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18" name="AutoShape 1" descr="PRO-180RPC LCR down">
          <a:extLst>
            <a:ext uri="{FF2B5EF4-FFF2-40B4-BE49-F238E27FC236}">
              <a16:creationId xmlns:a16="http://schemas.microsoft.com/office/drawing/2014/main" id="{8E9339EA-AA0A-4A37-B4BE-6B5D86263B0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19" name="AutoShape 2" descr="PRO-180RPC LCR down">
          <a:extLst>
            <a:ext uri="{FF2B5EF4-FFF2-40B4-BE49-F238E27FC236}">
              <a16:creationId xmlns:a16="http://schemas.microsoft.com/office/drawing/2014/main" id="{C9D49621-2575-42D5-B0C3-0DC6AD7D6E9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20" name="AutoShape 1" descr="PRO-180RPC LCR down">
          <a:extLst>
            <a:ext uri="{FF2B5EF4-FFF2-40B4-BE49-F238E27FC236}">
              <a16:creationId xmlns:a16="http://schemas.microsoft.com/office/drawing/2014/main" id="{A57EB000-67E5-4659-8BCA-D9CD69CB6035}"/>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21" name="AutoShape 2" descr="PRO-180RPC LCR down">
          <a:extLst>
            <a:ext uri="{FF2B5EF4-FFF2-40B4-BE49-F238E27FC236}">
              <a16:creationId xmlns:a16="http://schemas.microsoft.com/office/drawing/2014/main" id="{9350BAF7-EF20-44CD-B24C-7960A5E4268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22" name="AutoShape 1" descr="PRO-180RPC LCR down">
          <a:extLst>
            <a:ext uri="{FF2B5EF4-FFF2-40B4-BE49-F238E27FC236}">
              <a16:creationId xmlns:a16="http://schemas.microsoft.com/office/drawing/2014/main" id="{8B0B6C6B-4AEA-41D9-953E-86FA571465DA}"/>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23" name="AutoShape 2" descr="PRO-180RPC LCR down">
          <a:extLst>
            <a:ext uri="{FF2B5EF4-FFF2-40B4-BE49-F238E27FC236}">
              <a16:creationId xmlns:a16="http://schemas.microsoft.com/office/drawing/2014/main" id="{3BF4B224-4AEB-4817-B0EA-E1EE9546E31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4" name="AutoShape 1" descr="PRO-180RPC LCR down">
          <a:extLst>
            <a:ext uri="{FF2B5EF4-FFF2-40B4-BE49-F238E27FC236}">
              <a16:creationId xmlns:a16="http://schemas.microsoft.com/office/drawing/2014/main" id="{970FE2A1-6DE9-407B-BA1C-18FC6B4293E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5" name="AutoShape 2" descr="PRO-180RPC LCR down">
          <a:extLst>
            <a:ext uri="{FF2B5EF4-FFF2-40B4-BE49-F238E27FC236}">
              <a16:creationId xmlns:a16="http://schemas.microsoft.com/office/drawing/2014/main" id="{DB050D8A-2EE1-47F1-AB63-3027D8543D1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6" name="AutoShape 1" descr="PRO-180RPC LCR down">
          <a:extLst>
            <a:ext uri="{FF2B5EF4-FFF2-40B4-BE49-F238E27FC236}">
              <a16:creationId xmlns:a16="http://schemas.microsoft.com/office/drawing/2014/main" id="{A55B6C9D-11C9-4426-8EAE-C9593B84A62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7" name="AutoShape 2" descr="PRO-180RPC LCR down">
          <a:extLst>
            <a:ext uri="{FF2B5EF4-FFF2-40B4-BE49-F238E27FC236}">
              <a16:creationId xmlns:a16="http://schemas.microsoft.com/office/drawing/2014/main" id="{3D32F595-A8B7-4DBC-8169-DD9F297AC2B4}"/>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8" name="AutoShape 1" descr="PRO-180RPC LCR down">
          <a:extLst>
            <a:ext uri="{FF2B5EF4-FFF2-40B4-BE49-F238E27FC236}">
              <a16:creationId xmlns:a16="http://schemas.microsoft.com/office/drawing/2014/main" id="{6D3B7EA1-DEA6-4FE4-AD9E-0DE6C45F7E26}"/>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29" name="AutoShape 2" descr="PRO-180RPC LCR down">
          <a:extLst>
            <a:ext uri="{FF2B5EF4-FFF2-40B4-BE49-F238E27FC236}">
              <a16:creationId xmlns:a16="http://schemas.microsoft.com/office/drawing/2014/main" id="{FAD59C2A-5DB6-48B1-B049-81EEAD31B02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30" name="AutoShape 1" descr="PRO-180RPC LCR down">
          <a:extLst>
            <a:ext uri="{FF2B5EF4-FFF2-40B4-BE49-F238E27FC236}">
              <a16:creationId xmlns:a16="http://schemas.microsoft.com/office/drawing/2014/main" id="{0D608BF2-9DB6-488B-8887-73D3641638F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31" name="AutoShape 2" descr="PRO-180RPC LCR down">
          <a:extLst>
            <a:ext uri="{FF2B5EF4-FFF2-40B4-BE49-F238E27FC236}">
              <a16:creationId xmlns:a16="http://schemas.microsoft.com/office/drawing/2014/main" id="{B20E0B2D-D846-4A14-925E-FF6CFD987EB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2" name="AutoShape 1" descr="PRO-180RPC LCR down">
          <a:extLst>
            <a:ext uri="{FF2B5EF4-FFF2-40B4-BE49-F238E27FC236}">
              <a16:creationId xmlns:a16="http://schemas.microsoft.com/office/drawing/2014/main" id="{06675877-BABA-426D-9CD6-65EC49019C6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3" name="AutoShape 2" descr="PRO-180RPC LCR down">
          <a:extLst>
            <a:ext uri="{FF2B5EF4-FFF2-40B4-BE49-F238E27FC236}">
              <a16:creationId xmlns:a16="http://schemas.microsoft.com/office/drawing/2014/main" id="{932F536E-7DE4-437B-965F-4AC5C869EFE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4" name="AutoShape 1" descr="PRO-180RPC LCR down">
          <a:extLst>
            <a:ext uri="{FF2B5EF4-FFF2-40B4-BE49-F238E27FC236}">
              <a16:creationId xmlns:a16="http://schemas.microsoft.com/office/drawing/2014/main" id="{FA355FC5-F42D-41DD-B75B-E581BA9A321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5" name="AutoShape 2" descr="PRO-180RPC LCR down">
          <a:extLst>
            <a:ext uri="{FF2B5EF4-FFF2-40B4-BE49-F238E27FC236}">
              <a16:creationId xmlns:a16="http://schemas.microsoft.com/office/drawing/2014/main" id="{5C459D42-4ACF-4208-9F32-D80FE66ADB9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6" name="AutoShape 1" descr="PRO-180RPC LCR down">
          <a:extLst>
            <a:ext uri="{FF2B5EF4-FFF2-40B4-BE49-F238E27FC236}">
              <a16:creationId xmlns:a16="http://schemas.microsoft.com/office/drawing/2014/main" id="{C808D034-6A74-4AE5-80BD-BAC8E97DB25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7" name="AutoShape 2" descr="PRO-180RPC LCR down">
          <a:extLst>
            <a:ext uri="{FF2B5EF4-FFF2-40B4-BE49-F238E27FC236}">
              <a16:creationId xmlns:a16="http://schemas.microsoft.com/office/drawing/2014/main" id="{E7F80498-C867-4F6C-B64D-F8EE41E73D73}"/>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8" name="AutoShape 1" descr="PRO-180RPC LCR down">
          <a:extLst>
            <a:ext uri="{FF2B5EF4-FFF2-40B4-BE49-F238E27FC236}">
              <a16:creationId xmlns:a16="http://schemas.microsoft.com/office/drawing/2014/main" id="{6834B39E-76E1-4B6F-A366-D6B905D0A20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39" name="AutoShape 2" descr="PRO-180RPC LCR down">
          <a:extLst>
            <a:ext uri="{FF2B5EF4-FFF2-40B4-BE49-F238E27FC236}">
              <a16:creationId xmlns:a16="http://schemas.microsoft.com/office/drawing/2014/main" id="{F5F1AB0C-2F8D-426A-A35A-A8C7F6C4805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0" name="AutoShape 1" descr="PRO-180RPC LCR down">
          <a:extLst>
            <a:ext uri="{FF2B5EF4-FFF2-40B4-BE49-F238E27FC236}">
              <a16:creationId xmlns:a16="http://schemas.microsoft.com/office/drawing/2014/main" id="{413FA11B-7158-498B-8EF8-17A1F808E57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1" name="AutoShape 2" descr="PRO-180RPC LCR down">
          <a:extLst>
            <a:ext uri="{FF2B5EF4-FFF2-40B4-BE49-F238E27FC236}">
              <a16:creationId xmlns:a16="http://schemas.microsoft.com/office/drawing/2014/main" id="{4C412D35-E88E-4D2D-9260-A259150E867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2" name="AutoShape 1" descr="PRO-180RPC LCR down">
          <a:extLst>
            <a:ext uri="{FF2B5EF4-FFF2-40B4-BE49-F238E27FC236}">
              <a16:creationId xmlns:a16="http://schemas.microsoft.com/office/drawing/2014/main" id="{C061F5FE-094C-4124-B927-D5D7944169E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3" name="AutoShape 2" descr="PRO-180RPC LCR down">
          <a:extLst>
            <a:ext uri="{FF2B5EF4-FFF2-40B4-BE49-F238E27FC236}">
              <a16:creationId xmlns:a16="http://schemas.microsoft.com/office/drawing/2014/main" id="{A41C4B22-9045-49E8-8782-F82233B22425}"/>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4" name="AutoShape 1" descr="PRO-180RPC LCR down">
          <a:extLst>
            <a:ext uri="{FF2B5EF4-FFF2-40B4-BE49-F238E27FC236}">
              <a16:creationId xmlns:a16="http://schemas.microsoft.com/office/drawing/2014/main" id="{40E24A26-1D6A-4479-BDDD-83F88DD7F41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5" name="AutoShape 2" descr="PRO-180RPC LCR down">
          <a:extLst>
            <a:ext uri="{FF2B5EF4-FFF2-40B4-BE49-F238E27FC236}">
              <a16:creationId xmlns:a16="http://schemas.microsoft.com/office/drawing/2014/main" id="{3FB04420-3C56-4970-9918-8EE88501EFF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6" name="AutoShape 1" descr="PRO-180RPC LCR down">
          <a:extLst>
            <a:ext uri="{FF2B5EF4-FFF2-40B4-BE49-F238E27FC236}">
              <a16:creationId xmlns:a16="http://schemas.microsoft.com/office/drawing/2014/main" id="{6C8A4A8C-12D7-42EE-B12F-1117425BF609}"/>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7" name="AutoShape 2" descr="PRO-180RPC LCR down">
          <a:extLst>
            <a:ext uri="{FF2B5EF4-FFF2-40B4-BE49-F238E27FC236}">
              <a16:creationId xmlns:a16="http://schemas.microsoft.com/office/drawing/2014/main" id="{3FA900A9-4369-467B-A2D5-5DA6A6AF1412}"/>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8" name="AutoShape 1" descr="PRO-180RPC LCR down">
          <a:extLst>
            <a:ext uri="{FF2B5EF4-FFF2-40B4-BE49-F238E27FC236}">
              <a16:creationId xmlns:a16="http://schemas.microsoft.com/office/drawing/2014/main" id="{22A1408B-86FE-440C-8BD7-27F7B12D12DA}"/>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49" name="AutoShape 2" descr="PRO-180RPC LCR down">
          <a:extLst>
            <a:ext uri="{FF2B5EF4-FFF2-40B4-BE49-F238E27FC236}">
              <a16:creationId xmlns:a16="http://schemas.microsoft.com/office/drawing/2014/main" id="{F39501A6-428D-4062-97F9-DEEBEE56944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0" name="AutoShape 1" descr="PRO-180RPC LCR down">
          <a:extLst>
            <a:ext uri="{FF2B5EF4-FFF2-40B4-BE49-F238E27FC236}">
              <a16:creationId xmlns:a16="http://schemas.microsoft.com/office/drawing/2014/main" id="{4AE55207-9718-47E3-9017-0B28504C3F0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1" name="AutoShape 2" descr="PRO-180RPC LCR down">
          <a:extLst>
            <a:ext uri="{FF2B5EF4-FFF2-40B4-BE49-F238E27FC236}">
              <a16:creationId xmlns:a16="http://schemas.microsoft.com/office/drawing/2014/main" id="{A7100941-9BEF-452E-BBE2-FC932D97F4F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2" name="AutoShape 1" descr="PRO-180RPC LCR down">
          <a:extLst>
            <a:ext uri="{FF2B5EF4-FFF2-40B4-BE49-F238E27FC236}">
              <a16:creationId xmlns:a16="http://schemas.microsoft.com/office/drawing/2014/main" id="{245BA388-9731-47D5-A252-C72BD092322E}"/>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3" name="AutoShape 2" descr="PRO-180RPC LCR down">
          <a:extLst>
            <a:ext uri="{FF2B5EF4-FFF2-40B4-BE49-F238E27FC236}">
              <a16:creationId xmlns:a16="http://schemas.microsoft.com/office/drawing/2014/main" id="{88DFDF82-0ACA-4223-988F-DB09A86A92F9}"/>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4" name="AutoShape 1" descr="PRO-180RPC LCR down">
          <a:extLst>
            <a:ext uri="{FF2B5EF4-FFF2-40B4-BE49-F238E27FC236}">
              <a16:creationId xmlns:a16="http://schemas.microsoft.com/office/drawing/2014/main" id="{67CB2F23-C710-4842-B24F-65D75DF7A78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5" name="AutoShape 2" descr="PRO-180RPC LCR down">
          <a:extLst>
            <a:ext uri="{FF2B5EF4-FFF2-40B4-BE49-F238E27FC236}">
              <a16:creationId xmlns:a16="http://schemas.microsoft.com/office/drawing/2014/main" id="{9FEE33F8-C876-4827-B0B6-8240C7E78C7D}"/>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6" name="AutoShape 1" descr="PRO-180RPC LCR down">
          <a:extLst>
            <a:ext uri="{FF2B5EF4-FFF2-40B4-BE49-F238E27FC236}">
              <a16:creationId xmlns:a16="http://schemas.microsoft.com/office/drawing/2014/main" id="{5B79CCCC-6E73-454A-A129-2107174E5A81}"/>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57" name="AutoShape 2" descr="PRO-180RPC LCR down">
          <a:extLst>
            <a:ext uri="{FF2B5EF4-FFF2-40B4-BE49-F238E27FC236}">
              <a16:creationId xmlns:a16="http://schemas.microsoft.com/office/drawing/2014/main" id="{E850986D-A2DF-4A6E-BE14-25003FD951C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58" name="AutoShape 1" descr="PRO-180RPC LCR down">
          <a:extLst>
            <a:ext uri="{FF2B5EF4-FFF2-40B4-BE49-F238E27FC236}">
              <a16:creationId xmlns:a16="http://schemas.microsoft.com/office/drawing/2014/main" id="{5B6B64D4-AA01-43F8-9EA9-0E63CD5A48A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59" name="AutoShape 2" descr="PRO-180RPC LCR down">
          <a:extLst>
            <a:ext uri="{FF2B5EF4-FFF2-40B4-BE49-F238E27FC236}">
              <a16:creationId xmlns:a16="http://schemas.microsoft.com/office/drawing/2014/main" id="{E76AE227-AB35-4FCD-8696-884B72101082}"/>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0" name="AutoShape 1" descr="PRO-180RPC LCR down">
          <a:extLst>
            <a:ext uri="{FF2B5EF4-FFF2-40B4-BE49-F238E27FC236}">
              <a16:creationId xmlns:a16="http://schemas.microsoft.com/office/drawing/2014/main" id="{CEDE8CFD-6217-4BDA-A485-3599F680EDE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1" name="AutoShape 2" descr="PRO-180RPC LCR down">
          <a:extLst>
            <a:ext uri="{FF2B5EF4-FFF2-40B4-BE49-F238E27FC236}">
              <a16:creationId xmlns:a16="http://schemas.microsoft.com/office/drawing/2014/main" id="{A80E0490-2B46-4C46-A4C2-BED424764A8D}"/>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2" name="AutoShape 1" descr="PRO-180RPC LCR down">
          <a:extLst>
            <a:ext uri="{FF2B5EF4-FFF2-40B4-BE49-F238E27FC236}">
              <a16:creationId xmlns:a16="http://schemas.microsoft.com/office/drawing/2014/main" id="{79CFD437-5E0B-4C7F-B271-CA84DF86CCB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3" name="AutoShape 2" descr="PRO-180RPC LCR down">
          <a:extLst>
            <a:ext uri="{FF2B5EF4-FFF2-40B4-BE49-F238E27FC236}">
              <a16:creationId xmlns:a16="http://schemas.microsoft.com/office/drawing/2014/main" id="{48EDD916-B361-4043-86F2-F8F90F904A87}"/>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4" name="AutoShape 1" descr="PRO-180RPC LCR down">
          <a:extLst>
            <a:ext uri="{FF2B5EF4-FFF2-40B4-BE49-F238E27FC236}">
              <a16:creationId xmlns:a16="http://schemas.microsoft.com/office/drawing/2014/main" id="{95E6A1EC-06A6-4729-B2E4-648470516B1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65" name="AutoShape 2" descr="PRO-180RPC LCR down">
          <a:extLst>
            <a:ext uri="{FF2B5EF4-FFF2-40B4-BE49-F238E27FC236}">
              <a16:creationId xmlns:a16="http://schemas.microsoft.com/office/drawing/2014/main" id="{49E4885D-53A2-4DAC-AF94-61592BB0C39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66" name="AutoShape 1" descr="PRO-180RPC LCR down">
          <a:extLst>
            <a:ext uri="{FF2B5EF4-FFF2-40B4-BE49-F238E27FC236}">
              <a16:creationId xmlns:a16="http://schemas.microsoft.com/office/drawing/2014/main" id="{25378451-EB1D-4204-B4DD-7EA2CB2813C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67" name="AutoShape 2" descr="PRO-180RPC LCR down">
          <a:extLst>
            <a:ext uri="{FF2B5EF4-FFF2-40B4-BE49-F238E27FC236}">
              <a16:creationId xmlns:a16="http://schemas.microsoft.com/office/drawing/2014/main" id="{37E8FE30-FF30-4839-9AD8-94279DBC5C3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68" name="AutoShape 1" descr="PRO-180RPC LCR down">
          <a:extLst>
            <a:ext uri="{FF2B5EF4-FFF2-40B4-BE49-F238E27FC236}">
              <a16:creationId xmlns:a16="http://schemas.microsoft.com/office/drawing/2014/main" id="{D6BD08A3-1F47-405C-8243-7C9B6871FA9E}"/>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69" name="AutoShape 2" descr="PRO-180RPC LCR down">
          <a:extLst>
            <a:ext uri="{FF2B5EF4-FFF2-40B4-BE49-F238E27FC236}">
              <a16:creationId xmlns:a16="http://schemas.microsoft.com/office/drawing/2014/main" id="{AE43E437-CF56-4438-B395-94C72F0A592D}"/>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70" name="AutoShape 1" descr="PRO-180RPC LCR down">
          <a:extLst>
            <a:ext uri="{FF2B5EF4-FFF2-40B4-BE49-F238E27FC236}">
              <a16:creationId xmlns:a16="http://schemas.microsoft.com/office/drawing/2014/main" id="{47B21321-2489-4256-BC98-3A103A1B9B24}"/>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71" name="AutoShape 2" descr="PRO-180RPC LCR down">
          <a:extLst>
            <a:ext uri="{FF2B5EF4-FFF2-40B4-BE49-F238E27FC236}">
              <a16:creationId xmlns:a16="http://schemas.microsoft.com/office/drawing/2014/main" id="{0F63D193-7D9B-433E-B6B6-15A3996BA3E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72" name="AutoShape 1" descr="PRO-180RPC LCR down">
          <a:extLst>
            <a:ext uri="{FF2B5EF4-FFF2-40B4-BE49-F238E27FC236}">
              <a16:creationId xmlns:a16="http://schemas.microsoft.com/office/drawing/2014/main" id="{08D0C8C5-675A-44C8-9CAB-EC1BD05C0FC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73" name="AutoShape 2" descr="PRO-180RPC LCR down">
          <a:extLst>
            <a:ext uri="{FF2B5EF4-FFF2-40B4-BE49-F238E27FC236}">
              <a16:creationId xmlns:a16="http://schemas.microsoft.com/office/drawing/2014/main" id="{302610ED-BE87-4139-8719-98E559B5578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4" name="AutoShape 1" descr="PRO-180RPC LCR down">
          <a:extLst>
            <a:ext uri="{FF2B5EF4-FFF2-40B4-BE49-F238E27FC236}">
              <a16:creationId xmlns:a16="http://schemas.microsoft.com/office/drawing/2014/main" id="{B9EA83FA-115C-458C-A3CF-A5C4E121A946}"/>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5" name="AutoShape 2" descr="PRO-180RPC LCR down">
          <a:extLst>
            <a:ext uri="{FF2B5EF4-FFF2-40B4-BE49-F238E27FC236}">
              <a16:creationId xmlns:a16="http://schemas.microsoft.com/office/drawing/2014/main" id="{CD999E51-1C80-4264-A233-752247DA42FC}"/>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6" name="AutoShape 1" descr="PRO-180RPC LCR down">
          <a:extLst>
            <a:ext uri="{FF2B5EF4-FFF2-40B4-BE49-F238E27FC236}">
              <a16:creationId xmlns:a16="http://schemas.microsoft.com/office/drawing/2014/main" id="{D9A18908-7D01-48BB-A778-844F39717A7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7" name="AutoShape 2" descr="PRO-180RPC LCR down">
          <a:extLst>
            <a:ext uri="{FF2B5EF4-FFF2-40B4-BE49-F238E27FC236}">
              <a16:creationId xmlns:a16="http://schemas.microsoft.com/office/drawing/2014/main" id="{98FCE939-57E6-49FB-AE25-A10E8361E358}"/>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8" name="AutoShape 1" descr="PRO-180RPC LCR down">
          <a:extLst>
            <a:ext uri="{FF2B5EF4-FFF2-40B4-BE49-F238E27FC236}">
              <a16:creationId xmlns:a16="http://schemas.microsoft.com/office/drawing/2014/main" id="{6508BAF8-9A28-4BA1-9D3B-98299B4937D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79" name="AutoShape 2" descr="PRO-180RPC LCR down">
          <a:extLst>
            <a:ext uri="{FF2B5EF4-FFF2-40B4-BE49-F238E27FC236}">
              <a16:creationId xmlns:a16="http://schemas.microsoft.com/office/drawing/2014/main" id="{6B2BA290-0CDE-46D6-BC04-D9D361275BE9}"/>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80" name="AutoShape 1" descr="PRO-180RPC LCR down">
          <a:extLst>
            <a:ext uri="{FF2B5EF4-FFF2-40B4-BE49-F238E27FC236}">
              <a16:creationId xmlns:a16="http://schemas.microsoft.com/office/drawing/2014/main" id="{78F8A09E-6732-4EA6-8F7E-4D065438C90F}"/>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481" name="AutoShape 2" descr="PRO-180RPC LCR down">
          <a:extLst>
            <a:ext uri="{FF2B5EF4-FFF2-40B4-BE49-F238E27FC236}">
              <a16:creationId xmlns:a16="http://schemas.microsoft.com/office/drawing/2014/main" id="{61B78E3C-BAA0-4EFE-B0D1-EC49E07AE542}"/>
            </a:ext>
          </a:extLst>
        </xdr:cNvPr>
        <xdr:cNvSpPr>
          <a:spLocks noChangeAspect="1" noChangeArrowheads="1"/>
        </xdr:cNvSpPr>
      </xdr:nvSpPr>
      <xdr:spPr bwMode="auto">
        <a:xfrm>
          <a:off x="0" y="5957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2" name="AutoShape 1" descr="PRO-180RPC LCR down">
          <a:extLst>
            <a:ext uri="{FF2B5EF4-FFF2-40B4-BE49-F238E27FC236}">
              <a16:creationId xmlns:a16="http://schemas.microsoft.com/office/drawing/2014/main" id="{AECA6EAD-BE99-478D-88CF-70E7361149BB}"/>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3" name="AutoShape 2" descr="PRO-180RPC LCR down">
          <a:extLst>
            <a:ext uri="{FF2B5EF4-FFF2-40B4-BE49-F238E27FC236}">
              <a16:creationId xmlns:a16="http://schemas.microsoft.com/office/drawing/2014/main" id="{B03220FC-574F-4BDE-966E-098086D988FE}"/>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4" name="AutoShape 1" descr="PRO-180RPC LCR down">
          <a:extLst>
            <a:ext uri="{FF2B5EF4-FFF2-40B4-BE49-F238E27FC236}">
              <a16:creationId xmlns:a16="http://schemas.microsoft.com/office/drawing/2014/main" id="{2C10642C-D4C9-4E31-86C0-442CC1CFF178}"/>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5" name="AutoShape 2" descr="PRO-180RPC LCR down">
          <a:extLst>
            <a:ext uri="{FF2B5EF4-FFF2-40B4-BE49-F238E27FC236}">
              <a16:creationId xmlns:a16="http://schemas.microsoft.com/office/drawing/2014/main" id="{E0AFA0E7-3357-4B42-B85D-9FB2EDB8AF13}"/>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6" name="AutoShape 1" descr="PRO-180RPC LCR down">
          <a:extLst>
            <a:ext uri="{FF2B5EF4-FFF2-40B4-BE49-F238E27FC236}">
              <a16:creationId xmlns:a16="http://schemas.microsoft.com/office/drawing/2014/main" id="{C11C9AF0-0A50-4979-85FD-9762C56663CA}"/>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7" name="AutoShape 2" descr="PRO-180RPC LCR down">
          <a:extLst>
            <a:ext uri="{FF2B5EF4-FFF2-40B4-BE49-F238E27FC236}">
              <a16:creationId xmlns:a16="http://schemas.microsoft.com/office/drawing/2014/main" id="{933CC066-7C98-4324-A2DA-C88E08CE8F41}"/>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8" name="AutoShape 1" descr="PRO-180RPC LCR down">
          <a:extLst>
            <a:ext uri="{FF2B5EF4-FFF2-40B4-BE49-F238E27FC236}">
              <a16:creationId xmlns:a16="http://schemas.microsoft.com/office/drawing/2014/main" id="{38941A7D-C0BC-45AA-95CE-6E9D760D7A79}"/>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489" name="AutoShape 2" descr="PRO-180RPC LCR down">
          <a:extLst>
            <a:ext uri="{FF2B5EF4-FFF2-40B4-BE49-F238E27FC236}">
              <a16:creationId xmlns:a16="http://schemas.microsoft.com/office/drawing/2014/main" id="{BB8EA495-C8F9-4D2B-893B-2DF306C7BBFF}"/>
            </a:ext>
          </a:extLst>
        </xdr:cNvPr>
        <xdr:cNvSpPr>
          <a:spLocks noChangeAspect="1" noChangeArrowheads="1"/>
        </xdr:cNvSpPr>
      </xdr:nvSpPr>
      <xdr:spPr bwMode="auto">
        <a:xfrm>
          <a:off x="0" y="6022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0" name="AutoShape 1" descr="PRO-180RPC LCR down">
          <a:extLst>
            <a:ext uri="{FF2B5EF4-FFF2-40B4-BE49-F238E27FC236}">
              <a16:creationId xmlns:a16="http://schemas.microsoft.com/office/drawing/2014/main" id="{1D7910FD-4771-49F3-9A28-200EB243366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1" name="AutoShape 2" descr="PRO-180RPC LCR down">
          <a:extLst>
            <a:ext uri="{FF2B5EF4-FFF2-40B4-BE49-F238E27FC236}">
              <a16:creationId xmlns:a16="http://schemas.microsoft.com/office/drawing/2014/main" id="{02C43A76-AAE5-4883-B205-D0AFD164CEF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2" name="AutoShape 1" descr="PRO-180RPC LCR down">
          <a:extLst>
            <a:ext uri="{FF2B5EF4-FFF2-40B4-BE49-F238E27FC236}">
              <a16:creationId xmlns:a16="http://schemas.microsoft.com/office/drawing/2014/main" id="{32A8D6F9-6869-40B5-AD1E-8D60C3D1C9E6}"/>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3" name="AutoShape 2" descr="PRO-180RPC LCR down">
          <a:extLst>
            <a:ext uri="{FF2B5EF4-FFF2-40B4-BE49-F238E27FC236}">
              <a16:creationId xmlns:a16="http://schemas.microsoft.com/office/drawing/2014/main" id="{3D1D8432-0E4C-4D5C-A443-3DD2A3D86F0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4" name="AutoShape 1" descr="PRO-180RPC LCR down">
          <a:extLst>
            <a:ext uri="{FF2B5EF4-FFF2-40B4-BE49-F238E27FC236}">
              <a16:creationId xmlns:a16="http://schemas.microsoft.com/office/drawing/2014/main" id="{F4EC8FFC-1AE7-4800-8A5D-A48AA5C2EE78}"/>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5" name="AutoShape 2" descr="PRO-180RPC LCR down">
          <a:extLst>
            <a:ext uri="{FF2B5EF4-FFF2-40B4-BE49-F238E27FC236}">
              <a16:creationId xmlns:a16="http://schemas.microsoft.com/office/drawing/2014/main" id="{554570BF-E3D0-4782-A16A-69D501264FFF}"/>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6" name="AutoShape 1" descr="PRO-180RPC LCR down">
          <a:extLst>
            <a:ext uri="{FF2B5EF4-FFF2-40B4-BE49-F238E27FC236}">
              <a16:creationId xmlns:a16="http://schemas.microsoft.com/office/drawing/2014/main" id="{74CBDB5A-3933-4C7E-BC4C-50A68B07FD01}"/>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497" name="AutoShape 2" descr="PRO-180RPC LCR down">
          <a:extLst>
            <a:ext uri="{FF2B5EF4-FFF2-40B4-BE49-F238E27FC236}">
              <a16:creationId xmlns:a16="http://schemas.microsoft.com/office/drawing/2014/main" id="{224BC584-8FD1-4DDC-861A-705F2AFAA26B}"/>
            </a:ext>
          </a:extLst>
        </xdr:cNvPr>
        <xdr:cNvSpPr>
          <a:spLocks noChangeAspect="1" noChangeArrowheads="1"/>
        </xdr:cNvSpPr>
      </xdr:nvSpPr>
      <xdr:spPr bwMode="auto">
        <a:xfrm>
          <a:off x="0" y="6038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498" name="AutoShape 1" descr="PRO-180RPC LCR down">
          <a:extLst>
            <a:ext uri="{FF2B5EF4-FFF2-40B4-BE49-F238E27FC236}">
              <a16:creationId xmlns:a16="http://schemas.microsoft.com/office/drawing/2014/main" id="{25AE12A5-945D-479D-95E7-CDE1142966D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499" name="AutoShape 2" descr="PRO-180RPC LCR down">
          <a:extLst>
            <a:ext uri="{FF2B5EF4-FFF2-40B4-BE49-F238E27FC236}">
              <a16:creationId xmlns:a16="http://schemas.microsoft.com/office/drawing/2014/main" id="{C0D31905-760F-47DA-AD32-05F2BE8FF5A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0" name="AutoShape 1" descr="PRO-180RPC LCR down">
          <a:extLst>
            <a:ext uri="{FF2B5EF4-FFF2-40B4-BE49-F238E27FC236}">
              <a16:creationId xmlns:a16="http://schemas.microsoft.com/office/drawing/2014/main" id="{9FA00E7C-3EE1-4BCB-80A4-FD1F580BA70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1" name="AutoShape 2" descr="PRO-180RPC LCR down">
          <a:extLst>
            <a:ext uri="{FF2B5EF4-FFF2-40B4-BE49-F238E27FC236}">
              <a16:creationId xmlns:a16="http://schemas.microsoft.com/office/drawing/2014/main" id="{9436403B-253F-4621-9902-6D4D4B7F3B5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2" name="AutoShape 1" descr="PRO-180RPC LCR down">
          <a:extLst>
            <a:ext uri="{FF2B5EF4-FFF2-40B4-BE49-F238E27FC236}">
              <a16:creationId xmlns:a16="http://schemas.microsoft.com/office/drawing/2014/main" id="{C1227C1C-A588-4EDB-9E60-590436598A2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3" name="AutoShape 2" descr="PRO-180RPC LCR down">
          <a:extLst>
            <a:ext uri="{FF2B5EF4-FFF2-40B4-BE49-F238E27FC236}">
              <a16:creationId xmlns:a16="http://schemas.microsoft.com/office/drawing/2014/main" id="{87D19D72-065A-4238-8BA7-6CF6B60A626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4" name="AutoShape 1" descr="PRO-180RPC LCR down">
          <a:extLst>
            <a:ext uri="{FF2B5EF4-FFF2-40B4-BE49-F238E27FC236}">
              <a16:creationId xmlns:a16="http://schemas.microsoft.com/office/drawing/2014/main" id="{B643274F-70E7-44D7-98CD-F0A34229BAD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5" name="AutoShape 2" descr="PRO-180RPC LCR down">
          <a:extLst>
            <a:ext uri="{FF2B5EF4-FFF2-40B4-BE49-F238E27FC236}">
              <a16:creationId xmlns:a16="http://schemas.microsoft.com/office/drawing/2014/main" id="{B72CFD86-5C32-429E-8147-800CDB46E8F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6" name="AutoShape 1" descr="PRO-180RPC LCR down">
          <a:extLst>
            <a:ext uri="{FF2B5EF4-FFF2-40B4-BE49-F238E27FC236}">
              <a16:creationId xmlns:a16="http://schemas.microsoft.com/office/drawing/2014/main" id="{DA3D1C08-0D07-4F51-A490-016E1957F61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7" name="AutoShape 2" descr="PRO-180RPC LCR down">
          <a:extLst>
            <a:ext uri="{FF2B5EF4-FFF2-40B4-BE49-F238E27FC236}">
              <a16:creationId xmlns:a16="http://schemas.microsoft.com/office/drawing/2014/main" id="{B4622236-FD50-4621-AE53-37D1D380CB7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8" name="AutoShape 1" descr="PRO-180RPC LCR down">
          <a:extLst>
            <a:ext uri="{FF2B5EF4-FFF2-40B4-BE49-F238E27FC236}">
              <a16:creationId xmlns:a16="http://schemas.microsoft.com/office/drawing/2014/main" id="{E2F3690D-CACA-4853-B207-9F226669650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09" name="AutoShape 2" descr="PRO-180RPC LCR down">
          <a:extLst>
            <a:ext uri="{FF2B5EF4-FFF2-40B4-BE49-F238E27FC236}">
              <a16:creationId xmlns:a16="http://schemas.microsoft.com/office/drawing/2014/main" id="{5655ED27-A3E5-4C60-A43A-DFB3D8A5FDC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0" name="AutoShape 1" descr="PRO-180RPC LCR down">
          <a:extLst>
            <a:ext uri="{FF2B5EF4-FFF2-40B4-BE49-F238E27FC236}">
              <a16:creationId xmlns:a16="http://schemas.microsoft.com/office/drawing/2014/main" id="{B78E6249-3B47-4250-9927-860A1C9D245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1" name="AutoShape 2" descr="PRO-180RPC LCR down">
          <a:extLst>
            <a:ext uri="{FF2B5EF4-FFF2-40B4-BE49-F238E27FC236}">
              <a16:creationId xmlns:a16="http://schemas.microsoft.com/office/drawing/2014/main" id="{55C2EF5F-2B48-494D-96D2-C53656515CD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2" name="AutoShape 1" descr="PRO-180RPC LCR down">
          <a:extLst>
            <a:ext uri="{FF2B5EF4-FFF2-40B4-BE49-F238E27FC236}">
              <a16:creationId xmlns:a16="http://schemas.microsoft.com/office/drawing/2014/main" id="{6E7DF1C1-09B9-4965-ABC2-EA043E7A16B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3" name="AutoShape 2" descr="PRO-180RPC LCR down">
          <a:extLst>
            <a:ext uri="{FF2B5EF4-FFF2-40B4-BE49-F238E27FC236}">
              <a16:creationId xmlns:a16="http://schemas.microsoft.com/office/drawing/2014/main" id="{E5D1E126-4DC8-4D5B-AC7B-26CEEA81493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4" name="AutoShape 1" descr="PRO-180RPC LCR down">
          <a:extLst>
            <a:ext uri="{FF2B5EF4-FFF2-40B4-BE49-F238E27FC236}">
              <a16:creationId xmlns:a16="http://schemas.microsoft.com/office/drawing/2014/main" id="{4076F080-09AF-432B-955D-B0371F64A5F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5" name="AutoShape 2" descr="PRO-180RPC LCR down">
          <a:extLst>
            <a:ext uri="{FF2B5EF4-FFF2-40B4-BE49-F238E27FC236}">
              <a16:creationId xmlns:a16="http://schemas.microsoft.com/office/drawing/2014/main" id="{B05D846A-8487-4961-9303-009E71381A0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6" name="AutoShape 1" descr="PRO-180RPC LCR down">
          <a:extLst>
            <a:ext uri="{FF2B5EF4-FFF2-40B4-BE49-F238E27FC236}">
              <a16:creationId xmlns:a16="http://schemas.microsoft.com/office/drawing/2014/main" id="{DE0BEAFC-04CD-4ABA-9E45-8C6F30EFAB9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7" name="AutoShape 2" descr="PRO-180RPC LCR down">
          <a:extLst>
            <a:ext uri="{FF2B5EF4-FFF2-40B4-BE49-F238E27FC236}">
              <a16:creationId xmlns:a16="http://schemas.microsoft.com/office/drawing/2014/main" id="{11901336-BC1A-4865-B8B6-E665067A40D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8" name="AutoShape 1" descr="PRO-180RPC LCR down">
          <a:extLst>
            <a:ext uri="{FF2B5EF4-FFF2-40B4-BE49-F238E27FC236}">
              <a16:creationId xmlns:a16="http://schemas.microsoft.com/office/drawing/2014/main" id="{58A52007-0F9A-4757-9567-C273F5B3830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19" name="AutoShape 2" descr="PRO-180RPC LCR down">
          <a:extLst>
            <a:ext uri="{FF2B5EF4-FFF2-40B4-BE49-F238E27FC236}">
              <a16:creationId xmlns:a16="http://schemas.microsoft.com/office/drawing/2014/main" id="{6F1C9EC6-4A92-4992-B9F5-B8B6D33503B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0" name="AutoShape 1" descr="PRO-180RPC LCR down">
          <a:extLst>
            <a:ext uri="{FF2B5EF4-FFF2-40B4-BE49-F238E27FC236}">
              <a16:creationId xmlns:a16="http://schemas.microsoft.com/office/drawing/2014/main" id="{5E039187-2A1D-4EC3-9932-51130870465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1" name="AutoShape 2" descr="PRO-180RPC LCR down">
          <a:extLst>
            <a:ext uri="{FF2B5EF4-FFF2-40B4-BE49-F238E27FC236}">
              <a16:creationId xmlns:a16="http://schemas.microsoft.com/office/drawing/2014/main" id="{66E3E025-13CB-4BC1-9273-FF4E3DF3E0F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2" name="AutoShape 1" descr="PRO-180RPC LCR down">
          <a:extLst>
            <a:ext uri="{FF2B5EF4-FFF2-40B4-BE49-F238E27FC236}">
              <a16:creationId xmlns:a16="http://schemas.microsoft.com/office/drawing/2014/main" id="{40DF147C-41E7-4803-B900-241620001A7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3" name="AutoShape 2" descr="PRO-180RPC LCR down">
          <a:extLst>
            <a:ext uri="{FF2B5EF4-FFF2-40B4-BE49-F238E27FC236}">
              <a16:creationId xmlns:a16="http://schemas.microsoft.com/office/drawing/2014/main" id="{D45DEEFD-15F4-4133-937E-B965B9A2D3A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4" name="AutoShape 1" descr="PRO-180RPC LCR down">
          <a:extLst>
            <a:ext uri="{FF2B5EF4-FFF2-40B4-BE49-F238E27FC236}">
              <a16:creationId xmlns:a16="http://schemas.microsoft.com/office/drawing/2014/main" id="{2AB901A0-A3CB-416E-8571-B1AAE194CAF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5" name="AutoShape 2" descr="PRO-180RPC LCR down">
          <a:extLst>
            <a:ext uri="{FF2B5EF4-FFF2-40B4-BE49-F238E27FC236}">
              <a16:creationId xmlns:a16="http://schemas.microsoft.com/office/drawing/2014/main" id="{18F7D232-7F06-4CFC-BDC7-11E6AC680F2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6" name="AutoShape 1" descr="PRO-180RPC LCR down">
          <a:extLst>
            <a:ext uri="{FF2B5EF4-FFF2-40B4-BE49-F238E27FC236}">
              <a16:creationId xmlns:a16="http://schemas.microsoft.com/office/drawing/2014/main" id="{C8609EE4-0968-435D-BF54-C67AA757308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7" name="AutoShape 2" descr="PRO-180RPC LCR down">
          <a:extLst>
            <a:ext uri="{FF2B5EF4-FFF2-40B4-BE49-F238E27FC236}">
              <a16:creationId xmlns:a16="http://schemas.microsoft.com/office/drawing/2014/main" id="{3DA6AA28-99D4-456C-A9C4-8E03144CF0E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8" name="AutoShape 1" descr="PRO-180RPC LCR down">
          <a:extLst>
            <a:ext uri="{FF2B5EF4-FFF2-40B4-BE49-F238E27FC236}">
              <a16:creationId xmlns:a16="http://schemas.microsoft.com/office/drawing/2014/main" id="{F5E03C52-8CD8-4C9C-9259-F86933FCC26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29" name="AutoShape 2" descr="PRO-180RPC LCR down">
          <a:extLst>
            <a:ext uri="{FF2B5EF4-FFF2-40B4-BE49-F238E27FC236}">
              <a16:creationId xmlns:a16="http://schemas.microsoft.com/office/drawing/2014/main" id="{1A42F626-208B-49FD-A359-048C17AF263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0" name="AutoShape 1" descr="PRO-180RPC LCR down">
          <a:extLst>
            <a:ext uri="{FF2B5EF4-FFF2-40B4-BE49-F238E27FC236}">
              <a16:creationId xmlns:a16="http://schemas.microsoft.com/office/drawing/2014/main" id="{00972EAC-C669-44AA-9B39-2D50904CBB0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1" name="AutoShape 2" descr="PRO-180RPC LCR down">
          <a:extLst>
            <a:ext uri="{FF2B5EF4-FFF2-40B4-BE49-F238E27FC236}">
              <a16:creationId xmlns:a16="http://schemas.microsoft.com/office/drawing/2014/main" id="{B8243D26-3EC1-454E-AB34-238400E61C8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2" name="AutoShape 1" descr="PRO-180RPC LCR down">
          <a:extLst>
            <a:ext uri="{FF2B5EF4-FFF2-40B4-BE49-F238E27FC236}">
              <a16:creationId xmlns:a16="http://schemas.microsoft.com/office/drawing/2014/main" id="{C28C94F3-A0C2-40AD-A0C7-95ED266C8D9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3" name="AutoShape 2" descr="PRO-180RPC LCR down">
          <a:extLst>
            <a:ext uri="{FF2B5EF4-FFF2-40B4-BE49-F238E27FC236}">
              <a16:creationId xmlns:a16="http://schemas.microsoft.com/office/drawing/2014/main" id="{329F929A-1D9E-4136-AB93-45E30F49A39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4" name="AutoShape 1" descr="PRO-180RPC LCR down">
          <a:extLst>
            <a:ext uri="{FF2B5EF4-FFF2-40B4-BE49-F238E27FC236}">
              <a16:creationId xmlns:a16="http://schemas.microsoft.com/office/drawing/2014/main" id="{944439FA-7286-46DD-9EC9-A328EEC91C9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5" name="AutoShape 2" descr="PRO-180RPC LCR down">
          <a:extLst>
            <a:ext uri="{FF2B5EF4-FFF2-40B4-BE49-F238E27FC236}">
              <a16:creationId xmlns:a16="http://schemas.microsoft.com/office/drawing/2014/main" id="{9B36CA61-C6E8-43A3-A219-AEDDDCBAC11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6" name="AutoShape 1" descr="PRO-180RPC LCR down">
          <a:extLst>
            <a:ext uri="{FF2B5EF4-FFF2-40B4-BE49-F238E27FC236}">
              <a16:creationId xmlns:a16="http://schemas.microsoft.com/office/drawing/2014/main" id="{18D249BC-B511-4C4A-885C-341E1CF4AB9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7" name="AutoShape 2" descr="PRO-180RPC LCR down">
          <a:extLst>
            <a:ext uri="{FF2B5EF4-FFF2-40B4-BE49-F238E27FC236}">
              <a16:creationId xmlns:a16="http://schemas.microsoft.com/office/drawing/2014/main" id="{98449F41-8057-492A-AD14-9873F13D644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8" name="AutoShape 1" descr="PRO-180RPC LCR down">
          <a:extLst>
            <a:ext uri="{FF2B5EF4-FFF2-40B4-BE49-F238E27FC236}">
              <a16:creationId xmlns:a16="http://schemas.microsoft.com/office/drawing/2014/main" id="{6FE82ACE-49CB-4439-B430-3E09FFD94A1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39" name="AutoShape 2" descr="PRO-180RPC LCR down">
          <a:extLst>
            <a:ext uri="{FF2B5EF4-FFF2-40B4-BE49-F238E27FC236}">
              <a16:creationId xmlns:a16="http://schemas.microsoft.com/office/drawing/2014/main" id="{B4E095A6-9A6A-42A6-9C84-ED334C885D4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0" name="AutoShape 1" descr="PRO-180RPC LCR down">
          <a:extLst>
            <a:ext uri="{FF2B5EF4-FFF2-40B4-BE49-F238E27FC236}">
              <a16:creationId xmlns:a16="http://schemas.microsoft.com/office/drawing/2014/main" id="{04C9FEEB-BB8E-4413-A7C5-2363ED218B3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1" name="AutoShape 2" descr="PRO-180RPC LCR down">
          <a:extLst>
            <a:ext uri="{FF2B5EF4-FFF2-40B4-BE49-F238E27FC236}">
              <a16:creationId xmlns:a16="http://schemas.microsoft.com/office/drawing/2014/main" id="{81B6E8C0-3984-4D0D-9F52-57A3DD95388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2" name="AutoShape 1" descr="PRO-180RPC LCR down">
          <a:extLst>
            <a:ext uri="{FF2B5EF4-FFF2-40B4-BE49-F238E27FC236}">
              <a16:creationId xmlns:a16="http://schemas.microsoft.com/office/drawing/2014/main" id="{B00B482D-B7F9-4744-86BC-F8E5D3EEA2C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3" name="AutoShape 2" descr="PRO-180RPC LCR down">
          <a:extLst>
            <a:ext uri="{FF2B5EF4-FFF2-40B4-BE49-F238E27FC236}">
              <a16:creationId xmlns:a16="http://schemas.microsoft.com/office/drawing/2014/main" id="{AE4EBD20-0752-4632-B5B2-4E4E0CADFFF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4" name="AutoShape 1" descr="PRO-180RPC LCR down">
          <a:extLst>
            <a:ext uri="{FF2B5EF4-FFF2-40B4-BE49-F238E27FC236}">
              <a16:creationId xmlns:a16="http://schemas.microsoft.com/office/drawing/2014/main" id="{077BAB45-23D9-40F6-A97A-1AD79C7475B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5" name="AutoShape 2" descr="PRO-180RPC LCR down">
          <a:extLst>
            <a:ext uri="{FF2B5EF4-FFF2-40B4-BE49-F238E27FC236}">
              <a16:creationId xmlns:a16="http://schemas.microsoft.com/office/drawing/2014/main" id="{C4CA031F-A3AC-41B4-8266-C8E5102CB09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6" name="AutoShape 1" descr="PRO-180RPC LCR down">
          <a:extLst>
            <a:ext uri="{FF2B5EF4-FFF2-40B4-BE49-F238E27FC236}">
              <a16:creationId xmlns:a16="http://schemas.microsoft.com/office/drawing/2014/main" id="{43C86F7C-88DF-42E4-9970-DB0384EE96E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7" name="AutoShape 2" descr="PRO-180RPC LCR down">
          <a:extLst>
            <a:ext uri="{FF2B5EF4-FFF2-40B4-BE49-F238E27FC236}">
              <a16:creationId xmlns:a16="http://schemas.microsoft.com/office/drawing/2014/main" id="{C5F34653-1726-4E72-A66B-748A5CC7169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8" name="AutoShape 1" descr="PRO-180RPC LCR down">
          <a:extLst>
            <a:ext uri="{FF2B5EF4-FFF2-40B4-BE49-F238E27FC236}">
              <a16:creationId xmlns:a16="http://schemas.microsoft.com/office/drawing/2014/main" id="{A28D2D44-238E-4E6B-B6B7-CB6B16BC85E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49" name="AutoShape 2" descr="PRO-180RPC LCR down">
          <a:extLst>
            <a:ext uri="{FF2B5EF4-FFF2-40B4-BE49-F238E27FC236}">
              <a16:creationId xmlns:a16="http://schemas.microsoft.com/office/drawing/2014/main" id="{EB131541-31EE-4CDA-8BC5-84CA623E772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0" name="AutoShape 1" descr="PRO-180RPC LCR down">
          <a:extLst>
            <a:ext uri="{FF2B5EF4-FFF2-40B4-BE49-F238E27FC236}">
              <a16:creationId xmlns:a16="http://schemas.microsoft.com/office/drawing/2014/main" id="{88FEB52C-C4FD-400C-A04B-6872A88DAD7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1" name="AutoShape 2" descr="PRO-180RPC LCR down">
          <a:extLst>
            <a:ext uri="{FF2B5EF4-FFF2-40B4-BE49-F238E27FC236}">
              <a16:creationId xmlns:a16="http://schemas.microsoft.com/office/drawing/2014/main" id="{4F3443A8-C7A1-465C-9B25-E20E0FE0757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2" name="AutoShape 1" descr="PRO-180RPC LCR down">
          <a:extLst>
            <a:ext uri="{FF2B5EF4-FFF2-40B4-BE49-F238E27FC236}">
              <a16:creationId xmlns:a16="http://schemas.microsoft.com/office/drawing/2014/main" id="{2B33F746-C455-454D-AB44-1DFAB69823C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3" name="AutoShape 2" descr="PRO-180RPC LCR down">
          <a:extLst>
            <a:ext uri="{FF2B5EF4-FFF2-40B4-BE49-F238E27FC236}">
              <a16:creationId xmlns:a16="http://schemas.microsoft.com/office/drawing/2014/main" id="{6A515841-F03A-47ED-95D2-59B83E7479A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4" name="AutoShape 1" descr="PRO-180RPC LCR down">
          <a:extLst>
            <a:ext uri="{FF2B5EF4-FFF2-40B4-BE49-F238E27FC236}">
              <a16:creationId xmlns:a16="http://schemas.microsoft.com/office/drawing/2014/main" id="{CB598A0D-C788-489F-A90B-EDFBE416698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5" name="AutoShape 2" descr="PRO-180RPC LCR down">
          <a:extLst>
            <a:ext uri="{FF2B5EF4-FFF2-40B4-BE49-F238E27FC236}">
              <a16:creationId xmlns:a16="http://schemas.microsoft.com/office/drawing/2014/main" id="{C23B3546-8EB3-4798-B42C-2A532299EAC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6" name="AutoShape 1" descr="PRO-180RPC LCR down">
          <a:extLst>
            <a:ext uri="{FF2B5EF4-FFF2-40B4-BE49-F238E27FC236}">
              <a16:creationId xmlns:a16="http://schemas.microsoft.com/office/drawing/2014/main" id="{9B6B1EB5-255A-40B7-BEC9-13F4A4B2EC2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7" name="AutoShape 2" descr="PRO-180RPC LCR down">
          <a:extLst>
            <a:ext uri="{FF2B5EF4-FFF2-40B4-BE49-F238E27FC236}">
              <a16:creationId xmlns:a16="http://schemas.microsoft.com/office/drawing/2014/main" id="{4DA57742-5EB5-487B-9BAD-CF1B1C1854C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8" name="AutoShape 1" descr="PRO-180RPC LCR down">
          <a:extLst>
            <a:ext uri="{FF2B5EF4-FFF2-40B4-BE49-F238E27FC236}">
              <a16:creationId xmlns:a16="http://schemas.microsoft.com/office/drawing/2014/main" id="{44890B9A-A2FF-4F61-BFC9-A24B21980DA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59" name="AutoShape 2" descr="PRO-180RPC LCR down">
          <a:extLst>
            <a:ext uri="{FF2B5EF4-FFF2-40B4-BE49-F238E27FC236}">
              <a16:creationId xmlns:a16="http://schemas.microsoft.com/office/drawing/2014/main" id="{CA283753-CAFA-4E3C-9509-F6570C86C60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0" name="AutoShape 1" descr="PRO-180RPC LCR down">
          <a:extLst>
            <a:ext uri="{FF2B5EF4-FFF2-40B4-BE49-F238E27FC236}">
              <a16:creationId xmlns:a16="http://schemas.microsoft.com/office/drawing/2014/main" id="{9DD8EBC4-07CA-4CFA-BD89-A9E5B8811ED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1" name="AutoShape 2" descr="PRO-180RPC LCR down">
          <a:extLst>
            <a:ext uri="{FF2B5EF4-FFF2-40B4-BE49-F238E27FC236}">
              <a16:creationId xmlns:a16="http://schemas.microsoft.com/office/drawing/2014/main" id="{6999E5CE-5E04-467D-B7DB-CBD3D57E1DA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2" name="AutoShape 1" descr="PRO-180RPC LCR down">
          <a:extLst>
            <a:ext uri="{FF2B5EF4-FFF2-40B4-BE49-F238E27FC236}">
              <a16:creationId xmlns:a16="http://schemas.microsoft.com/office/drawing/2014/main" id="{4CEC80E8-9C51-462C-9580-349E02EEC46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3" name="AutoShape 2" descr="PRO-180RPC LCR down">
          <a:extLst>
            <a:ext uri="{FF2B5EF4-FFF2-40B4-BE49-F238E27FC236}">
              <a16:creationId xmlns:a16="http://schemas.microsoft.com/office/drawing/2014/main" id="{A07F59FB-44E2-401C-9B35-270D4CAC83E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4" name="AutoShape 1" descr="PRO-180RPC LCR down">
          <a:extLst>
            <a:ext uri="{FF2B5EF4-FFF2-40B4-BE49-F238E27FC236}">
              <a16:creationId xmlns:a16="http://schemas.microsoft.com/office/drawing/2014/main" id="{D196936F-E1FD-488C-9798-1AE261A774E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5" name="AutoShape 2" descr="PRO-180RPC LCR down">
          <a:extLst>
            <a:ext uri="{FF2B5EF4-FFF2-40B4-BE49-F238E27FC236}">
              <a16:creationId xmlns:a16="http://schemas.microsoft.com/office/drawing/2014/main" id="{744B7274-2497-4474-B9C5-E1376A62EEC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6" name="AutoShape 1" descr="PRO-180RPC LCR down">
          <a:extLst>
            <a:ext uri="{FF2B5EF4-FFF2-40B4-BE49-F238E27FC236}">
              <a16:creationId xmlns:a16="http://schemas.microsoft.com/office/drawing/2014/main" id="{243C1963-2EDD-4F34-B7D4-22048FA8352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7" name="AutoShape 2" descr="PRO-180RPC LCR down">
          <a:extLst>
            <a:ext uri="{FF2B5EF4-FFF2-40B4-BE49-F238E27FC236}">
              <a16:creationId xmlns:a16="http://schemas.microsoft.com/office/drawing/2014/main" id="{8C2BB1C8-9A93-471B-881D-BF0674F035E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8" name="AutoShape 1" descr="PRO-180RPC LCR down">
          <a:extLst>
            <a:ext uri="{FF2B5EF4-FFF2-40B4-BE49-F238E27FC236}">
              <a16:creationId xmlns:a16="http://schemas.microsoft.com/office/drawing/2014/main" id="{749C6F77-647C-4557-B502-A4638257809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69" name="AutoShape 2" descr="PRO-180RPC LCR down">
          <a:extLst>
            <a:ext uri="{FF2B5EF4-FFF2-40B4-BE49-F238E27FC236}">
              <a16:creationId xmlns:a16="http://schemas.microsoft.com/office/drawing/2014/main" id="{18A63A8D-4266-4A9D-B22E-C095B83061C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0" name="AutoShape 1" descr="PRO-180RPC LCR down">
          <a:extLst>
            <a:ext uri="{FF2B5EF4-FFF2-40B4-BE49-F238E27FC236}">
              <a16:creationId xmlns:a16="http://schemas.microsoft.com/office/drawing/2014/main" id="{32D54BF3-A005-4A24-89CC-2A137FB81DD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1" name="AutoShape 2" descr="PRO-180RPC LCR down">
          <a:extLst>
            <a:ext uri="{FF2B5EF4-FFF2-40B4-BE49-F238E27FC236}">
              <a16:creationId xmlns:a16="http://schemas.microsoft.com/office/drawing/2014/main" id="{ABCA6341-ECE2-436C-8F52-A83D6FB0B9C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2" name="AutoShape 1" descr="PRO-180RPC LCR down">
          <a:extLst>
            <a:ext uri="{FF2B5EF4-FFF2-40B4-BE49-F238E27FC236}">
              <a16:creationId xmlns:a16="http://schemas.microsoft.com/office/drawing/2014/main" id="{9D9D6EF9-BCA1-4CDD-8EA2-3EF45675B6D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3" name="AutoShape 2" descr="PRO-180RPC LCR down">
          <a:extLst>
            <a:ext uri="{FF2B5EF4-FFF2-40B4-BE49-F238E27FC236}">
              <a16:creationId xmlns:a16="http://schemas.microsoft.com/office/drawing/2014/main" id="{65D25456-4C74-46E0-BC43-E0C4F8CEDF2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4" name="AutoShape 1" descr="PRO-180RPC LCR down">
          <a:extLst>
            <a:ext uri="{FF2B5EF4-FFF2-40B4-BE49-F238E27FC236}">
              <a16:creationId xmlns:a16="http://schemas.microsoft.com/office/drawing/2014/main" id="{3292A878-7A23-4EB9-8814-56E8E615551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5" name="AutoShape 2" descr="PRO-180RPC LCR down">
          <a:extLst>
            <a:ext uri="{FF2B5EF4-FFF2-40B4-BE49-F238E27FC236}">
              <a16:creationId xmlns:a16="http://schemas.microsoft.com/office/drawing/2014/main" id="{BD1018B4-F38D-48C5-9908-72B18E9C378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6" name="AutoShape 1" descr="PRO-180RPC LCR down">
          <a:extLst>
            <a:ext uri="{FF2B5EF4-FFF2-40B4-BE49-F238E27FC236}">
              <a16:creationId xmlns:a16="http://schemas.microsoft.com/office/drawing/2014/main" id="{BC631673-0D70-445F-9C70-F03F1DB50B4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7" name="AutoShape 2" descr="PRO-180RPC LCR down">
          <a:extLst>
            <a:ext uri="{FF2B5EF4-FFF2-40B4-BE49-F238E27FC236}">
              <a16:creationId xmlns:a16="http://schemas.microsoft.com/office/drawing/2014/main" id="{0C4468D1-4C1C-49FE-AF94-401818D2563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8" name="AutoShape 1" descr="PRO-180RPC LCR down">
          <a:extLst>
            <a:ext uri="{FF2B5EF4-FFF2-40B4-BE49-F238E27FC236}">
              <a16:creationId xmlns:a16="http://schemas.microsoft.com/office/drawing/2014/main" id="{9C36E934-8CFF-4F12-96FD-5FBBF9FEB84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79" name="AutoShape 2" descr="PRO-180RPC LCR down">
          <a:extLst>
            <a:ext uri="{FF2B5EF4-FFF2-40B4-BE49-F238E27FC236}">
              <a16:creationId xmlns:a16="http://schemas.microsoft.com/office/drawing/2014/main" id="{EB4D05EA-F431-4DF8-8EBD-D22DC73C805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0" name="AutoShape 1" descr="PRO-180RPC LCR down">
          <a:extLst>
            <a:ext uri="{FF2B5EF4-FFF2-40B4-BE49-F238E27FC236}">
              <a16:creationId xmlns:a16="http://schemas.microsoft.com/office/drawing/2014/main" id="{F1436F29-C38C-421A-9704-C5A2985B29F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1" name="AutoShape 2" descr="PRO-180RPC LCR down">
          <a:extLst>
            <a:ext uri="{FF2B5EF4-FFF2-40B4-BE49-F238E27FC236}">
              <a16:creationId xmlns:a16="http://schemas.microsoft.com/office/drawing/2014/main" id="{A0F1405B-50B8-4FB0-9144-215ED6DEF93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2" name="AutoShape 1" descr="PRO-180RPC LCR down">
          <a:extLst>
            <a:ext uri="{FF2B5EF4-FFF2-40B4-BE49-F238E27FC236}">
              <a16:creationId xmlns:a16="http://schemas.microsoft.com/office/drawing/2014/main" id="{54951B49-C256-42B6-A410-FE0F7B2BB5C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3" name="AutoShape 2" descr="PRO-180RPC LCR down">
          <a:extLst>
            <a:ext uri="{FF2B5EF4-FFF2-40B4-BE49-F238E27FC236}">
              <a16:creationId xmlns:a16="http://schemas.microsoft.com/office/drawing/2014/main" id="{B3D4F206-49E8-4593-B35E-093DE4BCF30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4" name="AutoShape 1" descr="PRO-180RPC LCR down">
          <a:extLst>
            <a:ext uri="{FF2B5EF4-FFF2-40B4-BE49-F238E27FC236}">
              <a16:creationId xmlns:a16="http://schemas.microsoft.com/office/drawing/2014/main" id="{2A68A338-9201-446A-BFC5-817E61000E5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5" name="AutoShape 2" descr="PRO-180RPC LCR down">
          <a:extLst>
            <a:ext uri="{FF2B5EF4-FFF2-40B4-BE49-F238E27FC236}">
              <a16:creationId xmlns:a16="http://schemas.microsoft.com/office/drawing/2014/main" id="{1A5940C7-FB32-4BD0-8525-98B45ECA363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6" name="AutoShape 1" descr="PRO-180RPC LCR down">
          <a:extLst>
            <a:ext uri="{FF2B5EF4-FFF2-40B4-BE49-F238E27FC236}">
              <a16:creationId xmlns:a16="http://schemas.microsoft.com/office/drawing/2014/main" id="{2529FE9A-3A59-4A39-86F3-54191B5AE79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7" name="AutoShape 2" descr="PRO-180RPC LCR down">
          <a:extLst>
            <a:ext uri="{FF2B5EF4-FFF2-40B4-BE49-F238E27FC236}">
              <a16:creationId xmlns:a16="http://schemas.microsoft.com/office/drawing/2014/main" id="{E3CB5A67-6EF1-4DA3-9888-18197AAEDF0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8" name="AutoShape 1" descr="PRO-180RPC LCR down">
          <a:extLst>
            <a:ext uri="{FF2B5EF4-FFF2-40B4-BE49-F238E27FC236}">
              <a16:creationId xmlns:a16="http://schemas.microsoft.com/office/drawing/2014/main" id="{C9CEF7D9-C54B-4D61-AA02-344A198F1F0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89" name="AutoShape 2" descr="PRO-180RPC LCR down">
          <a:extLst>
            <a:ext uri="{FF2B5EF4-FFF2-40B4-BE49-F238E27FC236}">
              <a16:creationId xmlns:a16="http://schemas.microsoft.com/office/drawing/2014/main" id="{93B2E230-D413-4AD2-814F-EE7C1CB3584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0" name="AutoShape 1" descr="PRO-180RPC LCR down">
          <a:extLst>
            <a:ext uri="{FF2B5EF4-FFF2-40B4-BE49-F238E27FC236}">
              <a16:creationId xmlns:a16="http://schemas.microsoft.com/office/drawing/2014/main" id="{A31820B7-2A87-4290-8F0B-2A912EBE3B0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1" name="AutoShape 2" descr="PRO-180RPC LCR down">
          <a:extLst>
            <a:ext uri="{FF2B5EF4-FFF2-40B4-BE49-F238E27FC236}">
              <a16:creationId xmlns:a16="http://schemas.microsoft.com/office/drawing/2014/main" id="{C4B11376-DFD3-4C4A-BC7E-F823E72A33D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2" name="AutoShape 1" descr="PRO-180RPC LCR down">
          <a:extLst>
            <a:ext uri="{FF2B5EF4-FFF2-40B4-BE49-F238E27FC236}">
              <a16:creationId xmlns:a16="http://schemas.microsoft.com/office/drawing/2014/main" id="{35093562-9E3D-4241-80FA-C58FC831C7F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3" name="AutoShape 2" descr="PRO-180RPC LCR down">
          <a:extLst>
            <a:ext uri="{FF2B5EF4-FFF2-40B4-BE49-F238E27FC236}">
              <a16:creationId xmlns:a16="http://schemas.microsoft.com/office/drawing/2014/main" id="{3DD264A3-E9A4-4A36-AF19-4C5EC2627BD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4" name="AutoShape 1" descr="PRO-180RPC LCR down">
          <a:extLst>
            <a:ext uri="{FF2B5EF4-FFF2-40B4-BE49-F238E27FC236}">
              <a16:creationId xmlns:a16="http://schemas.microsoft.com/office/drawing/2014/main" id="{F0D287DA-B0ED-4864-B9FC-DA43BD60451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5" name="AutoShape 2" descr="PRO-180RPC LCR down">
          <a:extLst>
            <a:ext uri="{FF2B5EF4-FFF2-40B4-BE49-F238E27FC236}">
              <a16:creationId xmlns:a16="http://schemas.microsoft.com/office/drawing/2014/main" id="{1E669DAC-84C2-4748-BFCB-0C952A4705E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6" name="AutoShape 1" descr="PRO-180RPC LCR down">
          <a:extLst>
            <a:ext uri="{FF2B5EF4-FFF2-40B4-BE49-F238E27FC236}">
              <a16:creationId xmlns:a16="http://schemas.microsoft.com/office/drawing/2014/main" id="{D7F30ED5-5E36-407E-B5FE-16B7521AB21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7" name="AutoShape 2" descr="PRO-180RPC LCR down">
          <a:extLst>
            <a:ext uri="{FF2B5EF4-FFF2-40B4-BE49-F238E27FC236}">
              <a16:creationId xmlns:a16="http://schemas.microsoft.com/office/drawing/2014/main" id="{941ACC05-BD49-4E21-BA7D-9E0459BC82E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8" name="AutoShape 1" descr="PRO-180RPC LCR down">
          <a:extLst>
            <a:ext uri="{FF2B5EF4-FFF2-40B4-BE49-F238E27FC236}">
              <a16:creationId xmlns:a16="http://schemas.microsoft.com/office/drawing/2014/main" id="{F66CC8CF-ED26-44C9-A1F6-627EE232962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599" name="AutoShape 2" descr="PRO-180RPC LCR down">
          <a:extLst>
            <a:ext uri="{FF2B5EF4-FFF2-40B4-BE49-F238E27FC236}">
              <a16:creationId xmlns:a16="http://schemas.microsoft.com/office/drawing/2014/main" id="{E5995022-7AAA-4D30-8204-EDA65E4458C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0" name="AutoShape 1" descr="PRO-180RPC LCR down">
          <a:extLst>
            <a:ext uri="{FF2B5EF4-FFF2-40B4-BE49-F238E27FC236}">
              <a16:creationId xmlns:a16="http://schemas.microsoft.com/office/drawing/2014/main" id="{C4E3A2FB-93C4-4A80-AB15-8F044A63EA0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1" name="AutoShape 2" descr="PRO-180RPC LCR down">
          <a:extLst>
            <a:ext uri="{FF2B5EF4-FFF2-40B4-BE49-F238E27FC236}">
              <a16:creationId xmlns:a16="http://schemas.microsoft.com/office/drawing/2014/main" id="{1A863CF0-2874-4AAF-95D7-64EA46181F5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2" name="AutoShape 1" descr="PRO-180RPC LCR down">
          <a:extLst>
            <a:ext uri="{FF2B5EF4-FFF2-40B4-BE49-F238E27FC236}">
              <a16:creationId xmlns:a16="http://schemas.microsoft.com/office/drawing/2014/main" id="{BBA70A0C-26B8-4355-B959-DB94E30C03F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3" name="AutoShape 2" descr="PRO-180RPC LCR down">
          <a:extLst>
            <a:ext uri="{FF2B5EF4-FFF2-40B4-BE49-F238E27FC236}">
              <a16:creationId xmlns:a16="http://schemas.microsoft.com/office/drawing/2014/main" id="{159A8D27-97EC-462A-89F9-BF6936BC262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4" name="AutoShape 1" descr="PRO-180RPC LCR down">
          <a:extLst>
            <a:ext uri="{FF2B5EF4-FFF2-40B4-BE49-F238E27FC236}">
              <a16:creationId xmlns:a16="http://schemas.microsoft.com/office/drawing/2014/main" id="{C60CD7AC-07E8-4B03-B9AE-A439DE4DCC3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5" name="AutoShape 2" descr="PRO-180RPC LCR down">
          <a:extLst>
            <a:ext uri="{FF2B5EF4-FFF2-40B4-BE49-F238E27FC236}">
              <a16:creationId xmlns:a16="http://schemas.microsoft.com/office/drawing/2014/main" id="{5A3356AF-6E1F-47CC-9B6D-99875863492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6" name="AutoShape 1" descr="PRO-180RPC LCR down">
          <a:extLst>
            <a:ext uri="{FF2B5EF4-FFF2-40B4-BE49-F238E27FC236}">
              <a16:creationId xmlns:a16="http://schemas.microsoft.com/office/drawing/2014/main" id="{310E1CAC-D3A8-4E0B-9E98-2BFB71E8098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7" name="AutoShape 2" descr="PRO-180RPC LCR down">
          <a:extLst>
            <a:ext uri="{FF2B5EF4-FFF2-40B4-BE49-F238E27FC236}">
              <a16:creationId xmlns:a16="http://schemas.microsoft.com/office/drawing/2014/main" id="{04F8D2D5-22FE-45ED-AB4B-377372183A8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8" name="AutoShape 1" descr="PRO-180RPC LCR down">
          <a:extLst>
            <a:ext uri="{FF2B5EF4-FFF2-40B4-BE49-F238E27FC236}">
              <a16:creationId xmlns:a16="http://schemas.microsoft.com/office/drawing/2014/main" id="{AD672659-8F7A-4151-B383-5E1ACFEC0BD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09" name="AutoShape 2" descr="PRO-180RPC LCR down">
          <a:extLst>
            <a:ext uri="{FF2B5EF4-FFF2-40B4-BE49-F238E27FC236}">
              <a16:creationId xmlns:a16="http://schemas.microsoft.com/office/drawing/2014/main" id="{ADBC6DE3-E624-42ED-9FE1-764992ACCB0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0" name="AutoShape 1" descr="PRO-180RPC LCR down">
          <a:extLst>
            <a:ext uri="{FF2B5EF4-FFF2-40B4-BE49-F238E27FC236}">
              <a16:creationId xmlns:a16="http://schemas.microsoft.com/office/drawing/2014/main" id="{8B30DB33-BFAC-47DC-B6F4-E4D400E873D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1" name="AutoShape 2" descr="PRO-180RPC LCR down">
          <a:extLst>
            <a:ext uri="{FF2B5EF4-FFF2-40B4-BE49-F238E27FC236}">
              <a16:creationId xmlns:a16="http://schemas.microsoft.com/office/drawing/2014/main" id="{33FEFD53-52A3-4EE3-8816-306EFDDABE8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2" name="AutoShape 1" descr="PRO-180RPC LCR down">
          <a:extLst>
            <a:ext uri="{FF2B5EF4-FFF2-40B4-BE49-F238E27FC236}">
              <a16:creationId xmlns:a16="http://schemas.microsoft.com/office/drawing/2014/main" id="{5A7C7E54-4D8E-4488-B4FD-4A5D301ECB9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3" name="AutoShape 2" descr="PRO-180RPC LCR down">
          <a:extLst>
            <a:ext uri="{FF2B5EF4-FFF2-40B4-BE49-F238E27FC236}">
              <a16:creationId xmlns:a16="http://schemas.microsoft.com/office/drawing/2014/main" id="{23BBBDB2-B900-4261-8EFC-4D896D28650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4" name="AutoShape 1" descr="PRO-180RPC LCR down">
          <a:extLst>
            <a:ext uri="{FF2B5EF4-FFF2-40B4-BE49-F238E27FC236}">
              <a16:creationId xmlns:a16="http://schemas.microsoft.com/office/drawing/2014/main" id="{C8BC21B3-9661-49B8-95AB-5099073EBEF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5" name="AutoShape 2" descr="PRO-180RPC LCR down">
          <a:extLst>
            <a:ext uri="{FF2B5EF4-FFF2-40B4-BE49-F238E27FC236}">
              <a16:creationId xmlns:a16="http://schemas.microsoft.com/office/drawing/2014/main" id="{52984BA0-17A5-491A-AFB4-44664426D3D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6" name="AutoShape 1" descr="PRO-180RPC LCR down">
          <a:extLst>
            <a:ext uri="{FF2B5EF4-FFF2-40B4-BE49-F238E27FC236}">
              <a16:creationId xmlns:a16="http://schemas.microsoft.com/office/drawing/2014/main" id="{4AA27D65-A89A-406D-92EE-0C23ABFA07C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7" name="AutoShape 2" descr="PRO-180RPC LCR down">
          <a:extLst>
            <a:ext uri="{FF2B5EF4-FFF2-40B4-BE49-F238E27FC236}">
              <a16:creationId xmlns:a16="http://schemas.microsoft.com/office/drawing/2014/main" id="{1DF01C17-1392-4D90-B568-F7A0B8EE5DA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8" name="AutoShape 1" descr="PRO-180RPC LCR down">
          <a:extLst>
            <a:ext uri="{FF2B5EF4-FFF2-40B4-BE49-F238E27FC236}">
              <a16:creationId xmlns:a16="http://schemas.microsoft.com/office/drawing/2014/main" id="{46390285-4597-4010-8CEA-5EF7A60C8B9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19" name="AutoShape 2" descr="PRO-180RPC LCR down">
          <a:extLst>
            <a:ext uri="{FF2B5EF4-FFF2-40B4-BE49-F238E27FC236}">
              <a16:creationId xmlns:a16="http://schemas.microsoft.com/office/drawing/2014/main" id="{8BFB7694-2BAF-4BE7-A869-841CB02E6DC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0" name="AutoShape 1" descr="PRO-180RPC LCR down">
          <a:extLst>
            <a:ext uri="{FF2B5EF4-FFF2-40B4-BE49-F238E27FC236}">
              <a16:creationId xmlns:a16="http://schemas.microsoft.com/office/drawing/2014/main" id="{31AC8687-6765-4EEC-9554-457795A0160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1" name="AutoShape 2" descr="PRO-180RPC LCR down">
          <a:extLst>
            <a:ext uri="{FF2B5EF4-FFF2-40B4-BE49-F238E27FC236}">
              <a16:creationId xmlns:a16="http://schemas.microsoft.com/office/drawing/2014/main" id="{0AA0A5AB-A560-4B83-AD8A-97FC0FF3302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2" name="AutoShape 1" descr="PRO-180RPC LCR down">
          <a:extLst>
            <a:ext uri="{FF2B5EF4-FFF2-40B4-BE49-F238E27FC236}">
              <a16:creationId xmlns:a16="http://schemas.microsoft.com/office/drawing/2014/main" id="{839522C9-55FA-45CC-94D0-25C778E8BB3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3" name="AutoShape 2" descr="PRO-180RPC LCR down">
          <a:extLst>
            <a:ext uri="{FF2B5EF4-FFF2-40B4-BE49-F238E27FC236}">
              <a16:creationId xmlns:a16="http://schemas.microsoft.com/office/drawing/2014/main" id="{12AA9829-7F63-4E29-8AD6-8A73D3753D6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4" name="AutoShape 1" descr="PRO-180RPC LCR down">
          <a:extLst>
            <a:ext uri="{FF2B5EF4-FFF2-40B4-BE49-F238E27FC236}">
              <a16:creationId xmlns:a16="http://schemas.microsoft.com/office/drawing/2014/main" id="{1F8A3D58-56A2-4AB9-A101-A534E5A7C80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5" name="AutoShape 2" descr="PRO-180RPC LCR down">
          <a:extLst>
            <a:ext uri="{FF2B5EF4-FFF2-40B4-BE49-F238E27FC236}">
              <a16:creationId xmlns:a16="http://schemas.microsoft.com/office/drawing/2014/main" id="{34E57671-823A-492E-8928-E7A638FA67C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6" name="AutoShape 1" descr="PRO-180RPC LCR down">
          <a:extLst>
            <a:ext uri="{FF2B5EF4-FFF2-40B4-BE49-F238E27FC236}">
              <a16:creationId xmlns:a16="http://schemas.microsoft.com/office/drawing/2014/main" id="{AF6FF3DD-BC84-4A5B-98CA-24F9A9E916B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7" name="AutoShape 2" descr="PRO-180RPC LCR down">
          <a:extLst>
            <a:ext uri="{FF2B5EF4-FFF2-40B4-BE49-F238E27FC236}">
              <a16:creationId xmlns:a16="http://schemas.microsoft.com/office/drawing/2014/main" id="{F27F9B9E-A68A-4BF4-A5DE-4D4108A7EB3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8" name="AutoShape 1" descr="PRO-180RPC LCR down">
          <a:extLst>
            <a:ext uri="{FF2B5EF4-FFF2-40B4-BE49-F238E27FC236}">
              <a16:creationId xmlns:a16="http://schemas.microsoft.com/office/drawing/2014/main" id="{B8A22633-F123-4A03-89E8-DA7C09477F2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29" name="AutoShape 2" descr="PRO-180RPC LCR down">
          <a:extLst>
            <a:ext uri="{FF2B5EF4-FFF2-40B4-BE49-F238E27FC236}">
              <a16:creationId xmlns:a16="http://schemas.microsoft.com/office/drawing/2014/main" id="{630517FB-AD30-4B7C-A8D9-AF63BB8601B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0" name="AutoShape 1" descr="PRO-180RPC LCR down">
          <a:extLst>
            <a:ext uri="{FF2B5EF4-FFF2-40B4-BE49-F238E27FC236}">
              <a16:creationId xmlns:a16="http://schemas.microsoft.com/office/drawing/2014/main" id="{C692615F-6AA2-470C-8A29-B8B6A4B87D2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1" name="AutoShape 2" descr="PRO-180RPC LCR down">
          <a:extLst>
            <a:ext uri="{FF2B5EF4-FFF2-40B4-BE49-F238E27FC236}">
              <a16:creationId xmlns:a16="http://schemas.microsoft.com/office/drawing/2014/main" id="{3858E31F-DFAD-4491-A7D4-01DF0616034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2" name="AutoShape 1" descr="PRO-180RPC LCR down">
          <a:extLst>
            <a:ext uri="{FF2B5EF4-FFF2-40B4-BE49-F238E27FC236}">
              <a16:creationId xmlns:a16="http://schemas.microsoft.com/office/drawing/2014/main" id="{CD922F7F-B3B1-4C76-9209-6F05A9BC41D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3" name="AutoShape 2" descr="PRO-180RPC LCR down">
          <a:extLst>
            <a:ext uri="{FF2B5EF4-FFF2-40B4-BE49-F238E27FC236}">
              <a16:creationId xmlns:a16="http://schemas.microsoft.com/office/drawing/2014/main" id="{33FB2EF5-392E-40BB-B295-C5D82478022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4" name="AutoShape 1" descr="PRO-180RPC LCR down">
          <a:extLst>
            <a:ext uri="{FF2B5EF4-FFF2-40B4-BE49-F238E27FC236}">
              <a16:creationId xmlns:a16="http://schemas.microsoft.com/office/drawing/2014/main" id="{227435A7-6C7B-4997-BCCF-D50EC77A2EA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5" name="AutoShape 2" descr="PRO-180RPC LCR down">
          <a:extLst>
            <a:ext uri="{FF2B5EF4-FFF2-40B4-BE49-F238E27FC236}">
              <a16:creationId xmlns:a16="http://schemas.microsoft.com/office/drawing/2014/main" id="{A0152881-2AB7-4412-B715-C4CA0990039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6" name="AutoShape 1" descr="PRO-180RPC LCR down">
          <a:extLst>
            <a:ext uri="{FF2B5EF4-FFF2-40B4-BE49-F238E27FC236}">
              <a16:creationId xmlns:a16="http://schemas.microsoft.com/office/drawing/2014/main" id="{351B82C7-236C-441B-B184-CD6085F9D5B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7" name="AutoShape 2" descr="PRO-180RPC LCR down">
          <a:extLst>
            <a:ext uri="{FF2B5EF4-FFF2-40B4-BE49-F238E27FC236}">
              <a16:creationId xmlns:a16="http://schemas.microsoft.com/office/drawing/2014/main" id="{3CEB83F1-510D-4822-B0C5-08B7A784505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8" name="AutoShape 1" descr="PRO-180RPC LCR down">
          <a:extLst>
            <a:ext uri="{FF2B5EF4-FFF2-40B4-BE49-F238E27FC236}">
              <a16:creationId xmlns:a16="http://schemas.microsoft.com/office/drawing/2014/main" id="{7D2DFA3A-3843-4C9B-89F4-89D4B28DA0A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39" name="AutoShape 2" descr="PRO-180RPC LCR down">
          <a:extLst>
            <a:ext uri="{FF2B5EF4-FFF2-40B4-BE49-F238E27FC236}">
              <a16:creationId xmlns:a16="http://schemas.microsoft.com/office/drawing/2014/main" id="{EE724588-337A-4DBB-A843-8C1D83ECA7A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0" name="AutoShape 1" descr="PRO-180RPC LCR down">
          <a:extLst>
            <a:ext uri="{FF2B5EF4-FFF2-40B4-BE49-F238E27FC236}">
              <a16:creationId xmlns:a16="http://schemas.microsoft.com/office/drawing/2014/main" id="{9E102ECF-8E03-4CFF-A44A-505BA6DBAA8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1" name="AutoShape 2" descr="PRO-180RPC LCR down">
          <a:extLst>
            <a:ext uri="{FF2B5EF4-FFF2-40B4-BE49-F238E27FC236}">
              <a16:creationId xmlns:a16="http://schemas.microsoft.com/office/drawing/2014/main" id="{C2EF8759-95B9-4080-A24A-5CB067A20EB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2" name="AutoShape 1" descr="PRO-180RPC LCR down">
          <a:extLst>
            <a:ext uri="{FF2B5EF4-FFF2-40B4-BE49-F238E27FC236}">
              <a16:creationId xmlns:a16="http://schemas.microsoft.com/office/drawing/2014/main" id="{DC89423C-0C63-4B54-A278-95BDB0D3864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3" name="AutoShape 2" descr="PRO-180RPC LCR down">
          <a:extLst>
            <a:ext uri="{FF2B5EF4-FFF2-40B4-BE49-F238E27FC236}">
              <a16:creationId xmlns:a16="http://schemas.microsoft.com/office/drawing/2014/main" id="{3CF6142A-8EC4-4A22-A61B-24B21672E6C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4" name="AutoShape 1" descr="PRO-180RPC LCR down">
          <a:extLst>
            <a:ext uri="{FF2B5EF4-FFF2-40B4-BE49-F238E27FC236}">
              <a16:creationId xmlns:a16="http://schemas.microsoft.com/office/drawing/2014/main" id="{0E6D05E6-204D-4CA4-A2A1-8F139392E84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5" name="AutoShape 2" descr="PRO-180RPC LCR down">
          <a:extLst>
            <a:ext uri="{FF2B5EF4-FFF2-40B4-BE49-F238E27FC236}">
              <a16:creationId xmlns:a16="http://schemas.microsoft.com/office/drawing/2014/main" id="{EF6A8155-A7F8-4AC7-9F90-7EBEA4EFC45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6" name="AutoShape 1" descr="PRO-180RPC LCR down">
          <a:extLst>
            <a:ext uri="{FF2B5EF4-FFF2-40B4-BE49-F238E27FC236}">
              <a16:creationId xmlns:a16="http://schemas.microsoft.com/office/drawing/2014/main" id="{D56C7230-01C3-4552-80C5-A3EE7C6CD8D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7" name="AutoShape 2" descr="PRO-180RPC LCR down">
          <a:extLst>
            <a:ext uri="{FF2B5EF4-FFF2-40B4-BE49-F238E27FC236}">
              <a16:creationId xmlns:a16="http://schemas.microsoft.com/office/drawing/2014/main" id="{AA861813-EC83-4594-AAC4-B07ED409646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8" name="AutoShape 1" descr="PRO-180RPC LCR down">
          <a:extLst>
            <a:ext uri="{FF2B5EF4-FFF2-40B4-BE49-F238E27FC236}">
              <a16:creationId xmlns:a16="http://schemas.microsoft.com/office/drawing/2014/main" id="{887B9428-01B3-4279-A9D2-0A5ABB84EB7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49" name="AutoShape 2" descr="PRO-180RPC LCR down">
          <a:extLst>
            <a:ext uri="{FF2B5EF4-FFF2-40B4-BE49-F238E27FC236}">
              <a16:creationId xmlns:a16="http://schemas.microsoft.com/office/drawing/2014/main" id="{28CB68E7-4D10-4F3A-ACE9-7287751665F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0" name="AutoShape 1" descr="PRO-180RPC LCR down">
          <a:extLst>
            <a:ext uri="{FF2B5EF4-FFF2-40B4-BE49-F238E27FC236}">
              <a16:creationId xmlns:a16="http://schemas.microsoft.com/office/drawing/2014/main" id="{687DDC74-FFB7-413B-B1D3-C2B1243A12C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1" name="AutoShape 2" descr="PRO-180RPC LCR down">
          <a:extLst>
            <a:ext uri="{FF2B5EF4-FFF2-40B4-BE49-F238E27FC236}">
              <a16:creationId xmlns:a16="http://schemas.microsoft.com/office/drawing/2014/main" id="{CBF4BA47-BE7B-4D48-B824-7C10F465A51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2" name="AutoShape 1" descr="PRO-180RPC LCR down">
          <a:extLst>
            <a:ext uri="{FF2B5EF4-FFF2-40B4-BE49-F238E27FC236}">
              <a16:creationId xmlns:a16="http://schemas.microsoft.com/office/drawing/2014/main" id="{B49DFF39-A224-4F35-9123-CEBB44289A0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3" name="AutoShape 2" descr="PRO-180RPC LCR down">
          <a:extLst>
            <a:ext uri="{FF2B5EF4-FFF2-40B4-BE49-F238E27FC236}">
              <a16:creationId xmlns:a16="http://schemas.microsoft.com/office/drawing/2014/main" id="{99B4A6EE-9D7E-4405-BA46-C8384A04989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4" name="AutoShape 1" descr="PRO-180RPC LCR down">
          <a:extLst>
            <a:ext uri="{FF2B5EF4-FFF2-40B4-BE49-F238E27FC236}">
              <a16:creationId xmlns:a16="http://schemas.microsoft.com/office/drawing/2014/main" id="{0FB1B14B-F172-44B5-A390-5BA5598DC96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5" name="AutoShape 2" descr="PRO-180RPC LCR down">
          <a:extLst>
            <a:ext uri="{FF2B5EF4-FFF2-40B4-BE49-F238E27FC236}">
              <a16:creationId xmlns:a16="http://schemas.microsoft.com/office/drawing/2014/main" id="{00A354AD-B7FA-4F94-9FE8-44BF9BD52D7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6" name="AutoShape 1" descr="PRO-180RPC LCR down">
          <a:extLst>
            <a:ext uri="{FF2B5EF4-FFF2-40B4-BE49-F238E27FC236}">
              <a16:creationId xmlns:a16="http://schemas.microsoft.com/office/drawing/2014/main" id="{9E8DE3F8-D672-40B5-8B9C-6C8AA7DA92E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7" name="AutoShape 2" descr="PRO-180RPC LCR down">
          <a:extLst>
            <a:ext uri="{FF2B5EF4-FFF2-40B4-BE49-F238E27FC236}">
              <a16:creationId xmlns:a16="http://schemas.microsoft.com/office/drawing/2014/main" id="{467F988B-BA82-4154-81DA-D1AA625F19D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8" name="AutoShape 1" descr="PRO-180RPC LCR down">
          <a:extLst>
            <a:ext uri="{FF2B5EF4-FFF2-40B4-BE49-F238E27FC236}">
              <a16:creationId xmlns:a16="http://schemas.microsoft.com/office/drawing/2014/main" id="{45EFDBE4-9B96-45BD-B3F0-A9B70FEB11D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59" name="AutoShape 2" descr="PRO-180RPC LCR down">
          <a:extLst>
            <a:ext uri="{FF2B5EF4-FFF2-40B4-BE49-F238E27FC236}">
              <a16:creationId xmlns:a16="http://schemas.microsoft.com/office/drawing/2014/main" id="{0660E3FE-D5F9-4CFB-A71A-09A8FC5CA89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0" name="AutoShape 1" descr="PRO-180RPC LCR down">
          <a:extLst>
            <a:ext uri="{FF2B5EF4-FFF2-40B4-BE49-F238E27FC236}">
              <a16:creationId xmlns:a16="http://schemas.microsoft.com/office/drawing/2014/main" id="{EF5361DC-9422-466B-BB8A-51B6C91D5D8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1" name="AutoShape 2" descr="PRO-180RPC LCR down">
          <a:extLst>
            <a:ext uri="{FF2B5EF4-FFF2-40B4-BE49-F238E27FC236}">
              <a16:creationId xmlns:a16="http://schemas.microsoft.com/office/drawing/2014/main" id="{E5C87F36-A35F-43F4-97E4-6B7BFC1BEFD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2" name="AutoShape 1" descr="PRO-180RPC LCR down">
          <a:extLst>
            <a:ext uri="{FF2B5EF4-FFF2-40B4-BE49-F238E27FC236}">
              <a16:creationId xmlns:a16="http://schemas.microsoft.com/office/drawing/2014/main" id="{367707EF-2049-4829-BF4B-9A3FD865485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3" name="AutoShape 2" descr="PRO-180RPC LCR down">
          <a:extLst>
            <a:ext uri="{FF2B5EF4-FFF2-40B4-BE49-F238E27FC236}">
              <a16:creationId xmlns:a16="http://schemas.microsoft.com/office/drawing/2014/main" id="{EF20CEAF-DC67-40BC-9CD3-1E6F03A3339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4" name="AutoShape 1" descr="PRO-180RPC LCR down">
          <a:extLst>
            <a:ext uri="{FF2B5EF4-FFF2-40B4-BE49-F238E27FC236}">
              <a16:creationId xmlns:a16="http://schemas.microsoft.com/office/drawing/2014/main" id="{8EFDF95D-918C-46F7-BE9B-E24C23FD8C1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5" name="AutoShape 2" descr="PRO-180RPC LCR down">
          <a:extLst>
            <a:ext uri="{FF2B5EF4-FFF2-40B4-BE49-F238E27FC236}">
              <a16:creationId xmlns:a16="http://schemas.microsoft.com/office/drawing/2014/main" id="{434890BE-065B-4B38-AB1A-FF977814CAA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6" name="AutoShape 1" descr="PRO-180RPC LCR down">
          <a:extLst>
            <a:ext uri="{FF2B5EF4-FFF2-40B4-BE49-F238E27FC236}">
              <a16:creationId xmlns:a16="http://schemas.microsoft.com/office/drawing/2014/main" id="{0B6E8FC3-516D-43AB-8758-A16C82F1C5F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7" name="AutoShape 2" descr="PRO-180RPC LCR down">
          <a:extLst>
            <a:ext uri="{FF2B5EF4-FFF2-40B4-BE49-F238E27FC236}">
              <a16:creationId xmlns:a16="http://schemas.microsoft.com/office/drawing/2014/main" id="{82B5C6D3-295A-44B1-9B00-F20EDDB573B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8" name="AutoShape 1" descr="PRO-180RPC LCR down">
          <a:extLst>
            <a:ext uri="{FF2B5EF4-FFF2-40B4-BE49-F238E27FC236}">
              <a16:creationId xmlns:a16="http://schemas.microsoft.com/office/drawing/2014/main" id="{417ECE6D-260E-4D1B-B75B-AE03553A27D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69" name="AutoShape 2" descr="PRO-180RPC LCR down">
          <a:extLst>
            <a:ext uri="{FF2B5EF4-FFF2-40B4-BE49-F238E27FC236}">
              <a16:creationId xmlns:a16="http://schemas.microsoft.com/office/drawing/2014/main" id="{F224B97D-8731-4891-B2C8-4ED5F609BE3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0" name="AutoShape 1" descr="PRO-180RPC LCR down">
          <a:extLst>
            <a:ext uri="{FF2B5EF4-FFF2-40B4-BE49-F238E27FC236}">
              <a16:creationId xmlns:a16="http://schemas.microsoft.com/office/drawing/2014/main" id="{A69240F8-D1DE-4B9B-816F-5C3DEAB8342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1" name="AutoShape 2" descr="PRO-180RPC LCR down">
          <a:extLst>
            <a:ext uri="{FF2B5EF4-FFF2-40B4-BE49-F238E27FC236}">
              <a16:creationId xmlns:a16="http://schemas.microsoft.com/office/drawing/2014/main" id="{84470D3B-66A8-4053-8D46-C8D39B7D682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2" name="AutoShape 1" descr="PRO-180RPC LCR down">
          <a:extLst>
            <a:ext uri="{FF2B5EF4-FFF2-40B4-BE49-F238E27FC236}">
              <a16:creationId xmlns:a16="http://schemas.microsoft.com/office/drawing/2014/main" id="{4A8CEA96-3E64-4D30-B704-C9E0880C117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3" name="AutoShape 2" descr="PRO-180RPC LCR down">
          <a:extLst>
            <a:ext uri="{FF2B5EF4-FFF2-40B4-BE49-F238E27FC236}">
              <a16:creationId xmlns:a16="http://schemas.microsoft.com/office/drawing/2014/main" id="{7B785E56-62D1-4D6E-B91B-F8004F503EF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4" name="AutoShape 1" descr="PRO-180RPC LCR down">
          <a:extLst>
            <a:ext uri="{FF2B5EF4-FFF2-40B4-BE49-F238E27FC236}">
              <a16:creationId xmlns:a16="http://schemas.microsoft.com/office/drawing/2014/main" id="{8B8C3880-3F1C-4C68-A0B8-EA728F6BCCE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5" name="AutoShape 2" descr="PRO-180RPC LCR down">
          <a:extLst>
            <a:ext uri="{FF2B5EF4-FFF2-40B4-BE49-F238E27FC236}">
              <a16:creationId xmlns:a16="http://schemas.microsoft.com/office/drawing/2014/main" id="{B7B34ED6-C637-4C5F-BA99-D137A1DAB69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6" name="AutoShape 1" descr="PRO-180RPC LCR down">
          <a:extLst>
            <a:ext uri="{FF2B5EF4-FFF2-40B4-BE49-F238E27FC236}">
              <a16:creationId xmlns:a16="http://schemas.microsoft.com/office/drawing/2014/main" id="{31C6E83E-0FD3-48A8-8772-170B9870F6E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7" name="AutoShape 2" descr="PRO-180RPC LCR down">
          <a:extLst>
            <a:ext uri="{FF2B5EF4-FFF2-40B4-BE49-F238E27FC236}">
              <a16:creationId xmlns:a16="http://schemas.microsoft.com/office/drawing/2014/main" id="{1414EEB0-65B5-4A64-A975-71E5B40A173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8" name="AutoShape 1" descr="PRO-180RPC LCR down">
          <a:extLst>
            <a:ext uri="{FF2B5EF4-FFF2-40B4-BE49-F238E27FC236}">
              <a16:creationId xmlns:a16="http://schemas.microsoft.com/office/drawing/2014/main" id="{E0769D79-F0FA-4899-A94D-A2D1F0FB63C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79" name="AutoShape 2" descr="PRO-180RPC LCR down">
          <a:extLst>
            <a:ext uri="{FF2B5EF4-FFF2-40B4-BE49-F238E27FC236}">
              <a16:creationId xmlns:a16="http://schemas.microsoft.com/office/drawing/2014/main" id="{1F6AFDCD-F97C-46DE-92C4-90CF75726A6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0" name="AutoShape 1" descr="PRO-180RPC LCR down">
          <a:extLst>
            <a:ext uri="{FF2B5EF4-FFF2-40B4-BE49-F238E27FC236}">
              <a16:creationId xmlns:a16="http://schemas.microsoft.com/office/drawing/2014/main" id="{F3FBA2BF-7C51-4731-9F62-3317352A092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1" name="AutoShape 2" descr="PRO-180RPC LCR down">
          <a:extLst>
            <a:ext uri="{FF2B5EF4-FFF2-40B4-BE49-F238E27FC236}">
              <a16:creationId xmlns:a16="http://schemas.microsoft.com/office/drawing/2014/main" id="{CB23E3E1-1843-4DAA-AFFE-98C3A1F26CB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2" name="AutoShape 1" descr="PRO-180RPC LCR down">
          <a:extLst>
            <a:ext uri="{FF2B5EF4-FFF2-40B4-BE49-F238E27FC236}">
              <a16:creationId xmlns:a16="http://schemas.microsoft.com/office/drawing/2014/main" id="{CDD75BAE-4C71-4923-9FA0-8BB065AF755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3" name="AutoShape 2" descr="PRO-180RPC LCR down">
          <a:extLst>
            <a:ext uri="{FF2B5EF4-FFF2-40B4-BE49-F238E27FC236}">
              <a16:creationId xmlns:a16="http://schemas.microsoft.com/office/drawing/2014/main" id="{2E1DB4E2-2D1D-465A-8097-27A000B21AF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4" name="AutoShape 1" descr="PRO-180RPC LCR down">
          <a:extLst>
            <a:ext uri="{FF2B5EF4-FFF2-40B4-BE49-F238E27FC236}">
              <a16:creationId xmlns:a16="http://schemas.microsoft.com/office/drawing/2014/main" id="{9BF7A619-7BAA-49B4-89BC-4A3EE9805B4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5" name="AutoShape 2" descr="PRO-180RPC LCR down">
          <a:extLst>
            <a:ext uri="{FF2B5EF4-FFF2-40B4-BE49-F238E27FC236}">
              <a16:creationId xmlns:a16="http://schemas.microsoft.com/office/drawing/2014/main" id="{33262C8C-AA14-417D-B25A-5F1E51AC07D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6" name="AutoShape 1" descr="PRO-180RPC LCR down">
          <a:extLst>
            <a:ext uri="{FF2B5EF4-FFF2-40B4-BE49-F238E27FC236}">
              <a16:creationId xmlns:a16="http://schemas.microsoft.com/office/drawing/2014/main" id="{6F778E95-EAD4-49A4-92C6-B8B7F264827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7" name="AutoShape 2" descr="PRO-180RPC LCR down">
          <a:extLst>
            <a:ext uri="{FF2B5EF4-FFF2-40B4-BE49-F238E27FC236}">
              <a16:creationId xmlns:a16="http://schemas.microsoft.com/office/drawing/2014/main" id="{3952A6C3-9B56-4274-A5AD-0B947283183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8" name="AutoShape 1" descr="PRO-180RPC LCR down">
          <a:extLst>
            <a:ext uri="{FF2B5EF4-FFF2-40B4-BE49-F238E27FC236}">
              <a16:creationId xmlns:a16="http://schemas.microsoft.com/office/drawing/2014/main" id="{32DE7E7A-9217-4A88-B47B-EA078BC08D4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89" name="AutoShape 2" descr="PRO-180RPC LCR down">
          <a:extLst>
            <a:ext uri="{FF2B5EF4-FFF2-40B4-BE49-F238E27FC236}">
              <a16:creationId xmlns:a16="http://schemas.microsoft.com/office/drawing/2014/main" id="{D847E578-F469-4F4E-A1EC-0F6A7896ABB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0" name="AutoShape 1" descr="PRO-180RPC LCR down">
          <a:extLst>
            <a:ext uri="{FF2B5EF4-FFF2-40B4-BE49-F238E27FC236}">
              <a16:creationId xmlns:a16="http://schemas.microsoft.com/office/drawing/2014/main" id="{B63ACE6F-7E03-4A15-B5EE-A8276180993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1" name="AutoShape 2" descr="PRO-180RPC LCR down">
          <a:extLst>
            <a:ext uri="{FF2B5EF4-FFF2-40B4-BE49-F238E27FC236}">
              <a16:creationId xmlns:a16="http://schemas.microsoft.com/office/drawing/2014/main" id="{AFF0A694-6074-4B86-898C-B51282669ED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2" name="AutoShape 1" descr="PRO-180RPC LCR down">
          <a:extLst>
            <a:ext uri="{FF2B5EF4-FFF2-40B4-BE49-F238E27FC236}">
              <a16:creationId xmlns:a16="http://schemas.microsoft.com/office/drawing/2014/main" id="{638EA99C-D0C3-4DBA-AAAF-2775765DEEC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3" name="AutoShape 2" descr="PRO-180RPC LCR down">
          <a:extLst>
            <a:ext uri="{FF2B5EF4-FFF2-40B4-BE49-F238E27FC236}">
              <a16:creationId xmlns:a16="http://schemas.microsoft.com/office/drawing/2014/main" id="{CB1EE1F5-14C4-4E89-9EF5-4BF016B1697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4" name="AutoShape 1" descr="PRO-180RPC LCR down">
          <a:extLst>
            <a:ext uri="{FF2B5EF4-FFF2-40B4-BE49-F238E27FC236}">
              <a16:creationId xmlns:a16="http://schemas.microsoft.com/office/drawing/2014/main" id="{3F3C90B8-11D9-4022-9A41-4C233D58DF9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5" name="AutoShape 2" descr="PRO-180RPC LCR down">
          <a:extLst>
            <a:ext uri="{FF2B5EF4-FFF2-40B4-BE49-F238E27FC236}">
              <a16:creationId xmlns:a16="http://schemas.microsoft.com/office/drawing/2014/main" id="{7F1733D5-B9B4-4085-B6AF-5E259A00F54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6" name="AutoShape 1" descr="PRO-180RPC LCR down">
          <a:extLst>
            <a:ext uri="{FF2B5EF4-FFF2-40B4-BE49-F238E27FC236}">
              <a16:creationId xmlns:a16="http://schemas.microsoft.com/office/drawing/2014/main" id="{D5AE5FDF-2DA2-4840-BC6F-335DD87C362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7" name="AutoShape 2" descr="PRO-180RPC LCR down">
          <a:extLst>
            <a:ext uri="{FF2B5EF4-FFF2-40B4-BE49-F238E27FC236}">
              <a16:creationId xmlns:a16="http://schemas.microsoft.com/office/drawing/2014/main" id="{69CE539E-C7AD-4521-8E6E-142B5A18B1A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8" name="AutoShape 1" descr="PRO-180RPC LCR down">
          <a:extLst>
            <a:ext uri="{FF2B5EF4-FFF2-40B4-BE49-F238E27FC236}">
              <a16:creationId xmlns:a16="http://schemas.microsoft.com/office/drawing/2014/main" id="{8E809FDE-253F-41E7-BAC0-E896FC99CB2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699" name="AutoShape 2" descr="PRO-180RPC LCR down">
          <a:extLst>
            <a:ext uri="{FF2B5EF4-FFF2-40B4-BE49-F238E27FC236}">
              <a16:creationId xmlns:a16="http://schemas.microsoft.com/office/drawing/2014/main" id="{EF46C8CE-2B1C-4642-8498-12DA2243A3A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0" name="AutoShape 1" descr="PRO-180RPC LCR down">
          <a:extLst>
            <a:ext uri="{FF2B5EF4-FFF2-40B4-BE49-F238E27FC236}">
              <a16:creationId xmlns:a16="http://schemas.microsoft.com/office/drawing/2014/main" id="{07B6A240-234E-4791-9855-94F9F79D948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1" name="AutoShape 2" descr="PRO-180RPC LCR down">
          <a:extLst>
            <a:ext uri="{FF2B5EF4-FFF2-40B4-BE49-F238E27FC236}">
              <a16:creationId xmlns:a16="http://schemas.microsoft.com/office/drawing/2014/main" id="{683D00B3-B12D-4BFE-987C-F8BA1A9A5FC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2" name="AutoShape 1" descr="PRO-180RPC LCR down">
          <a:extLst>
            <a:ext uri="{FF2B5EF4-FFF2-40B4-BE49-F238E27FC236}">
              <a16:creationId xmlns:a16="http://schemas.microsoft.com/office/drawing/2014/main" id="{F8A286BC-4E08-45B5-90A8-8307428D2DE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3" name="AutoShape 2" descr="PRO-180RPC LCR down">
          <a:extLst>
            <a:ext uri="{FF2B5EF4-FFF2-40B4-BE49-F238E27FC236}">
              <a16:creationId xmlns:a16="http://schemas.microsoft.com/office/drawing/2014/main" id="{BC5D1150-BAD5-4F5D-B33C-5A50469F50D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4" name="AutoShape 1" descr="PRO-180RPC LCR down">
          <a:extLst>
            <a:ext uri="{FF2B5EF4-FFF2-40B4-BE49-F238E27FC236}">
              <a16:creationId xmlns:a16="http://schemas.microsoft.com/office/drawing/2014/main" id="{C151AEFD-BF2D-45AA-8894-BF3BC45E67B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5" name="AutoShape 2" descr="PRO-180RPC LCR down">
          <a:extLst>
            <a:ext uri="{FF2B5EF4-FFF2-40B4-BE49-F238E27FC236}">
              <a16:creationId xmlns:a16="http://schemas.microsoft.com/office/drawing/2014/main" id="{E6AD9F6F-469D-4FE4-966D-4571E35B16B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6" name="AutoShape 1" descr="PRO-180RPC LCR down">
          <a:extLst>
            <a:ext uri="{FF2B5EF4-FFF2-40B4-BE49-F238E27FC236}">
              <a16:creationId xmlns:a16="http://schemas.microsoft.com/office/drawing/2014/main" id="{622847A0-B9E7-47A4-9659-02A544FD135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7" name="AutoShape 2" descr="PRO-180RPC LCR down">
          <a:extLst>
            <a:ext uri="{FF2B5EF4-FFF2-40B4-BE49-F238E27FC236}">
              <a16:creationId xmlns:a16="http://schemas.microsoft.com/office/drawing/2014/main" id="{B3259BE7-F4CE-4BAD-9A94-453B2450808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8" name="AutoShape 1" descr="PRO-180RPC LCR down">
          <a:extLst>
            <a:ext uri="{FF2B5EF4-FFF2-40B4-BE49-F238E27FC236}">
              <a16:creationId xmlns:a16="http://schemas.microsoft.com/office/drawing/2014/main" id="{688D7AAE-4024-40B2-95FB-16F53DCE828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09" name="AutoShape 2" descr="PRO-180RPC LCR down">
          <a:extLst>
            <a:ext uri="{FF2B5EF4-FFF2-40B4-BE49-F238E27FC236}">
              <a16:creationId xmlns:a16="http://schemas.microsoft.com/office/drawing/2014/main" id="{ECE1A4CE-3E19-4267-BEDC-8F0CA17DFDC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0" name="AutoShape 1" descr="PRO-180RPC LCR down">
          <a:extLst>
            <a:ext uri="{FF2B5EF4-FFF2-40B4-BE49-F238E27FC236}">
              <a16:creationId xmlns:a16="http://schemas.microsoft.com/office/drawing/2014/main" id="{D5273627-C3FD-4999-9744-6A9D4E9B5556}"/>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1" name="AutoShape 2" descr="PRO-180RPC LCR down">
          <a:extLst>
            <a:ext uri="{FF2B5EF4-FFF2-40B4-BE49-F238E27FC236}">
              <a16:creationId xmlns:a16="http://schemas.microsoft.com/office/drawing/2014/main" id="{16369563-E273-454C-BCC7-E3AB7A7FE581}"/>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2" name="AutoShape 1" descr="PRO-180RPC LCR down">
          <a:extLst>
            <a:ext uri="{FF2B5EF4-FFF2-40B4-BE49-F238E27FC236}">
              <a16:creationId xmlns:a16="http://schemas.microsoft.com/office/drawing/2014/main" id="{37C54C04-A9E1-4694-ADF3-5986AAC5BE3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3" name="AutoShape 2" descr="PRO-180RPC LCR down">
          <a:extLst>
            <a:ext uri="{FF2B5EF4-FFF2-40B4-BE49-F238E27FC236}">
              <a16:creationId xmlns:a16="http://schemas.microsoft.com/office/drawing/2014/main" id="{11A392C7-EA7C-4081-9778-C39B0E4F59F5}"/>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4" name="AutoShape 1" descr="PRO-180RPC LCR down">
          <a:extLst>
            <a:ext uri="{FF2B5EF4-FFF2-40B4-BE49-F238E27FC236}">
              <a16:creationId xmlns:a16="http://schemas.microsoft.com/office/drawing/2014/main" id="{AF5BF2A1-5218-48CA-BB02-8259DF100C0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5" name="AutoShape 2" descr="PRO-180RPC LCR down">
          <a:extLst>
            <a:ext uri="{FF2B5EF4-FFF2-40B4-BE49-F238E27FC236}">
              <a16:creationId xmlns:a16="http://schemas.microsoft.com/office/drawing/2014/main" id="{CDA68746-7C99-4402-BF48-8E57EEB48508}"/>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6" name="AutoShape 1" descr="PRO-180RPC LCR down">
          <a:extLst>
            <a:ext uri="{FF2B5EF4-FFF2-40B4-BE49-F238E27FC236}">
              <a16:creationId xmlns:a16="http://schemas.microsoft.com/office/drawing/2014/main" id="{C173B334-60C1-4A3F-A279-0D587CF9C8B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7" name="AutoShape 2" descr="PRO-180RPC LCR down">
          <a:extLst>
            <a:ext uri="{FF2B5EF4-FFF2-40B4-BE49-F238E27FC236}">
              <a16:creationId xmlns:a16="http://schemas.microsoft.com/office/drawing/2014/main" id="{1751448A-BF5A-4956-BE89-80FA5DC74B8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8" name="AutoShape 1" descr="PRO-180RPC LCR down">
          <a:extLst>
            <a:ext uri="{FF2B5EF4-FFF2-40B4-BE49-F238E27FC236}">
              <a16:creationId xmlns:a16="http://schemas.microsoft.com/office/drawing/2014/main" id="{40475A22-B077-437C-BBA8-DDC7849D981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19" name="AutoShape 2" descr="PRO-180RPC LCR down">
          <a:extLst>
            <a:ext uri="{FF2B5EF4-FFF2-40B4-BE49-F238E27FC236}">
              <a16:creationId xmlns:a16="http://schemas.microsoft.com/office/drawing/2014/main" id="{5854FF1B-E724-4D60-8690-0EA19E11388F}"/>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0" name="AutoShape 1" descr="PRO-180RPC LCR down">
          <a:extLst>
            <a:ext uri="{FF2B5EF4-FFF2-40B4-BE49-F238E27FC236}">
              <a16:creationId xmlns:a16="http://schemas.microsoft.com/office/drawing/2014/main" id="{7B330383-5480-4FCF-A5CF-578050C7D5C7}"/>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1" name="AutoShape 2" descr="PRO-180RPC LCR down">
          <a:extLst>
            <a:ext uri="{FF2B5EF4-FFF2-40B4-BE49-F238E27FC236}">
              <a16:creationId xmlns:a16="http://schemas.microsoft.com/office/drawing/2014/main" id="{3A9661CE-1464-40C7-B78F-763EA8B9168A}"/>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2" name="AutoShape 1" descr="PRO-180RPC LCR down">
          <a:extLst>
            <a:ext uri="{FF2B5EF4-FFF2-40B4-BE49-F238E27FC236}">
              <a16:creationId xmlns:a16="http://schemas.microsoft.com/office/drawing/2014/main" id="{1B95651E-1EDC-418C-B30D-B481C9CF9E8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3" name="AutoShape 2" descr="PRO-180RPC LCR down">
          <a:extLst>
            <a:ext uri="{FF2B5EF4-FFF2-40B4-BE49-F238E27FC236}">
              <a16:creationId xmlns:a16="http://schemas.microsoft.com/office/drawing/2014/main" id="{FC6C7FE4-88FE-49B7-B705-5DDAC846350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4" name="AutoShape 1" descr="PRO-180RPC LCR down">
          <a:extLst>
            <a:ext uri="{FF2B5EF4-FFF2-40B4-BE49-F238E27FC236}">
              <a16:creationId xmlns:a16="http://schemas.microsoft.com/office/drawing/2014/main" id="{4EF6D22F-23FD-4ACA-AB4D-40BB20113BB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5" name="AutoShape 2" descr="PRO-180RPC LCR down">
          <a:extLst>
            <a:ext uri="{FF2B5EF4-FFF2-40B4-BE49-F238E27FC236}">
              <a16:creationId xmlns:a16="http://schemas.microsoft.com/office/drawing/2014/main" id="{64FCAD01-2BA3-4581-BC07-5D13C95D225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6" name="AutoShape 1" descr="PRO-180RPC LCR down">
          <a:extLst>
            <a:ext uri="{FF2B5EF4-FFF2-40B4-BE49-F238E27FC236}">
              <a16:creationId xmlns:a16="http://schemas.microsoft.com/office/drawing/2014/main" id="{BCFBC6F7-672B-4A76-BBC4-1C097FEC15B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7" name="AutoShape 2" descr="PRO-180RPC LCR down">
          <a:extLst>
            <a:ext uri="{FF2B5EF4-FFF2-40B4-BE49-F238E27FC236}">
              <a16:creationId xmlns:a16="http://schemas.microsoft.com/office/drawing/2014/main" id="{94BEC79D-A464-4C4D-B2A3-ADB1DF776D2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8" name="AutoShape 1" descr="PRO-180RPC LCR down">
          <a:extLst>
            <a:ext uri="{FF2B5EF4-FFF2-40B4-BE49-F238E27FC236}">
              <a16:creationId xmlns:a16="http://schemas.microsoft.com/office/drawing/2014/main" id="{77DE7A64-6840-4FD4-9956-F93DCE6CC3A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29" name="AutoShape 2" descr="PRO-180RPC LCR down">
          <a:extLst>
            <a:ext uri="{FF2B5EF4-FFF2-40B4-BE49-F238E27FC236}">
              <a16:creationId xmlns:a16="http://schemas.microsoft.com/office/drawing/2014/main" id="{0A520C06-DE51-42C0-84B8-33626CBD118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0" name="AutoShape 1" descr="PRO-180RPC LCR down">
          <a:extLst>
            <a:ext uri="{FF2B5EF4-FFF2-40B4-BE49-F238E27FC236}">
              <a16:creationId xmlns:a16="http://schemas.microsoft.com/office/drawing/2014/main" id="{2CCD12E0-BDAA-4327-9ADE-D96D8B3D36F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1" name="AutoShape 2" descr="PRO-180RPC LCR down">
          <a:extLst>
            <a:ext uri="{FF2B5EF4-FFF2-40B4-BE49-F238E27FC236}">
              <a16:creationId xmlns:a16="http://schemas.microsoft.com/office/drawing/2014/main" id="{B42F5B26-AAC4-4FEB-AB1C-E9D5A80C0AB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2" name="AutoShape 1" descr="PRO-180RPC LCR down">
          <a:extLst>
            <a:ext uri="{FF2B5EF4-FFF2-40B4-BE49-F238E27FC236}">
              <a16:creationId xmlns:a16="http://schemas.microsoft.com/office/drawing/2014/main" id="{6B9B8B4F-DB0F-4718-A90B-0750CDA7ABA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3" name="AutoShape 2" descr="PRO-180RPC LCR down">
          <a:extLst>
            <a:ext uri="{FF2B5EF4-FFF2-40B4-BE49-F238E27FC236}">
              <a16:creationId xmlns:a16="http://schemas.microsoft.com/office/drawing/2014/main" id="{4C036AFD-8618-467B-BEEB-239A9DD15E30}"/>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4" name="AutoShape 1" descr="PRO-180RPC LCR down">
          <a:extLst>
            <a:ext uri="{FF2B5EF4-FFF2-40B4-BE49-F238E27FC236}">
              <a16:creationId xmlns:a16="http://schemas.microsoft.com/office/drawing/2014/main" id="{FBAADF4E-E733-40E6-B0C8-918A9344C8B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5" name="AutoShape 2" descr="PRO-180RPC LCR down">
          <a:extLst>
            <a:ext uri="{FF2B5EF4-FFF2-40B4-BE49-F238E27FC236}">
              <a16:creationId xmlns:a16="http://schemas.microsoft.com/office/drawing/2014/main" id="{75693FE0-184B-413A-A209-B3964CEC01A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6" name="AutoShape 1" descr="PRO-180RPC LCR down">
          <a:extLst>
            <a:ext uri="{FF2B5EF4-FFF2-40B4-BE49-F238E27FC236}">
              <a16:creationId xmlns:a16="http://schemas.microsoft.com/office/drawing/2014/main" id="{B3BB77DC-8745-473B-9714-0CF7764B2F93}"/>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7" name="AutoShape 2" descr="PRO-180RPC LCR down">
          <a:extLst>
            <a:ext uri="{FF2B5EF4-FFF2-40B4-BE49-F238E27FC236}">
              <a16:creationId xmlns:a16="http://schemas.microsoft.com/office/drawing/2014/main" id="{61DF4F80-F548-4F06-BEDC-23C257FD0BD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8" name="AutoShape 1" descr="PRO-180RPC LCR down">
          <a:extLst>
            <a:ext uri="{FF2B5EF4-FFF2-40B4-BE49-F238E27FC236}">
              <a16:creationId xmlns:a16="http://schemas.microsoft.com/office/drawing/2014/main" id="{B7700C62-77AB-45D4-B7EF-B13144BC58C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39" name="AutoShape 2" descr="PRO-180RPC LCR down">
          <a:extLst>
            <a:ext uri="{FF2B5EF4-FFF2-40B4-BE49-F238E27FC236}">
              <a16:creationId xmlns:a16="http://schemas.microsoft.com/office/drawing/2014/main" id="{E70CD7E1-8CB2-4535-A0BF-26794B1CF7AB}"/>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0" name="AutoShape 1" descr="PRO-180RPC LCR down">
          <a:extLst>
            <a:ext uri="{FF2B5EF4-FFF2-40B4-BE49-F238E27FC236}">
              <a16:creationId xmlns:a16="http://schemas.microsoft.com/office/drawing/2014/main" id="{0F44B0A9-F04E-4A9D-B9C2-D47F2EA10B62}"/>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1" name="AutoShape 2" descr="PRO-180RPC LCR down">
          <a:extLst>
            <a:ext uri="{FF2B5EF4-FFF2-40B4-BE49-F238E27FC236}">
              <a16:creationId xmlns:a16="http://schemas.microsoft.com/office/drawing/2014/main" id="{B88A7640-892E-40E2-84F5-D8BE4D854A2E}"/>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2" name="AutoShape 1" descr="PRO-180RPC LCR down">
          <a:extLst>
            <a:ext uri="{FF2B5EF4-FFF2-40B4-BE49-F238E27FC236}">
              <a16:creationId xmlns:a16="http://schemas.microsoft.com/office/drawing/2014/main" id="{92FC5D80-96CC-4736-8334-D69099F461D9}"/>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3" name="AutoShape 2" descr="PRO-180RPC LCR down">
          <a:extLst>
            <a:ext uri="{FF2B5EF4-FFF2-40B4-BE49-F238E27FC236}">
              <a16:creationId xmlns:a16="http://schemas.microsoft.com/office/drawing/2014/main" id="{F7D50F15-C3EF-440D-B15F-E6B5DAD1478C}"/>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4" name="AutoShape 1" descr="PRO-180RPC LCR down">
          <a:extLst>
            <a:ext uri="{FF2B5EF4-FFF2-40B4-BE49-F238E27FC236}">
              <a16:creationId xmlns:a16="http://schemas.microsoft.com/office/drawing/2014/main" id="{DB9F4B5F-7FEC-4F1C-829B-D534AA52F1ED}"/>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745" name="AutoShape 2" descr="PRO-180RPC LCR down">
          <a:extLst>
            <a:ext uri="{FF2B5EF4-FFF2-40B4-BE49-F238E27FC236}">
              <a16:creationId xmlns:a16="http://schemas.microsoft.com/office/drawing/2014/main" id="{44ED0384-21C8-438C-AF04-A16A762AF964}"/>
            </a:ext>
          </a:extLst>
        </xdr:cNvPr>
        <xdr:cNvSpPr>
          <a:spLocks noChangeAspect="1" noChangeArrowheads="1"/>
        </xdr:cNvSpPr>
      </xdr:nvSpPr>
      <xdr:spPr bwMode="auto">
        <a:xfrm>
          <a:off x="0" y="211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ol&#237;nkov&#225;\Desktop\Teplice%20nad%20Be&#269;vou\AVM-%20IC%20Teplice%20-%20rekonstrukce%20a%20dostavba%20-%20AV%20technika.xlsx" TargetMode="External"/><Relationship Id="rId1" Type="http://schemas.openxmlformats.org/officeDocument/2006/relationships/externalLinkPath" Target="/Users/Dol&#237;nkov&#225;/Desktop/Teplice%20nad%20Be&#269;vou/AVM-%20IC%20Teplice%20-%20rekonstrukce%20a%20dostavba%20-%20AV%20techni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kapitulace stavby"/>
      <sheetName val="1470-AV - Informační cent..."/>
      <sheetName val="Pokyny pro vyplnění"/>
    </sheetNames>
    <sheetDataSet>
      <sheetData sheetId="0" refreshError="1">
        <row r="13">
          <cell r="AN13" t="str">
            <v>Vyplň údaj</v>
          </cell>
        </row>
        <row r="14">
          <cell r="E14" t="str">
            <v>Vyplň údaj</v>
          </cell>
          <cell r="AN14" t="str">
            <v>Vyplň údaj</v>
          </cell>
        </row>
      </sheetData>
      <sheetData sheetId="1" refreshError="1"/>
      <sheetData sheetId="2"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0455-81DE-4C51-8754-0B5A1E1B2238}">
  <dimension ref="A1"/>
  <sheetViews>
    <sheetView workbookViewId="0">
      <selection activeCell="F34" sqref="F34"/>
    </sheetView>
  </sheetViews>
  <sheetFormatPr defaultRowHeight="15" x14ac:dyDescent="0.25"/>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CE896-CDC3-4E96-81E3-2D7588EBF1BD}">
  <dimension ref="B2:BK130"/>
  <sheetViews>
    <sheetView tabSelected="1" topLeftCell="A75" workbookViewId="0">
      <selection activeCell="I88" sqref="I88"/>
    </sheetView>
  </sheetViews>
  <sheetFormatPr defaultColWidth="10.28515625" defaultRowHeight="15" x14ac:dyDescent="0.25"/>
  <cols>
    <col min="1" max="1" width="7" customWidth="1"/>
    <col min="2" max="2" width="1" customWidth="1"/>
    <col min="3" max="4" width="3.5703125" customWidth="1"/>
    <col min="5" max="5" width="6.7109375" customWidth="1"/>
    <col min="6" max="6" width="111.7109375" customWidth="1"/>
    <col min="7" max="7" width="6.42578125" customWidth="1"/>
    <col min="8" max="8" width="12" customWidth="1"/>
    <col min="9" max="9" width="13.42578125" customWidth="1"/>
    <col min="10" max="10" width="19" customWidth="1"/>
    <col min="11" max="11" width="7.85546875" customWidth="1"/>
    <col min="12" max="12" width="9.140625" hidden="1" customWidth="1"/>
    <col min="13" max="18" width="12.140625" hidden="1" customWidth="1"/>
    <col min="19" max="19" width="13.85546875" hidden="1" customWidth="1"/>
    <col min="20" max="20" width="10.42578125" customWidth="1"/>
    <col min="21" max="21" width="13.85546875" customWidth="1"/>
    <col min="22" max="22" width="10.42578125" customWidth="1"/>
    <col min="23" max="23" width="12.85546875" customWidth="1"/>
    <col min="24" max="24" width="9.42578125" customWidth="1"/>
    <col min="25" max="25" width="12.85546875" customWidth="1"/>
    <col min="26" max="26" width="13.85546875" customWidth="1"/>
    <col min="27" max="27" width="9.42578125" customWidth="1"/>
    <col min="28" max="28" width="12.85546875" customWidth="1"/>
    <col min="29" max="29" width="13.85546875" customWidth="1"/>
  </cols>
  <sheetData>
    <row r="2" spans="2:44" ht="6.95" customHeight="1" x14ac:dyDescent="0.25">
      <c r="B2" s="2"/>
      <c r="C2" s="3"/>
      <c r="D2" s="3"/>
      <c r="E2" s="3"/>
      <c r="F2" s="3"/>
      <c r="G2" s="3"/>
      <c r="H2" s="3"/>
      <c r="I2" s="3"/>
      <c r="J2" s="3"/>
      <c r="K2" s="4"/>
      <c r="AR2" s="1" t="s">
        <v>0</v>
      </c>
    </row>
    <row r="3" spans="2:44" ht="24.95" customHeight="1" x14ac:dyDescent="0.25">
      <c r="B3" s="4"/>
      <c r="D3" s="5" t="s">
        <v>1</v>
      </c>
      <c r="K3" s="4"/>
      <c r="L3" s="6" t="s">
        <v>2</v>
      </c>
      <c r="AR3" s="1" t="s">
        <v>3</v>
      </c>
    </row>
    <row r="4" spans="2:44" ht="6.95" customHeight="1" x14ac:dyDescent="0.25">
      <c r="B4" s="4"/>
      <c r="K4" s="4"/>
    </row>
    <row r="5" spans="2:44" s="8" customFormat="1" ht="12" customHeight="1" x14ac:dyDescent="0.25">
      <c r="B5" s="7"/>
      <c r="D5" s="80" t="s">
        <v>108</v>
      </c>
      <c r="K5" s="7"/>
    </row>
    <row r="6" spans="2:44" s="8" customFormat="1" ht="15.75" x14ac:dyDescent="0.25">
      <c r="B6" s="7"/>
      <c r="D6" s="81" t="s">
        <v>203</v>
      </c>
      <c r="E6" s="91"/>
      <c r="F6" s="91"/>
      <c r="K6" s="7"/>
    </row>
    <row r="7" spans="2:44" s="8" customFormat="1" ht="12" customHeight="1" x14ac:dyDescent="0.25">
      <c r="B7" s="7"/>
      <c r="D7" s="9"/>
      <c r="F7" s="10" t="s">
        <v>4</v>
      </c>
      <c r="I7" s="9"/>
      <c r="J7" s="10" t="s">
        <v>4</v>
      </c>
      <c r="K7" s="7"/>
    </row>
    <row r="8" spans="2:44" s="8" customFormat="1" ht="12" customHeight="1" x14ac:dyDescent="0.25">
      <c r="B8" s="7"/>
      <c r="D8" s="9" t="s">
        <v>153</v>
      </c>
      <c r="F8" s="10" t="s">
        <v>154</v>
      </c>
      <c r="I8" s="9"/>
      <c r="J8" s="10"/>
      <c r="K8" s="7"/>
    </row>
    <row r="9" spans="2:44" s="8" customFormat="1" ht="12" customHeight="1" x14ac:dyDescent="0.25">
      <c r="B9" s="7"/>
      <c r="D9" s="9" t="s">
        <v>152</v>
      </c>
      <c r="F9" s="10" t="s">
        <v>155</v>
      </c>
      <c r="I9" s="9" t="s">
        <v>5</v>
      </c>
      <c r="J9" s="11"/>
      <c r="K9" s="7"/>
    </row>
    <row r="10" spans="2:44" s="8" customFormat="1" ht="10.7" customHeight="1" x14ac:dyDescent="0.25">
      <c r="B10" s="7"/>
      <c r="K10" s="7"/>
    </row>
    <row r="11" spans="2:44" s="8" customFormat="1" ht="12" customHeight="1" x14ac:dyDescent="0.25">
      <c r="B11" s="7"/>
      <c r="D11" s="9" t="s">
        <v>6</v>
      </c>
      <c r="F11" s="8" t="s">
        <v>156</v>
      </c>
      <c r="I11" s="9" t="s">
        <v>7</v>
      </c>
      <c r="J11" s="10">
        <v>70889546</v>
      </c>
      <c r="K11" s="7"/>
    </row>
    <row r="12" spans="2:44" s="8" customFormat="1" ht="18" customHeight="1" x14ac:dyDescent="0.25">
      <c r="B12" s="7"/>
      <c r="E12" s="10"/>
      <c r="I12" s="9" t="s">
        <v>8</v>
      </c>
      <c r="J12" s="10" t="s">
        <v>157</v>
      </c>
      <c r="K12" s="7"/>
    </row>
    <row r="13" spans="2:44" s="8" customFormat="1" ht="6.95" customHeight="1" x14ac:dyDescent="0.25">
      <c r="B13" s="7"/>
      <c r="K13" s="7"/>
    </row>
    <row r="14" spans="2:44" s="8" customFormat="1" ht="12" customHeight="1" x14ac:dyDescent="0.25">
      <c r="B14" s="7"/>
      <c r="D14" s="9" t="s">
        <v>9</v>
      </c>
      <c r="I14" s="9" t="s">
        <v>7</v>
      </c>
      <c r="J14" s="12" t="str">
        <f>'[1]Rekapitulace stavby'!AN13</f>
        <v>Vyplň údaj</v>
      </c>
      <c r="K14" s="7"/>
    </row>
    <row r="15" spans="2:44" s="8" customFormat="1" ht="18" customHeight="1" x14ac:dyDescent="0.25">
      <c r="B15" s="7"/>
      <c r="E15" s="218" t="str">
        <f>'[1]Rekapitulace stavby'!E14</f>
        <v>Vyplň údaj</v>
      </c>
      <c r="F15" s="219"/>
      <c r="G15" s="219"/>
      <c r="H15" s="219"/>
      <c r="I15" s="9" t="s">
        <v>8</v>
      </c>
      <c r="J15" s="12" t="str">
        <f>'[1]Rekapitulace stavby'!AN14</f>
        <v>Vyplň údaj</v>
      </c>
      <c r="K15" s="7"/>
    </row>
    <row r="16" spans="2:44" s="8" customFormat="1" ht="6.95" customHeight="1" x14ac:dyDescent="0.25">
      <c r="B16" s="7"/>
      <c r="K16" s="7"/>
    </row>
    <row r="17" spans="2:11" s="8" customFormat="1" ht="12" customHeight="1" x14ac:dyDescent="0.25">
      <c r="B17" s="7"/>
      <c r="D17" s="9" t="s">
        <v>10</v>
      </c>
      <c r="F17" s="8" t="s">
        <v>158</v>
      </c>
      <c r="I17" s="9" t="s">
        <v>7</v>
      </c>
      <c r="J17" s="10">
        <v>43001432</v>
      </c>
      <c r="K17" s="7"/>
    </row>
    <row r="18" spans="2:11" s="8" customFormat="1" ht="18" customHeight="1" x14ac:dyDescent="0.25">
      <c r="B18" s="7"/>
      <c r="E18" s="10"/>
      <c r="I18" s="9" t="s">
        <v>8</v>
      </c>
      <c r="J18" s="10" t="s">
        <v>159</v>
      </c>
      <c r="K18" s="7"/>
    </row>
    <row r="19" spans="2:11" s="8" customFormat="1" ht="6.95" customHeight="1" x14ac:dyDescent="0.25">
      <c r="B19" s="7"/>
      <c r="K19" s="7"/>
    </row>
    <row r="20" spans="2:11" s="8" customFormat="1" ht="12" customHeight="1" x14ac:dyDescent="0.25">
      <c r="B20" s="7"/>
      <c r="D20" s="9" t="s">
        <v>11</v>
      </c>
      <c r="K20" s="7"/>
    </row>
    <row r="21" spans="2:11" s="14" customFormat="1" ht="69.95" customHeight="1" x14ac:dyDescent="0.25">
      <c r="B21" s="13"/>
      <c r="E21" s="220" t="s">
        <v>263</v>
      </c>
      <c r="F21" s="220"/>
      <c r="G21" s="220"/>
      <c r="H21" s="220"/>
      <c r="K21" s="13"/>
    </row>
    <row r="22" spans="2:11" s="14" customFormat="1" ht="185.1" customHeight="1" x14ac:dyDescent="0.25">
      <c r="B22" s="13"/>
      <c r="E22" s="220" t="s">
        <v>450</v>
      </c>
      <c r="F22" s="220"/>
      <c r="G22" s="220"/>
      <c r="H22" s="220"/>
      <c r="K22" s="13"/>
    </row>
    <row r="23" spans="2:11" s="14" customFormat="1" ht="15.95" customHeight="1" x14ac:dyDescent="0.25">
      <c r="B23" s="13"/>
      <c r="E23" s="93" t="s">
        <v>106</v>
      </c>
      <c r="F23" s="15" t="s">
        <v>164</v>
      </c>
      <c r="G23" s="15"/>
      <c r="H23" s="15"/>
      <c r="K23" s="13"/>
    </row>
    <row r="24" spans="2:11" s="14" customFormat="1" ht="15.95" customHeight="1" x14ac:dyDescent="0.25">
      <c r="B24" s="13"/>
      <c r="E24" s="93" t="s">
        <v>110</v>
      </c>
      <c r="F24" s="15" t="s">
        <v>165</v>
      </c>
      <c r="G24" s="15"/>
      <c r="H24" s="15"/>
      <c r="K24" s="13"/>
    </row>
    <row r="25" spans="2:11" s="14" customFormat="1" ht="15.95" customHeight="1" x14ac:dyDescent="0.25">
      <c r="B25" s="13"/>
      <c r="E25" s="93" t="s">
        <v>117</v>
      </c>
      <c r="F25" s="15" t="s">
        <v>166</v>
      </c>
      <c r="G25" s="15"/>
      <c r="H25" s="15"/>
      <c r="K25" s="13"/>
    </row>
    <row r="26" spans="2:11" s="14" customFormat="1" ht="15.95" customHeight="1" x14ac:dyDescent="0.25">
      <c r="B26" s="13"/>
      <c r="E26" s="93" t="s">
        <v>139</v>
      </c>
      <c r="F26" s="15" t="s">
        <v>167</v>
      </c>
      <c r="G26" s="15"/>
      <c r="H26" s="15"/>
      <c r="K26" s="13"/>
    </row>
    <row r="27" spans="2:11" s="8" customFormat="1" ht="15.95" customHeight="1" x14ac:dyDescent="0.25">
      <c r="B27" s="7"/>
      <c r="E27" s="94" t="s">
        <v>148</v>
      </c>
      <c r="F27" s="8" t="s">
        <v>168</v>
      </c>
      <c r="K27" s="7"/>
    </row>
    <row r="28" spans="2:11" s="8" customFormat="1" ht="6.95" customHeight="1" x14ac:dyDescent="0.25">
      <c r="B28" s="7"/>
      <c r="D28" s="16"/>
      <c r="E28" s="16"/>
      <c r="F28" s="16"/>
      <c r="G28" s="16"/>
      <c r="H28" s="16"/>
      <c r="I28" s="16"/>
      <c r="J28" s="16"/>
      <c r="K28" s="7"/>
    </row>
    <row r="29" spans="2:11" s="8" customFormat="1" ht="25.5" customHeight="1" x14ac:dyDescent="0.25">
      <c r="B29" s="7"/>
      <c r="D29" s="17" t="s">
        <v>12</v>
      </c>
      <c r="J29" s="18">
        <f>ROUND(J47, 2)</f>
        <v>0</v>
      </c>
      <c r="K29" s="7"/>
    </row>
    <row r="30" spans="2:11" s="8" customFormat="1" ht="6.95" customHeight="1" x14ac:dyDescent="0.25">
      <c r="B30" s="7"/>
      <c r="D30" s="16"/>
      <c r="E30" s="16"/>
      <c r="F30" s="16"/>
      <c r="G30" s="16"/>
      <c r="H30" s="16"/>
      <c r="I30" s="16"/>
      <c r="J30" s="16"/>
      <c r="K30" s="7"/>
    </row>
    <row r="31" spans="2:11" s="8" customFormat="1" ht="14.45" customHeight="1" x14ac:dyDescent="0.25">
      <c r="B31" s="7"/>
      <c r="F31" s="19" t="s">
        <v>13</v>
      </c>
      <c r="I31" s="19" t="s">
        <v>14</v>
      </c>
      <c r="J31" s="19" t="s">
        <v>15</v>
      </c>
      <c r="K31" s="7"/>
    </row>
    <row r="32" spans="2:11" s="8" customFormat="1" ht="14.45" customHeight="1" x14ac:dyDescent="0.25">
      <c r="B32" s="7"/>
      <c r="D32" s="20" t="s">
        <v>16</v>
      </c>
      <c r="E32" s="9" t="s">
        <v>17</v>
      </c>
      <c r="F32" s="21"/>
      <c r="I32" s="22">
        <v>0.21</v>
      </c>
      <c r="J32" s="21">
        <f>J29*0.21</f>
        <v>0</v>
      </c>
      <c r="K32" s="7"/>
    </row>
    <row r="33" spans="2:45" s="8" customFormat="1" ht="14.45" hidden="1" customHeight="1" x14ac:dyDescent="0.25">
      <c r="B33" s="7"/>
      <c r="E33" s="9" t="s">
        <v>18</v>
      </c>
      <c r="F33" s="21" t="e">
        <f>ROUND((SUM(BE63:BE122)),  2)</f>
        <v>#REF!</v>
      </c>
      <c r="I33" s="22">
        <v>0.21</v>
      </c>
      <c r="J33" s="21">
        <f>0</f>
        <v>0</v>
      </c>
      <c r="K33" s="7"/>
    </row>
    <row r="34" spans="2:45" s="8" customFormat="1" ht="14.45" hidden="1" customHeight="1" x14ac:dyDescent="0.25">
      <c r="B34" s="7"/>
      <c r="E34" s="9" t="s">
        <v>19</v>
      </c>
      <c r="F34" s="21" t="e">
        <f>ROUND((SUM(BF63:BF122)),  2)</f>
        <v>#REF!</v>
      </c>
      <c r="I34" s="22">
        <v>0.12</v>
      </c>
      <c r="J34" s="21">
        <f>0</f>
        <v>0</v>
      </c>
      <c r="K34" s="7"/>
    </row>
    <row r="35" spans="2:45" s="8" customFormat="1" ht="14.45" hidden="1" customHeight="1" x14ac:dyDescent="0.25">
      <c r="B35" s="7"/>
      <c r="E35" s="9" t="s">
        <v>20</v>
      </c>
      <c r="F35" s="21" t="e">
        <f>ROUND((SUM(BG63:BG122)),  2)</f>
        <v>#REF!</v>
      </c>
      <c r="I35" s="22">
        <v>0</v>
      </c>
      <c r="J35" s="21">
        <f>0</f>
        <v>0</v>
      </c>
      <c r="K35" s="7"/>
    </row>
    <row r="36" spans="2:45" s="8" customFormat="1" ht="6.95" customHeight="1" x14ac:dyDescent="0.25">
      <c r="B36" s="7"/>
      <c r="K36" s="7"/>
    </row>
    <row r="37" spans="2:45" s="8" customFormat="1" ht="25.5" customHeight="1" x14ac:dyDescent="0.25">
      <c r="B37" s="7"/>
      <c r="C37" s="23"/>
      <c r="D37" s="24" t="s">
        <v>21</v>
      </c>
      <c r="E37" s="25"/>
      <c r="F37" s="25"/>
      <c r="G37" s="26" t="s">
        <v>22</v>
      </c>
      <c r="H37" s="27" t="s">
        <v>23</v>
      </c>
      <c r="I37" s="25"/>
      <c r="J37" s="28">
        <f>SUM(J29:J35)</f>
        <v>0</v>
      </c>
      <c r="K37" s="7"/>
    </row>
    <row r="38" spans="2:45" s="8" customFormat="1" ht="14.45" customHeight="1" x14ac:dyDescent="0.25">
      <c r="B38" s="29"/>
      <c r="C38" s="30"/>
      <c r="D38" s="30"/>
      <c r="E38" s="30"/>
      <c r="F38" s="30"/>
      <c r="G38" s="30"/>
      <c r="H38" s="30"/>
      <c r="I38" s="30"/>
      <c r="J38" s="30"/>
      <c r="K38" s="7"/>
    </row>
    <row r="41" spans="2:45" s="8" customFormat="1" ht="6.95" customHeight="1" x14ac:dyDescent="0.25">
      <c r="B41" s="31"/>
      <c r="C41" s="32"/>
      <c r="D41" s="32"/>
      <c r="E41" s="32"/>
      <c r="F41" s="32"/>
      <c r="G41" s="32"/>
      <c r="H41" s="32"/>
      <c r="I41" s="32"/>
      <c r="J41" s="32"/>
      <c r="K41" s="7"/>
    </row>
    <row r="42" spans="2:45" s="8" customFormat="1" ht="24.95" customHeight="1" x14ac:dyDescent="0.25">
      <c r="B42" s="7"/>
      <c r="C42" s="5" t="s">
        <v>24</v>
      </c>
      <c r="K42" s="7"/>
    </row>
    <row r="43" spans="2:45" s="8" customFormat="1" ht="6.95" customHeight="1" x14ac:dyDescent="0.25">
      <c r="B43" s="7"/>
      <c r="K43" s="7"/>
    </row>
    <row r="44" spans="2:45" s="8" customFormat="1" ht="10.35" customHeight="1" x14ac:dyDescent="0.25">
      <c r="B44" s="7"/>
      <c r="K44" s="7"/>
    </row>
    <row r="45" spans="2:45" s="8" customFormat="1" ht="29.25" customHeight="1" x14ac:dyDescent="0.25">
      <c r="B45" s="7"/>
      <c r="C45" s="33" t="s">
        <v>25</v>
      </c>
      <c r="D45" s="23"/>
      <c r="E45" s="23"/>
      <c r="F45" s="23"/>
      <c r="G45" s="23"/>
      <c r="H45" s="23"/>
      <c r="I45" s="23"/>
      <c r="J45" s="34" t="s">
        <v>26</v>
      </c>
      <c r="K45" s="7"/>
    </row>
    <row r="46" spans="2:45" s="8" customFormat="1" ht="10.35" customHeight="1" x14ac:dyDescent="0.25">
      <c r="B46" s="7"/>
      <c r="K46" s="7"/>
    </row>
    <row r="47" spans="2:45" s="8" customFormat="1" ht="22.7" customHeight="1" x14ac:dyDescent="0.25">
      <c r="B47" s="7"/>
      <c r="C47" s="35" t="s">
        <v>163</v>
      </c>
      <c r="J47" s="18">
        <f>J48+J49+J50</f>
        <v>0</v>
      </c>
      <c r="K47" s="7"/>
      <c r="AS47" s="1" t="s">
        <v>27</v>
      </c>
    </row>
    <row r="48" spans="2:45" s="37" customFormat="1" ht="24.95" customHeight="1" x14ac:dyDescent="0.25">
      <c r="B48" s="36"/>
      <c r="D48" s="38" t="s">
        <v>141</v>
      </c>
      <c r="E48" s="39"/>
      <c r="F48" s="39"/>
      <c r="G48" s="39"/>
      <c r="H48" s="39"/>
      <c r="I48" s="39"/>
      <c r="J48" s="40">
        <f>J67</f>
        <v>0</v>
      </c>
      <c r="K48" s="36"/>
    </row>
    <row r="49" spans="2:11" s="37" customFormat="1" ht="24.95" customHeight="1" x14ac:dyDescent="0.25">
      <c r="B49" s="36"/>
      <c r="D49" s="38" t="s">
        <v>161</v>
      </c>
      <c r="J49" s="92">
        <f>'AV technika'!J126</f>
        <v>0</v>
      </c>
      <c r="K49" s="36"/>
    </row>
    <row r="50" spans="2:11" s="37" customFormat="1" ht="24.95" customHeight="1" x14ac:dyDescent="0.25">
      <c r="B50" s="36"/>
      <c r="D50" s="38" t="s">
        <v>162</v>
      </c>
      <c r="J50" s="92">
        <f>Osvětlení!F104</f>
        <v>0</v>
      </c>
      <c r="K50" s="36"/>
    </row>
    <row r="51" spans="2:11" s="8" customFormat="1" ht="21.75" customHeight="1" x14ac:dyDescent="0.25">
      <c r="B51" s="7"/>
      <c r="D51" s="38"/>
      <c r="E51" s="91"/>
      <c r="F51" s="91"/>
      <c r="G51" s="91"/>
      <c r="H51" s="91"/>
      <c r="I51" s="91"/>
      <c r="J51" s="90"/>
      <c r="K51" s="7"/>
    </row>
    <row r="52" spans="2:11" s="8" customFormat="1" ht="6.95" customHeight="1" x14ac:dyDescent="0.25">
      <c r="B52" s="29"/>
      <c r="C52" s="30"/>
      <c r="D52" s="30"/>
      <c r="E52" s="30"/>
      <c r="F52" s="30"/>
      <c r="G52" s="30"/>
      <c r="H52" s="30"/>
      <c r="I52" s="30"/>
      <c r="J52" s="30"/>
      <c r="K52" s="7"/>
    </row>
    <row r="56" spans="2:11" s="8" customFormat="1" ht="6.95" customHeight="1" x14ac:dyDescent="0.25">
      <c r="B56" s="31"/>
      <c r="C56" s="32"/>
      <c r="D56" s="32"/>
      <c r="E56" s="32"/>
      <c r="F56" s="32"/>
      <c r="G56" s="32"/>
      <c r="H56" s="32"/>
      <c r="I56" s="32"/>
      <c r="J56" s="32"/>
      <c r="K56" s="7"/>
    </row>
    <row r="57" spans="2:11" s="8" customFormat="1" ht="24.95" customHeight="1" x14ac:dyDescent="0.25">
      <c r="B57" s="7"/>
      <c r="C57" s="5" t="s">
        <v>28</v>
      </c>
      <c r="K57" s="7"/>
    </row>
    <row r="58" spans="2:11" s="8" customFormat="1" ht="6.95" customHeight="1" x14ac:dyDescent="0.25">
      <c r="B58" s="7"/>
      <c r="K58" s="7"/>
    </row>
    <row r="59" spans="2:11" s="8" customFormat="1" ht="12" customHeight="1" x14ac:dyDescent="0.25">
      <c r="B59" s="7"/>
      <c r="C59" s="9" t="s">
        <v>153</v>
      </c>
      <c r="E59" s="10" t="s">
        <v>154</v>
      </c>
      <c r="H59" s="9"/>
      <c r="I59" s="10"/>
      <c r="K59" s="7"/>
    </row>
    <row r="60" spans="2:11" s="8" customFormat="1" ht="16.5" customHeight="1" x14ac:dyDescent="0.25">
      <c r="B60" s="7"/>
      <c r="C60" s="9" t="s">
        <v>152</v>
      </c>
      <c r="E60" s="10" t="s">
        <v>155</v>
      </c>
      <c r="H60" s="9" t="s">
        <v>5</v>
      </c>
      <c r="I60" s="11"/>
      <c r="K60" s="7"/>
    </row>
    <row r="61" spans="2:11" s="8" customFormat="1" ht="6.95" customHeight="1" x14ac:dyDescent="0.25">
      <c r="B61" s="7"/>
      <c r="K61" s="7"/>
    </row>
    <row r="62" spans="2:11" s="8" customFormat="1" ht="20.100000000000001" customHeight="1" x14ac:dyDescent="0.25">
      <c r="B62" s="7"/>
      <c r="C62" s="9" t="s">
        <v>6</v>
      </c>
      <c r="F62" s="8" t="s">
        <v>156</v>
      </c>
      <c r="H62" s="9" t="s">
        <v>7</v>
      </c>
      <c r="I62" s="10">
        <v>70889546</v>
      </c>
      <c r="J62" s="11" t="str">
        <f>IF(J10="","",J10)</f>
        <v/>
      </c>
      <c r="K62" s="7"/>
    </row>
    <row r="63" spans="2:11" s="8" customFormat="1" ht="14.1" customHeight="1" x14ac:dyDescent="0.25">
      <c r="B63" s="7"/>
      <c r="D63" s="10"/>
      <c r="H63" s="9" t="s">
        <v>8</v>
      </c>
      <c r="I63" s="10" t="s">
        <v>157</v>
      </c>
      <c r="K63" s="7"/>
    </row>
    <row r="64" spans="2:11" s="8" customFormat="1" ht="15.2" customHeight="1" x14ac:dyDescent="0.25">
      <c r="B64" s="7"/>
      <c r="C64" s="9"/>
      <c r="F64" s="10"/>
      <c r="I64" s="9"/>
      <c r="J64" s="15"/>
      <c r="K64" s="7"/>
    </row>
    <row r="65" spans="2:63" s="8" customFormat="1" ht="10.35" customHeight="1" x14ac:dyDescent="0.25">
      <c r="B65" s="7"/>
      <c r="K65" s="7"/>
    </row>
    <row r="66" spans="2:63" s="47" customFormat="1" ht="29.25" customHeight="1" x14ac:dyDescent="0.25">
      <c r="B66" s="41"/>
      <c r="C66" s="42" t="s">
        <v>29</v>
      </c>
      <c r="D66" s="43" t="s">
        <v>30</v>
      </c>
      <c r="E66" s="43" t="s">
        <v>31</v>
      </c>
      <c r="F66" s="43" t="s">
        <v>32</v>
      </c>
      <c r="G66" s="43" t="s">
        <v>33</v>
      </c>
      <c r="H66" s="43" t="s">
        <v>34</v>
      </c>
      <c r="I66" s="43" t="s">
        <v>35</v>
      </c>
      <c r="J66" s="43" t="s">
        <v>109</v>
      </c>
      <c r="K66" s="41"/>
      <c r="L66" s="44" t="s">
        <v>4</v>
      </c>
      <c r="M66" s="45" t="s">
        <v>36</v>
      </c>
      <c r="N66" s="45" t="s">
        <v>37</v>
      </c>
      <c r="O66" s="45" t="s">
        <v>38</v>
      </c>
      <c r="P66" s="45" t="s">
        <v>39</v>
      </c>
      <c r="Q66" s="45" t="s">
        <v>40</v>
      </c>
      <c r="R66" s="46" t="s">
        <v>41</v>
      </c>
    </row>
    <row r="67" spans="2:63" s="8" customFormat="1" ht="22.7" customHeight="1" x14ac:dyDescent="0.25">
      <c r="B67" s="7"/>
      <c r="C67" s="48" t="s">
        <v>163</v>
      </c>
      <c r="J67" s="49">
        <f>J68+J117+J124</f>
        <v>0</v>
      </c>
      <c r="K67" s="7"/>
      <c r="L67" s="50"/>
      <c r="M67" s="16"/>
      <c r="N67" s="51">
        <f>N68+N117</f>
        <v>0</v>
      </c>
      <c r="O67" s="16"/>
      <c r="P67" s="51">
        <f>P68+P117</f>
        <v>0</v>
      </c>
      <c r="Q67" s="16"/>
      <c r="R67" s="52">
        <f>R68+R117</f>
        <v>0</v>
      </c>
      <c r="AR67" s="1" t="s">
        <v>42</v>
      </c>
      <c r="AS67" s="1" t="s">
        <v>27</v>
      </c>
      <c r="BI67" s="53">
        <f>BI68+BI117</f>
        <v>0</v>
      </c>
    </row>
    <row r="68" spans="2:63" s="55" customFormat="1" ht="26.1" customHeight="1" x14ac:dyDescent="0.25">
      <c r="B68" s="54"/>
      <c r="D68" s="56"/>
      <c r="E68" s="96" t="s">
        <v>105</v>
      </c>
      <c r="F68" s="57"/>
      <c r="I68" s="58"/>
      <c r="J68" s="59">
        <f>BI68</f>
        <v>0</v>
      </c>
      <c r="K68" s="54"/>
      <c r="L68" s="60"/>
      <c r="N68" s="61">
        <f>SUM(N69:N116)</f>
        <v>0</v>
      </c>
      <c r="P68" s="61">
        <f>SUM(P69:P116)</f>
        <v>0</v>
      </c>
      <c r="R68" s="62">
        <f>SUM(R69:R116)</f>
        <v>0</v>
      </c>
      <c r="AP68" s="56" t="s">
        <v>43</v>
      </c>
      <c r="AR68" s="63" t="s">
        <v>42</v>
      </c>
      <c r="AS68" s="63" t="s">
        <v>44</v>
      </c>
      <c r="AW68" s="56" t="s">
        <v>45</v>
      </c>
      <c r="BI68" s="64">
        <f>SUM(BI69:BI116)</f>
        <v>0</v>
      </c>
    </row>
    <row r="69" spans="2:63" s="8" customFormat="1" ht="20.100000000000001" customHeight="1" x14ac:dyDescent="0.25">
      <c r="B69" s="7"/>
      <c r="C69" s="83" t="s">
        <v>46</v>
      </c>
      <c r="D69" s="83" t="s">
        <v>106</v>
      </c>
      <c r="E69" s="84" t="s">
        <v>46</v>
      </c>
      <c r="F69" s="82" t="s">
        <v>386</v>
      </c>
      <c r="G69" s="85" t="s">
        <v>107</v>
      </c>
      <c r="H69" s="86">
        <v>10</v>
      </c>
      <c r="I69" s="87">
        <v>0</v>
      </c>
      <c r="J69" s="88">
        <f t="shared" ref="J69:J114" si="0">ROUND(I69*H69,2)</f>
        <v>0</v>
      </c>
      <c r="K69" s="7"/>
      <c r="L69" s="71" t="s">
        <v>4</v>
      </c>
      <c r="N69" s="72">
        <f t="shared" ref="N69:N116" si="1">M69*H69</f>
        <v>0</v>
      </c>
      <c r="O69" s="72">
        <v>0</v>
      </c>
      <c r="P69" s="72">
        <f t="shared" ref="P69:P116" si="2">O69*H69</f>
        <v>0</v>
      </c>
      <c r="Q69" s="72">
        <v>0</v>
      </c>
      <c r="R69" s="73">
        <f t="shared" ref="R69:R116" si="3">Q69*H69</f>
        <v>0</v>
      </c>
      <c r="AP69" s="74" t="s">
        <v>43</v>
      </c>
      <c r="AR69" s="74" t="s">
        <v>47</v>
      </c>
      <c r="AS69" s="74" t="s">
        <v>46</v>
      </c>
      <c r="AW69" s="1" t="s">
        <v>45</v>
      </c>
      <c r="BC69" s="75" t="e">
        <f>IF(#REF!="základní",J69,0)</f>
        <v>#REF!</v>
      </c>
      <c r="BD69" s="75" t="e">
        <f>IF(#REF!="snížená",J69,0)</f>
        <v>#REF!</v>
      </c>
      <c r="BE69" s="75" t="e">
        <f>IF(#REF!="zákl. přenesená",J69,0)</f>
        <v>#REF!</v>
      </c>
      <c r="BF69" s="75" t="e">
        <f>IF(#REF!="sníž. přenesená",J69,0)</f>
        <v>#REF!</v>
      </c>
      <c r="BG69" s="75" t="e">
        <f>IF(#REF!="nulová",J69,0)</f>
        <v>#REF!</v>
      </c>
      <c r="BH69" s="1" t="s">
        <v>46</v>
      </c>
      <c r="BI69" s="75">
        <f t="shared" ref="BI69:BI116" si="4">ROUND(I69*H69,2)</f>
        <v>0</v>
      </c>
      <c r="BJ69" s="1" t="s">
        <v>43</v>
      </c>
      <c r="BK69" s="74" t="s">
        <v>48</v>
      </c>
    </row>
    <row r="70" spans="2:63" s="8" customFormat="1" ht="20.100000000000001" customHeight="1" x14ac:dyDescent="0.25">
      <c r="B70" s="7"/>
      <c r="C70" s="83" t="s">
        <v>0</v>
      </c>
      <c r="D70" s="83" t="s">
        <v>106</v>
      </c>
      <c r="E70" s="84" t="s">
        <v>0</v>
      </c>
      <c r="F70" s="82" t="s">
        <v>387</v>
      </c>
      <c r="G70" s="85" t="s">
        <v>107</v>
      </c>
      <c r="H70" s="86">
        <v>87</v>
      </c>
      <c r="I70" s="87">
        <v>0</v>
      </c>
      <c r="J70" s="88">
        <f t="shared" si="0"/>
        <v>0</v>
      </c>
      <c r="K70" s="7"/>
      <c r="L70" s="71" t="s">
        <v>4</v>
      </c>
      <c r="N70" s="72">
        <f t="shared" si="1"/>
        <v>0</v>
      </c>
      <c r="O70" s="72">
        <v>0</v>
      </c>
      <c r="P70" s="72">
        <f t="shared" si="2"/>
        <v>0</v>
      </c>
      <c r="Q70" s="72">
        <v>0</v>
      </c>
      <c r="R70" s="73">
        <f t="shared" si="3"/>
        <v>0</v>
      </c>
      <c r="AP70" s="74" t="s">
        <v>43</v>
      </c>
      <c r="AR70" s="74" t="s">
        <v>47</v>
      </c>
      <c r="AS70" s="74" t="s">
        <v>46</v>
      </c>
      <c r="AW70" s="1" t="s">
        <v>45</v>
      </c>
      <c r="BC70" s="75" t="e">
        <f>IF(#REF!="základní",J70,0)</f>
        <v>#REF!</v>
      </c>
      <c r="BD70" s="75" t="e">
        <f>IF(#REF!="snížená",J70,0)</f>
        <v>#REF!</v>
      </c>
      <c r="BE70" s="75" t="e">
        <f>IF(#REF!="zákl. přenesená",J70,0)</f>
        <v>#REF!</v>
      </c>
      <c r="BF70" s="75" t="e">
        <f>IF(#REF!="sníž. přenesená",J70,0)</f>
        <v>#REF!</v>
      </c>
      <c r="BG70" s="75" t="e">
        <f>IF(#REF!="nulová",J70,0)</f>
        <v>#REF!</v>
      </c>
      <c r="BH70" s="1" t="s">
        <v>46</v>
      </c>
      <c r="BI70" s="75">
        <f t="shared" si="4"/>
        <v>0</v>
      </c>
      <c r="BJ70" s="1" t="s">
        <v>43</v>
      </c>
      <c r="BK70" s="74" t="s">
        <v>49</v>
      </c>
    </row>
    <row r="71" spans="2:63" s="8" customFormat="1" ht="20.100000000000001" customHeight="1" x14ac:dyDescent="0.25">
      <c r="B71" s="7"/>
      <c r="C71" s="83" t="s">
        <v>50</v>
      </c>
      <c r="D71" s="83" t="s">
        <v>106</v>
      </c>
      <c r="E71" s="84" t="s">
        <v>50</v>
      </c>
      <c r="F71" s="82" t="s">
        <v>388</v>
      </c>
      <c r="G71" s="85" t="s">
        <v>107</v>
      </c>
      <c r="H71" s="86">
        <v>30</v>
      </c>
      <c r="I71" s="87">
        <v>0</v>
      </c>
      <c r="J71" s="88">
        <f t="shared" si="0"/>
        <v>0</v>
      </c>
      <c r="K71" s="7"/>
      <c r="L71" s="71" t="s">
        <v>4</v>
      </c>
      <c r="N71" s="72">
        <f t="shared" si="1"/>
        <v>0</v>
      </c>
      <c r="O71" s="72">
        <v>0</v>
      </c>
      <c r="P71" s="72">
        <f t="shared" si="2"/>
        <v>0</v>
      </c>
      <c r="Q71" s="72">
        <v>0</v>
      </c>
      <c r="R71" s="73">
        <f t="shared" si="3"/>
        <v>0</v>
      </c>
      <c r="AP71" s="74" t="s">
        <v>43</v>
      </c>
      <c r="AR71" s="74" t="s">
        <v>47</v>
      </c>
      <c r="AS71" s="74" t="s">
        <v>46</v>
      </c>
      <c r="AW71" s="1" t="s">
        <v>45</v>
      </c>
      <c r="BC71" s="75" t="e">
        <f>IF(#REF!="základní",J71,0)</f>
        <v>#REF!</v>
      </c>
      <c r="BD71" s="75" t="e">
        <f>IF(#REF!="snížená",J71,0)</f>
        <v>#REF!</v>
      </c>
      <c r="BE71" s="75" t="e">
        <f>IF(#REF!="zákl. přenesená",J71,0)</f>
        <v>#REF!</v>
      </c>
      <c r="BF71" s="75" t="e">
        <f>IF(#REF!="sníž. přenesená",J71,0)</f>
        <v>#REF!</v>
      </c>
      <c r="BG71" s="75" t="e">
        <f>IF(#REF!="nulová",J71,0)</f>
        <v>#REF!</v>
      </c>
      <c r="BH71" s="1" t="s">
        <v>46</v>
      </c>
      <c r="BI71" s="75">
        <f t="shared" si="4"/>
        <v>0</v>
      </c>
      <c r="BJ71" s="1" t="s">
        <v>43</v>
      </c>
      <c r="BK71" s="74" t="s">
        <v>51</v>
      </c>
    </row>
    <row r="72" spans="2:63" s="8" customFormat="1" ht="20.100000000000001" customHeight="1" x14ac:dyDescent="0.25">
      <c r="B72" s="7"/>
      <c r="C72" s="83" t="s">
        <v>43</v>
      </c>
      <c r="D72" s="83" t="s">
        <v>110</v>
      </c>
      <c r="E72" s="84" t="s">
        <v>46</v>
      </c>
      <c r="F72" s="82" t="s">
        <v>268</v>
      </c>
      <c r="G72" s="85" t="s">
        <v>107</v>
      </c>
      <c r="H72" s="86">
        <v>4</v>
      </c>
      <c r="I72" s="87">
        <v>0</v>
      </c>
      <c r="J72" s="88">
        <f t="shared" si="0"/>
        <v>0</v>
      </c>
      <c r="K72" s="7"/>
      <c r="L72" s="71" t="s">
        <v>4</v>
      </c>
      <c r="N72" s="72">
        <f t="shared" si="1"/>
        <v>0</v>
      </c>
      <c r="O72" s="72">
        <v>0</v>
      </c>
      <c r="P72" s="72">
        <f t="shared" si="2"/>
        <v>0</v>
      </c>
      <c r="Q72" s="72">
        <v>0</v>
      </c>
      <c r="R72" s="73">
        <f t="shared" si="3"/>
        <v>0</v>
      </c>
      <c r="AP72" s="74" t="s">
        <v>43</v>
      </c>
      <c r="AR72" s="74" t="s">
        <v>47</v>
      </c>
      <c r="AS72" s="74" t="s">
        <v>46</v>
      </c>
      <c r="AW72" s="1" t="s">
        <v>45</v>
      </c>
      <c r="BC72" s="75" t="e">
        <f>IF(#REF!="základní",J72,0)</f>
        <v>#REF!</v>
      </c>
      <c r="BD72" s="75" t="e">
        <f>IF(#REF!="snížená",J72,0)</f>
        <v>#REF!</v>
      </c>
      <c r="BE72" s="75" t="e">
        <f>IF(#REF!="zákl. přenesená",J72,0)</f>
        <v>#REF!</v>
      </c>
      <c r="BF72" s="75" t="e">
        <f>IF(#REF!="sníž. přenesená",J72,0)</f>
        <v>#REF!</v>
      </c>
      <c r="BG72" s="75" t="e">
        <f>IF(#REF!="nulová",J72,0)</f>
        <v>#REF!</v>
      </c>
      <c r="BH72" s="1" t="s">
        <v>46</v>
      </c>
      <c r="BI72" s="75">
        <f t="shared" si="4"/>
        <v>0</v>
      </c>
      <c r="BJ72" s="1" t="s">
        <v>43</v>
      </c>
      <c r="BK72" s="74" t="s">
        <v>52</v>
      </c>
    </row>
    <row r="73" spans="2:63" s="8" customFormat="1" ht="20.100000000000001" customHeight="1" x14ac:dyDescent="0.25">
      <c r="B73" s="7"/>
      <c r="C73" s="83" t="s">
        <v>53</v>
      </c>
      <c r="D73" s="83" t="s">
        <v>110</v>
      </c>
      <c r="E73" s="84" t="s">
        <v>0</v>
      </c>
      <c r="F73" s="82" t="s">
        <v>111</v>
      </c>
      <c r="G73" s="85" t="s">
        <v>107</v>
      </c>
      <c r="H73" s="86">
        <v>10</v>
      </c>
      <c r="I73" s="87">
        <v>0</v>
      </c>
      <c r="J73" s="88">
        <f t="shared" si="0"/>
        <v>0</v>
      </c>
      <c r="K73" s="7"/>
      <c r="L73" s="71" t="s">
        <v>4</v>
      </c>
      <c r="N73" s="72">
        <f t="shared" si="1"/>
        <v>0</v>
      </c>
      <c r="O73" s="72">
        <v>0</v>
      </c>
      <c r="P73" s="72">
        <f t="shared" si="2"/>
        <v>0</v>
      </c>
      <c r="Q73" s="72">
        <v>0</v>
      </c>
      <c r="R73" s="73">
        <f t="shared" si="3"/>
        <v>0</v>
      </c>
      <c r="AP73" s="74" t="s">
        <v>43</v>
      </c>
      <c r="AR73" s="74" t="s">
        <v>47</v>
      </c>
      <c r="AS73" s="74" t="s">
        <v>46</v>
      </c>
      <c r="AW73" s="1" t="s">
        <v>45</v>
      </c>
      <c r="BC73" s="75" t="e">
        <f>IF(#REF!="základní",J73,0)</f>
        <v>#REF!</v>
      </c>
      <c r="BD73" s="75" t="e">
        <f>IF(#REF!="snížená",J73,0)</f>
        <v>#REF!</v>
      </c>
      <c r="BE73" s="75" t="e">
        <f>IF(#REF!="zákl. přenesená",J73,0)</f>
        <v>#REF!</v>
      </c>
      <c r="BF73" s="75" t="e">
        <f>IF(#REF!="sníž. přenesená",J73,0)</f>
        <v>#REF!</v>
      </c>
      <c r="BG73" s="75" t="e">
        <f>IF(#REF!="nulová",J73,0)</f>
        <v>#REF!</v>
      </c>
      <c r="BH73" s="1" t="s">
        <v>46</v>
      </c>
      <c r="BI73" s="75">
        <f t="shared" si="4"/>
        <v>0</v>
      </c>
      <c r="BJ73" s="1" t="s">
        <v>43</v>
      </c>
      <c r="BK73" s="74" t="s">
        <v>54</v>
      </c>
    </row>
    <row r="74" spans="2:63" s="8" customFormat="1" ht="20.100000000000001" customHeight="1" x14ac:dyDescent="0.25">
      <c r="B74" s="7"/>
      <c r="C74" s="83" t="s">
        <v>55</v>
      </c>
      <c r="D74" s="83" t="s">
        <v>110</v>
      </c>
      <c r="E74" s="84" t="s">
        <v>50</v>
      </c>
      <c r="F74" s="82" t="s">
        <v>269</v>
      </c>
      <c r="G74" s="85" t="s">
        <v>107</v>
      </c>
      <c r="H74" s="86">
        <v>12</v>
      </c>
      <c r="I74" s="87">
        <v>0</v>
      </c>
      <c r="J74" s="88">
        <f t="shared" si="0"/>
        <v>0</v>
      </c>
      <c r="K74" s="7"/>
      <c r="L74" s="71" t="s">
        <v>4</v>
      </c>
      <c r="N74" s="72">
        <f t="shared" si="1"/>
        <v>0</v>
      </c>
      <c r="O74" s="72">
        <v>0</v>
      </c>
      <c r="P74" s="72">
        <f t="shared" si="2"/>
        <v>0</v>
      </c>
      <c r="Q74" s="72">
        <v>0</v>
      </c>
      <c r="R74" s="73">
        <f t="shared" si="3"/>
        <v>0</v>
      </c>
      <c r="AP74" s="74" t="s">
        <v>43</v>
      </c>
      <c r="AR74" s="74" t="s">
        <v>47</v>
      </c>
      <c r="AS74" s="74" t="s">
        <v>46</v>
      </c>
      <c r="AW74" s="1" t="s">
        <v>45</v>
      </c>
      <c r="BC74" s="75" t="e">
        <f>IF(#REF!="základní",J74,0)</f>
        <v>#REF!</v>
      </c>
      <c r="BD74" s="75" t="e">
        <f>IF(#REF!="snížená",J74,0)</f>
        <v>#REF!</v>
      </c>
      <c r="BE74" s="75" t="e">
        <f>IF(#REF!="zákl. přenesená",J74,0)</f>
        <v>#REF!</v>
      </c>
      <c r="BF74" s="75" t="e">
        <f>IF(#REF!="sníž. přenesená",J74,0)</f>
        <v>#REF!</v>
      </c>
      <c r="BG74" s="75" t="e">
        <f>IF(#REF!="nulová",J74,0)</f>
        <v>#REF!</v>
      </c>
      <c r="BH74" s="1" t="s">
        <v>46</v>
      </c>
      <c r="BI74" s="75">
        <f t="shared" si="4"/>
        <v>0</v>
      </c>
      <c r="BJ74" s="1" t="s">
        <v>43</v>
      </c>
      <c r="BK74" s="74" t="s">
        <v>56</v>
      </c>
    </row>
    <row r="75" spans="2:63" s="8" customFormat="1" ht="20.100000000000001" customHeight="1" x14ac:dyDescent="0.25">
      <c r="B75" s="7"/>
      <c r="C75" s="83" t="s">
        <v>57</v>
      </c>
      <c r="D75" s="83" t="s">
        <v>110</v>
      </c>
      <c r="E75" s="84" t="s">
        <v>112</v>
      </c>
      <c r="F75" s="82" t="s">
        <v>270</v>
      </c>
      <c r="G75" s="85" t="s">
        <v>107</v>
      </c>
      <c r="H75" s="86">
        <v>10</v>
      </c>
      <c r="I75" s="87">
        <v>0</v>
      </c>
      <c r="J75" s="88">
        <f t="shared" si="0"/>
        <v>0</v>
      </c>
      <c r="K75" s="7"/>
      <c r="L75" s="71" t="s">
        <v>4</v>
      </c>
      <c r="N75" s="72">
        <f t="shared" si="1"/>
        <v>0</v>
      </c>
      <c r="O75" s="72">
        <v>0</v>
      </c>
      <c r="P75" s="72">
        <f t="shared" si="2"/>
        <v>0</v>
      </c>
      <c r="Q75" s="72">
        <v>0</v>
      </c>
      <c r="R75" s="73">
        <f t="shared" si="3"/>
        <v>0</v>
      </c>
      <c r="AP75" s="74" t="s">
        <v>43</v>
      </c>
      <c r="AR75" s="74" t="s">
        <v>47</v>
      </c>
      <c r="AS75" s="74" t="s">
        <v>46</v>
      </c>
      <c r="AW75" s="1" t="s">
        <v>45</v>
      </c>
      <c r="BC75" s="75" t="e">
        <f>IF(#REF!="základní",J75,0)</f>
        <v>#REF!</v>
      </c>
      <c r="BD75" s="75" t="e">
        <f>IF(#REF!="snížená",J75,0)</f>
        <v>#REF!</v>
      </c>
      <c r="BE75" s="75" t="e">
        <f>IF(#REF!="zákl. přenesená",J75,0)</f>
        <v>#REF!</v>
      </c>
      <c r="BF75" s="75" t="e">
        <f>IF(#REF!="sníž. přenesená",J75,0)</f>
        <v>#REF!</v>
      </c>
      <c r="BG75" s="75" t="e">
        <f>IF(#REF!="nulová",J75,0)</f>
        <v>#REF!</v>
      </c>
      <c r="BH75" s="1" t="s">
        <v>46</v>
      </c>
      <c r="BI75" s="75">
        <f t="shared" si="4"/>
        <v>0</v>
      </c>
      <c r="BJ75" s="1" t="s">
        <v>43</v>
      </c>
      <c r="BK75" s="74" t="s">
        <v>58</v>
      </c>
    </row>
    <row r="76" spans="2:63" s="8" customFormat="1" ht="20.100000000000001" customHeight="1" x14ac:dyDescent="0.25">
      <c r="B76" s="7"/>
      <c r="C76" s="83" t="s">
        <v>59</v>
      </c>
      <c r="D76" s="83" t="s">
        <v>110</v>
      </c>
      <c r="E76" s="84" t="s">
        <v>113</v>
      </c>
      <c r="F76" s="82" t="s">
        <v>271</v>
      </c>
      <c r="G76" s="85" t="s">
        <v>107</v>
      </c>
      <c r="H76" s="86">
        <v>8</v>
      </c>
      <c r="I76" s="87">
        <v>0</v>
      </c>
      <c r="J76" s="88">
        <f t="shared" si="0"/>
        <v>0</v>
      </c>
      <c r="K76" s="7"/>
      <c r="L76" s="71" t="s">
        <v>4</v>
      </c>
      <c r="N76" s="72">
        <f t="shared" si="1"/>
        <v>0</v>
      </c>
      <c r="O76" s="72">
        <v>0</v>
      </c>
      <c r="P76" s="72">
        <f t="shared" si="2"/>
        <v>0</v>
      </c>
      <c r="Q76" s="72">
        <v>0</v>
      </c>
      <c r="R76" s="73">
        <f t="shared" si="3"/>
        <v>0</v>
      </c>
      <c r="AP76" s="74" t="s">
        <v>43</v>
      </c>
      <c r="AR76" s="74" t="s">
        <v>47</v>
      </c>
      <c r="AS76" s="74" t="s">
        <v>46</v>
      </c>
      <c r="AW76" s="1" t="s">
        <v>45</v>
      </c>
      <c r="BC76" s="75" t="e">
        <f>IF(#REF!="základní",J76,0)</f>
        <v>#REF!</v>
      </c>
      <c r="BD76" s="75" t="e">
        <f>IF(#REF!="snížená",J76,0)</f>
        <v>#REF!</v>
      </c>
      <c r="BE76" s="75" t="e">
        <f>IF(#REF!="zákl. přenesená",J76,0)</f>
        <v>#REF!</v>
      </c>
      <c r="BF76" s="75" t="e">
        <f>IF(#REF!="sníž. přenesená",J76,0)</f>
        <v>#REF!</v>
      </c>
      <c r="BG76" s="75" t="e">
        <f>IF(#REF!="nulová",J76,0)</f>
        <v>#REF!</v>
      </c>
      <c r="BH76" s="1" t="s">
        <v>46</v>
      </c>
      <c r="BI76" s="75">
        <f t="shared" si="4"/>
        <v>0</v>
      </c>
      <c r="BJ76" s="1" t="s">
        <v>43</v>
      </c>
      <c r="BK76" s="74" t="s">
        <v>60</v>
      </c>
    </row>
    <row r="77" spans="2:63" s="8" customFormat="1" ht="20.100000000000001" customHeight="1" x14ac:dyDescent="0.25">
      <c r="B77" s="7"/>
      <c r="C77" s="83" t="s">
        <v>61</v>
      </c>
      <c r="D77" s="83" t="s">
        <v>110</v>
      </c>
      <c r="E77" s="84" t="s">
        <v>53</v>
      </c>
      <c r="F77" s="82" t="s">
        <v>272</v>
      </c>
      <c r="G77" s="85" t="s">
        <v>107</v>
      </c>
      <c r="H77" s="86">
        <v>12</v>
      </c>
      <c r="I77" s="87">
        <v>0</v>
      </c>
      <c r="J77" s="88">
        <f t="shared" si="0"/>
        <v>0</v>
      </c>
      <c r="K77" s="7"/>
      <c r="L77" s="71" t="s">
        <v>4</v>
      </c>
      <c r="N77" s="72">
        <f t="shared" si="1"/>
        <v>0</v>
      </c>
      <c r="O77" s="72">
        <v>0</v>
      </c>
      <c r="P77" s="72">
        <f t="shared" si="2"/>
        <v>0</v>
      </c>
      <c r="Q77" s="72">
        <v>0</v>
      </c>
      <c r="R77" s="73">
        <f t="shared" si="3"/>
        <v>0</v>
      </c>
      <c r="AP77" s="74" t="s">
        <v>43</v>
      </c>
      <c r="AR77" s="74" t="s">
        <v>47</v>
      </c>
      <c r="AS77" s="74" t="s">
        <v>46</v>
      </c>
      <c r="AW77" s="1" t="s">
        <v>45</v>
      </c>
      <c r="BC77" s="75" t="e">
        <f>IF(#REF!="základní",J77,0)</f>
        <v>#REF!</v>
      </c>
      <c r="BD77" s="75" t="e">
        <f>IF(#REF!="snížená",J77,0)</f>
        <v>#REF!</v>
      </c>
      <c r="BE77" s="75" t="e">
        <f>IF(#REF!="zákl. přenesená",J77,0)</f>
        <v>#REF!</v>
      </c>
      <c r="BF77" s="75" t="e">
        <f>IF(#REF!="sníž. přenesená",J77,0)</f>
        <v>#REF!</v>
      </c>
      <c r="BG77" s="75" t="e">
        <f>IF(#REF!="nulová",J77,0)</f>
        <v>#REF!</v>
      </c>
      <c r="BH77" s="1" t="s">
        <v>46</v>
      </c>
      <c r="BI77" s="75">
        <f t="shared" si="4"/>
        <v>0</v>
      </c>
      <c r="BJ77" s="1" t="s">
        <v>43</v>
      </c>
      <c r="BK77" s="74" t="s">
        <v>62</v>
      </c>
    </row>
    <row r="78" spans="2:63" s="8" customFormat="1" ht="20.100000000000001" customHeight="1" x14ac:dyDescent="0.25">
      <c r="B78" s="7"/>
      <c r="C78" s="83" t="s">
        <v>63</v>
      </c>
      <c r="D78" s="83" t="s">
        <v>110</v>
      </c>
      <c r="E78" s="84" t="s">
        <v>55</v>
      </c>
      <c r="F78" s="82" t="s">
        <v>267</v>
      </c>
      <c r="G78" s="85" t="s">
        <v>107</v>
      </c>
      <c r="H78" s="86">
        <v>2</v>
      </c>
      <c r="I78" s="87">
        <v>0</v>
      </c>
      <c r="J78" s="88">
        <f t="shared" si="0"/>
        <v>0</v>
      </c>
      <c r="K78" s="7"/>
      <c r="L78" s="71" t="s">
        <v>4</v>
      </c>
      <c r="N78" s="72">
        <f t="shared" si="1"/>
        <v>0</v>
      </c>
      <c r="O78" s="72">
        <v>0</v>
      </c>
      <c r="P78" s="72">
        <f t="shared" si="2"/>
        <v>0</v>
      </c>
      <c r="Q78" s="72">
        <v>0</v>
      </c>
      <c r="R78" s="73">
        <f t="shared" si="3"/>
        <v>0</v>
      </c>
      <c r="AP78" s="74" t="s">
        <v>43</v>
      </c>
      <c r="AR78" s="74" t="s">
        <v>47</v>
      </c>
      <c r="AS78" s="74" t="s">
        <v>46</v>
      </c>
      <c r="AW78" s="1" t="s">
        <v>45</v>
      </c>
      <c r="BC78" s="75" t="e">
        <f>IF(#REF!="základní",J78,0)</f>
        <v>#REF!</v>
      </c>
      <c r="BD78" s="75" t="e">
        <f>IF(#REF!="snížená",J78,0)</f>
        <v>#REF!</v>
      </c>
      <c r="BE78" s="75" t="e">
        <f>IF(#REF!="zákl. přenesená",J78,0)</f>
        <v>#REF!</v>
      </c>
      <c r="BF78" s="75" t="e">
        <f>IF(#REF!="sníž. přenesená",J78,0)</f>
        <v>#REF!</v>
      </c>
      <c r="BG78" s="75" t="e">
        <f>IF(#REF!="nulová",J78,0)</f>
        <v>#REF!</v>
      </c>
      <c r="BH78" s="1" t="s">
        <v>46</v>
      </c>
      <c r="BI78" s="75">
        <f t="shared" si="4"/>
        <v>0</v>
      </c>
      <c r="BJ78" s="1" t="s">
        <v>43</v>
      </c>
      <c r="BK78" s="74" t="s">
        <v>64</v>
      </c>
    </row>
    <row r="79" spans="2:63" s="8" customFormat="1" ht="20.100000000000001" customHeight="1" x14ac:dyDescent="0.25">
      <c r="B79" s="7"/>
      <c r="C79" s="83" t="s">
        <v>65</v>
      </c>
      <c r="D79" s="83" t="s">
        <v>110</v>
      </c>
      <c r="E79" s="84" t="s">
        <v>114</v>
      </c>
      <c r="F79" s="82" t="s">
        <v>275</v>
      </c>
      <c r="G79" s="85" t="s">
        <v>107</v>
      </c>
      <c r="H79" s="86">
        <v>8</v>
      </c>
      <c r="I79" s="87">
        <v>0</v>
      </c>
      <c r="J79" s="88">
        <f t="shared" si="0"/>
        <v>0</v>
      </c>
      <c r="K79" s="7"/>
      <c r="L79" s="71" t="s">
        <v>4</v>
      </c>
      <c r="N79" s="72">
        <f t="shared" si="1"/>
        <v>0</v>
      </c>
      <c r="O79" s="72">
        <v>0</v>
      </c>
      <c r="P79" s="72">
        <f t="shared" si="2"/>
        <v>0</v>
      </c>
      <c r="Q79" s="72">
        <v>0</v>
      </c>
      <c r="R79" s="73">
        <f t="shared" si="3"/>
        <v>0</v>
      </c>
      <c r="AP79" s="74" t="s">
        <v>43</v>
      </c>
      <c r="AR79" s="74" t="s">
        <v>47</v>
      </c>
      <c r="AS79" s="74" t="s">
        <v>46</v>
      </c>
      <c r="AW79" s="1" t="s">
        <v>45</v>
      </c>
      <c r="BC79" s="75" t="e">
        <f>IF(#REF!="základní",J79,0)</f>
        <v>#REF!</v>
      </c>
      <c r="BD79" s="75" t="e">
        <f>IF(#REF!="snížená",J79,0)</f>
        <v>#REF!</v>
      </c>
      <c r="BE79" s="75" t="e">
        <f>IF(#REF!="zákl. přenesená",J79,0)</f>
        <v>#REF!</v>
      </c>
      <c r="BF79" s="75" t="e">
        <f>IF(#REF!="sníž. přenesená",J79,0)</f>
        <v>#REF!</v>
      </c>
      <c r="BG79" s="75" t="e">
        <f>IF(#REF!="nulová",J79,0)</f>
        <v>#REF!</v>
      </c>
      <c r="BH79" s="1" t="s">
        <v>46</v>
      </c>
      <c r="BI79" s="75">
        <f t="shared" si="4"/>
        <v>0</v>
      </c>
      <c r="BJ79" s="1" t="s">
        <v>43</v>
      </c>
      <c r="BK79" s="74" t="s">
        <v>66</v>
      </c>
    </row>
    <row r="80" spans="2:63" s="8" customFormat="1" ht="20.100000000000001" customHeight="1" x14ac:dyDescent="0.25">
      <c r="B80" s="7"/>
      <c r="C80" s="83" t="s">
        <v>67</v>
      </c>
      <c r="D80" s="83" t="s">
        <v>110</v>
      </c>
      <c r="E80" s="84" t="s">
        <v>115</v>
      </c>
      <c r="F80" s="82" t="s">
        <v>274</v>
      </c>
      <c r="G80" s="85" t="s">
        <v>107</v>
      </c>
      <c r="H80" s="86">
        <v>3</v>
      </c>
      <c r="I80" s="87">
        <v>0</v>
      </c>
      <c r="J80" s="88">
        <f t="shared" si="0"/>
        <v>0</v>
      </c>
      <c r="K80" s="7"/>
      <c r="L80" s="71" t="s">
        <v>4</v>
      </c>
      <c r="N80" s="72">
        <f t="shared" si="1"/>
        <v>0</v>
      </c>
      <c r="O80" s="72">
        <v>0</v>
      </c>
      <c r="P80" s="72">
        <f t="shared" si="2"/>
        <v>0</v>
      </c>
      <c r="Q80" s="72">
        <v>0</v>
      </c>
      <c r="R80" s="73">
        <f t="shared" si="3"/>
        <v>0</v>
      </c>
      <c r="AP80" s="74" t="s">
        <v>43</v>
      </c>
      <c r="AR80" s="74" t="s">
        <v>47</v>
      </c>
      <c r="AS80" s="74" t="s">
        <v>46</v>
      </c>
      <c r="AW80" s="1" t="s">
        <v>45</v>
      </c>
      <c r="BC80" s="75" t="e">
        <f>IF(#REF!="základní",J80,0)</f>
        <v>#REF!</v>
      </c>
      <c r="BD80" s="75" t="e">
        <f>IF(#REF!="snížená",J80,0)</f>
        <v>#REF!</v>
      </c>
      <c r="BE80" s="75" t="e">
        <f>IF(#REF!="zákl. přenesená",J80,0)</f>
        <v>#REF!</v>
      </c>
      <c r="BF80" s="75" t="e">
        <f>IF(#REF!="sníž. přenesená",J80,0)</f>
        <v>#REF!</v>
      </c>
      <c r="BG80" s="75" t="e">
        <f>IF(#REF!="nulová",J80,0)</f>
        <v>#REF!</v>
      </c>
      <c r="BH80" s="1" t="s">
        <v>46</v>
      </c>
      <c r="BI80" s="75">
        <f t="shared" si="4"/>
        <v>0</v>
      </c>
      <c r="BJ80" s="1" t="s">
        <v>43</v>
      </c>
      <c r="BK80" s="74" t="s">
        <v>68</v>
      </c>
    </row>
    <row r="81" spans="2:63" s="8" customFormat="1" ht="20.100000000000001" customHeight="1" x14ac:dyDescent="0.25">
      <c r="B81" s="7"/>
      <c r="C81" s="83" t="s">
        <v>69</v>
      </c>
      <c r="D81" s="83" t="s">
        <v>110</v>
      </c>
      <c r="E81" s="84" t="s">
        <v>59</v>
      </c>
      <c r="F81" s="82" t="s">
        <v>116</v>
      </c>
      <c r="G81" s="85" t="s">
        <v>107</v>
      </c>
      <c r="H81" s="86">
        <v>2</v>
      </c>
      <c r="I81" s="87">
        <v>0</v>
      </c>
      <c r="J81" s="88">
        <f t="shared" si="0"/>
        <v>0</v>
      </c>
      <c r="K81" s="7"/>
      <c r="L81" s="71" t="s">
        <v>4</v>
      </c>
      <c r="N81" s="72">
        <f t="shared" si="1"/>
        <v>0</v>
      </c>
      <c r="O81" s="72">
        <v>0</v>
      </c>
      <c r="P81" s="72">
        <f t="shared" si="2"/>
        <v>0</v>
      </c>
      <c r="Q81" s="72">
        <v>0</v>
      </c>
      <c r="R81" s="73">
        <f t="shared" si="3"/>
        <v>0</v>
      </c>
      <c r="AP81" s="74" t="s">
        <v>43</v>
      </c>
      <c r="AR81" s="74" t="s">
        <v>47</v>
      </c>
      <c r="AS81" s="74" t="s">
        <v>46</v>
      </c>
      <c r="AW81" s="1" t="s">
        <v>45</v>
      </c>
      <c r="BC81" s="75" t="e">
        <f>IF(#REF!="základní",J81,0)</f>
        <v>#REF!</v>
      </c>
      <c r="BD81" s="75" t="e">
        <f>IF(#REF!="snížená",J81,0)</f>
        <v>#REF!</v>
      </c>
      <c r="BE81" s="75" t="e">
        <f>IF(#REF!="zákl. přenesená",J81,0)</f>
        <v>#REF!</v>
      </c>
      <c r="BF81" s="75" t="e">
        <f>IF(#REF!="sníž. přenesená",J81,0)</f>
        <v>#REF!</v>
      </c>
      <c r="BG81" s="75" t="e">
        <f>IF(#REF!="nulová",J81,0)</f>
        <v>#REF!</v>
      </c>
      <c r="BH81" s="1" t="s">
        <v>46</v>
      </c>
      <c r="BI81" s="75">
        <f t="shared" si="4"/>
        <v>0</v>
      </c>
      <c r="BJ81" s="1" t="s">
        <v>43</v>
      </c>
      <c r="BK81" s="74" t="s">
        <v>70</v>
      </c>
    </row>
    <row r="82" spans="2:63" s="8" customFormat="1" ht="20.100000000000001" customHeight="1" x14ac:dyDescent="0.25">
      <c r="B82" s="7"/>
      <c r="C82" s="83" t="s">
        <v>71</v>
      </c>
      <c r="D82" s="83" t="s">
        <v>110</v>
      </c>
      <c r="E82" s="84" t="s">
        <v>61</v>
      </c>
      <c r="F82" s="82" t="s">
        <v>264</v>
      </c>
      <c r="G82" s="85" t="s">
        <v>107</v>
      </c>
      <c r="H82" s="86">
        <v>28</v>
      </c>
      <c r="I82" s="87">
        <v>0</v>
      </c>
      <c r="J82" s="88">
        <f t="shared" si="0"/>
        <v>0</v>
      </c>
      <c r="K82" s="7"/>
      <c r="L82" s="71" t="s">
        <v>4</v>
      </c>
      <c r="N82" s="72">
        <f t="shared" si="1"/>
        <v>0</v>
      </c>
      <c r="O82" s="72">
        <v>0</v>
      </c>
      <c r="P82" s="72">
        <f t="shared" si="2"/>
        <v>0</v>
      </c>
      <c r="Q82" s="72">
        <v>0</v>
      </c>
      <c r="R82" s="73">
        <f t="shared" si="3"/>
        <v>0</v>
      </c>
      <c r="AP82" s="74" t="s">
        <v>43</v>
      </c>
      <c r="AR82" s="74" t="s">
        <v>47</v>
      </c>
      <c r="AS82" s="74" t="s">
        <v>46</v>
      </c>
      <c r="AW82" s="1" t="s">
        <v>45</v>
      </c>
      <c r="BC82" s="75" t="e">
        <f>IF(#REF!="základní",J82,0)</f>
        <v>#REF!</v>
      </c>
      <c r="BD82" s="75" t="e">
        <f>IF(#REF!="snížená",J82,0)</f>
        <v>#REF!</v>
      </c>
      <c r="BE82" s="75" t="e">
        <f>IF(#REF!="zákl. přenesená",J82,0)</f>
        <v>#REF!</v>
      </c>
      <c r="BF82" s="75" t="e">
        <f>IF(#REF!="sníž. přenesená",J82,0)</f>
        <v>#REF!</v>
      </c>
      <c r="BG82" s="75" t="e">
        <f>IF(#REF!="nulová",J82,0)</f>
        <v>#REF!</v>
      </c>
      <c r="BH82" s="1" t="s">
        <v>46</v>
      </c>
      <c r="BI82" s="75">
        <f t="shared" si="4"/>
        <v>0</v>
      </c>
      <c r="BJ82" s="1" t="s">
        <v>43</v>
      </c>
      <c r="BK82" s="74" t="s">
        <v>72</v>
      </c>
    </row>
    <row r="83" spans="2:63" s="8" customFormat="1" ht="20.100000000000001" customHeight="1" x14ac:dyDescent="0.25">
      <c r="B83" s="7"/>
      <c r="C83" s="83">
        <v>15</v>
      </c>
      <c r="D83" s="83" t="s">
        <v>110</v>
      </c>
      <c r="E83" s="84" t="s">
        <v>63</v>
      </c>
      <c r="F83" s="82" t="s">
        <v>273</v>
      </c>
      <c r="G83" s="85" t="s">
        <v>107</v>
      </c>
      <c r="H83" s="86">
        <v>6</v>
      </c>
      <c r="I83" s="87">
        <v>0</v>
      </c>
      <c r="J83" s="88">
        <f t="shared" si="0"/>
        <v>0</v>
      </c>
      <c r="K83" s="7"/>
      <c r="L83" s="71" t="s">
        <v>4</v>
      </c>
      <c r="N83" s="72">
        <f t="shared" si="1"/>
        <v>0</v>
      </c>
      <c r="O83" s="72">
        <v>0</v>
      </c>
      <c r="P83" s="72">
        <f t="shared" si="2"/>
        <v>0</v>
      </c>
      <c r="Q83" s="72">
        <v>0</v>
      </c>
      <c r="R83" s="73">
        <f t="shared" si="3"/>
        <v>0</v>
      </c>
      <c r="AP83" s="74" t="s">
        <v>43</v>
      </c>
      <c r="AR83" s="74" t="s">
        <v>47</v>
      </c>
      <c r="AS83" s="74" t="s">
        <v>46</v>
      </c>
      <c r="AW83" s="1" t="s">
        <v>45</v>
      </c>
      <c r="BC83" s="75" t="e">
        <f>IF(#REF!="základní",J83,0)</f>
        <v>#REF!</v>
      </c>
      <c r="BD83" s="75" t="e">
        <f>IF(#REF!="snížená",J83,0)</f>
        <v>#REF!</v>
      </c>
      <c r="BE83" s="75" t="e">
        <f>IF(#REF!="zákl. přenesená",J83,0)</f>
        <v>#REF!</v>
      </c>
      <c r="BF83" s="75" t="e">
        <f>IF(#REF!="sníž. přenesená",J83,0)</f>
        <v>#REF!</v>
      </c>
      <c r="BG83" s="75" t="e">
        <f>IF(#REF!="nulová",J83,0)</f>
        <v>#REF!</v>
      </c>
      <c r="BH83" s="1" t="s">
        <v>46</v>
      </c>
      <c r="BI83" s="75">
        <f t="shared" si="4"/>
        <v>0</v>
      </c>
      <c r="BJ83" s="1" t="s">
        <v>43</v>
      </c>
      <c r="BK83" s="74" t="s">
        <v>73</v>
      </c>
    </row>
    <row r="84" spans="2:63" s="8" customFormat="1" ht="20.100000000000001" customHeight="1" x14ac:dyDescent="0.25">
      <c r="B84" s="7"/>
      <c r="C84" s="83">
        <v>16</v>
      </c>
      <c r="D84" s="83" t="s">
        <v>110</v>
      </c>
      <c r="E84" s="84" t="s">
        <v>65</v>
      </c>
      <c r="F84" s="82" t="s">
        <v>276</v>
      </c>
      <c r="G84" s="85" t="s">
        <v>107</v>
      </c>
      <c r="H84" s="86">
        <v>4</v>
      </c>
      <c r="I84" s="87">
        <v>0</v>
      </c>
      <c r="J84" s="88">
        <f t="shared" si="0"/>
        <v>0</v>
      </c>
      <c r="K84" s="7"/>
      <c r="L84" s="71"/>
      <c r="N84" s="72">
        <f t="shared" si="1"/>
        <v>0</v>
      </c>
      <c r="O84" s="72"/>
      <c r="P84" s="72"/>
      <c r="Q84" s="72"/>
      <c r="R84" s="73"/>
      <c r="AP84" s="74"/>
      <c r="AR84" s="74"/>
      <c r="AS84" s="74"/>
      <c r="AW84" s="1"/>
      <c r="BC84" s="75" t="e">
        <f>IF(#REF!="základní",J84,0)</f>
        <v>#REF!</v>
      </c>
      <c r="BD84" s="75" t="e">
        <f>IF(#REF!="snížená",J84,0)</f>
        <v>#REF!</v>
      </c>
      <c r="BE84" s="75" t="e">
        <f>IF(#REF!="zákl. přenesená",J84,0)</f>
        <v>#REF!</v>
      </c>
      <c r="BF84" s="75" t="e">
        <f>IF(#REF!="sníž. přenesená",J84,0)</f>
        <v>#REF!</v>
      </c>
      <c r="BG84" s="75" t="e">
        <f>IF(#REF!="nulová",J84,0)</f>
        <v>#REF!</v>
      </c>
      <c r="BH84" s="1"/>
      <c r="BI84" s="75">
        <f t="shared" si="4"/>
        <v>0</v>
      </c>
      <c r="BJ84" s="1"/>
      <c r="BK84" s="74"/>
    </row>
    <row r="85" spans="2:63" s="8" customFormat="1" ht="20.100000000000001" customHeight="1" x14ac:dyDescent="0.25">
      <c r="B85" s="7"/>
      <c r="C85" s="83">
        <v>17</v>
      </c>
      <c r="D85" s="83" t="s">
        <v>117</v>
      </c>
      <c r="E85" s="84" t="s">
        <v>118</v>
      </c>
      <c r="F85" s="82" t="s">
        <v>119</v>
      </c>
      <c r="G85" s="85" t="s">
        <v>107</v>
      </c>
      <c r="H85" s="86">
        <v>2</v>
      </c>
      <c r="I85" s="87">
        <v>0</v>
      </c>
      <c r="J85" s="88">
        <f t="shared" si="0"/>
        <v>0</v>
      </c>
      <c r="K85" s="7"/>
      <c r="L85" s="71" t="s">
        <v>4</v>
      </c>
      <c r="N85" s="72">
        <f t="shared" si="1"/>
        <v>0</v>
      </c>
      <c r="O85" s="72">
        <v>0</v>
      </c>
      <c r="P85" s="72">
        <f t="shared" si="2"/>
        <v>0</v>
      </c>
      <c r="Q85" s="72">
        <v>0</v>
      </c>
      <c r="R85" s="73">
        <f t="shared" si="3"/>
        <v>0</v>
      </c>
      <c r="AP85" s="74" t="s">
        <v>43</v>
      </c>
      <c r="AR85" s="74" t="s">
        <v>47</v>
      </c>
      <c r="AS85" s="74" t="s">
        <v>46</v>
      </c>
      <c r="AW85" s="1" t="s">
        <v>45</v>
      </c>
      <c r="BC85" s="75" t="e">
        <f>IF(#REF!="základní",J85,0)</f>
        <v>#REF!</v>
      </c>
      <c r="BD85" s="75" t="e">
        <f>IF(#REF!="snížená",J85,0)</f>
        <v>#REF!</v>
      </c>
      <c r="BE85" s="75" t="e">
        <f>IF(#REF!="zákl. přenesená",J85,0)</f>
        <v>#REF!</v>
      </c>
      <c r="BF85" s="75" t="e">
        <f>IF(#REF!="sníž. přenesená",J85,0)</f>
        <v>#REF!</v>
      </c>
      <c r="BG85" s="75" t="e">
        <f>IF(#REF!="nulová",J85,0)</f>
        <v>#REF!</v>
      </c>
      <c r="BH85" s="1" t="s">
        <v>46</v>
      </c>
      <c r="BI85" s="75">
        <f t="shared" si="4"/>
        <v>0</v>
      </c>
      <c r="BJ85" s="1" t="s">
        <v>43</v>
      </c>
      <c r="BK85" s="74" t="s">
        <v>74</v>
      </c>
    </row>
    <row r="86" spans="2:63" s="8" customFormat="1" ht="20.100000000000001" customHeight="1" x14ac:dyDescent="0.25">
      <c r="B86" s="7"/>
      <c r="C86" s="83">
        <v>18</v>
      </c>
      <c r="D86" s="83" t="s">
        <v>117</v>
      </c>
      <c r="E86" s="84" t="s">
        <v>120</v>
      </c>
      <c r="F86" s="82" t="s">
        <v>121</v>
      </c>
      <c r="G86" s="85" t="s">
        <v>107</v>
      </c>
      <c r="H86" s="86">
        <v>2</v>
      </c>
      <c r="I86" s="87">
        <v>0</v>
      </c>
      <c r="J86" s="88">
        <f t="shared" si="0"/>
        <v>0</v>
      </c>
      <c r="K86" s="7"/>
      <c r="L86" s="71" t="s">
        <v>4</v>
      </c>
      <c r="N86" s="72">
        <f t="shared" si="1"/>
        <v>0</v>
      </c>
      <c r="O86" s="72">
        <v>0</v>
      </c>
      <c r="P86" s="72">
        <f t="shared" si="2"/>
        <v>0</v>
      </c>
      <c r="Q86" s="72">
        <v>0</v>
      </c>
      <c r="R86" s="73">
        <f t="shared" si="3"/>
        <v>0</v>
      </c>
      <c r="AP86" s="74" t="s">
        <v>43</v>
      </c>
      <c r="AR86" s="74" t="s">
        <v>47</v>
      </c>
      <c r="AS86" s="74" t="s">
        <v>46</v>
      </c>
      <c r="AW86" s="1" t="s">
        <v>45</v>
      </c>
      <c r="BC86" s="75" t="e">
        <f>IF(#REF!="základní",J86,0)</f>
        <v>#REF!</v>
      </c>
      <c r="BD86" s="75" t="e">
        <f>IF(#REF!="snížená",J86,0)</f>
        <v>#REF!</v>
      </c>
      <c r="BE86" s="75" t="e">
        <f>IF(#REF!="zákl. přenesená",J86,0)</f>
        <v>#REF!</v>
      </c>
      <c r="BF86" s="75" t="e">
        <f>IF(#REF!="sníž. přenesená",J86,0)</f>
        <v>#REF!</v>
      </c>
      <c r="BG86" s="75" t="e">
        <f>IF(#REF!="nulová",J86,0)</f>
        <v>#REF!</v>
      </c>
      <c r="BH86" s="1" t="s">
        <v>46</v>
      </c>
      <c r="BI86" s="75">
        <f t="shared" si="4"/>
        <v>0</v>
      </c>
      <c r="BJ86" s="1" t="s">
        <v>43</v>
      </c>
      <c r="BK86" s="74" t="s">
        <v>75</v>
      </c>
    </row>
    <row r="87" spans="2:63" s="8" customFormat="1" ht="20.100000000000001" customHeight="1" x14ac:dyDescent="0.25">
      <c r="B87" s="7"/>
      <c r="C87" s="83">
        <v>19</v>
      </c>
      <c r="D87" s="83" t="s">
        <v>117</v>
      </c>
      <c r="E87" s="84" t="s">
        <v>0</v>
      </c>
      <c r="F87" s="82" t="s">
        <v>122</v>
      </c>
      <c r="G87" s="85" t="s">
        <v>107</v>
      </c>
      <c r="H87" s="86">
        <v>4</v>
      </c>
      <c r="I87" s="87">
        <v>0</v>
      </c>
      <c r="J87" s="88">
        <f t="shared" si="0"/>
        <v>0</v>
      </c>
      <c r="K87" s="7"/>
      <c r="L87" s="71" t="s">
        <v>4</v>
      </c>
      <c r="N87" s="72">
        <f t="shared" si="1"/>
        <v>0</v>
      </c>
      <c r="O87" s="72">
        <v>0</v>
      </c>
      <c r="P87" s="72">
        <f t="shared" si="2"/>
        <v>0</v>
      </c>
      <c r="Q87" s="72">
        <v>0</v>
      </c>
      <c r="R87" s="73">
        <f t="shared" si="3"/>
        <v>0</v>
      </c>
      <c r="AP87" s="74" t="s">
        <v>43</v>
      </c>
      <c r="AR87" s="74" t="s">
        <v>47</v>
      </c>
      <c r="AS87" s="74" t="s">
        <v>46</v>
      </c>
      <c r="AW87" s="1" t="s">
        <v>45</v>
      </c>
      <c r="BC87" s="75" t="e">
        <f>IF(#REF!="základní",J87,0)</f>
        <v>#REF!</v>
      </c>
      <c r="BD87" s="75" t="e">
        <f>IF(#REF!="snížená",J87,0)</f>
        <v>#REF!</v>
      </c>
      <c r="BE87" s="75" t="e">
        <f>IF(#REF!="zákl. přenesená",J87,0)</f>
        <v>#REF!</v>
      </c>
      <c r="BF87" s="75" t="e">
        <f>IF(#REF!="sníž. přenesená",J87,0)</f>
        <v>#REF!</v>
      </c>
      <c r="BG87" s="75" t="e">
        <f>IF(#REF!="nulová",J87,0)</f>
        <v>#REF!</v>
      </c>
      <c r="BH87" s="1" t="s">
        <v>46</v>
      </c>
      <c r="BI87" s="75">
        <f t="shared" si="4"/>
        <v>0</v>
      </c>
      <c r="BJ87" s="1" t="s">
        <v>43</v>
      </c>
      <c r="BK87" s="74" t="s">
        <v>76</v>
      </c>
    </row>
    <row r="88" spans="2:63" s="8" customFormat="1" ht="39.950000000000003" customHeight="1" x14ac:dyDescent="0.25">
      <c r="B88" s="7"/>
      <c r="C88" s="83">
        <v>20</v>
      </c>
      <c r="D88" s="83" t="s">
        <v>117</v>
      </c>
      <c r="E88" s="84" t="s">
        <v>50</v>
      </c>
      <c r="F88" s="82" t="s">
        <v>453</v>
      </c>
      <c r="G88" s="85" t="s">
        <v>107</v>
      </c>
      <c r="H88" s="86">
        <v>1</v>
      </c>
      <c r="I88" s="87">
        <f>'Příloha_specifikace pol.20 V3 '!E50</f>
        <v>0</v>
      </c>
      <c r="J88" s="88">
        <f t="shared" si="0"/>
        <v>0</v>
      </c>
      <c r="K88" s="7"/>
      <c r="L88" s="71" t="s">
        <v>4</v>
      </c>
      <c r="N88" s="72">
        <f t="shared" si="1"/>
        <v>0</v>
      </c>
      <c r="O88" s="72">
        <v>0</v>
      </c>
      <c r="P88" s="72">
        <f t="shared" si="2"/>
        <v>0</v>
      </c>
      <c r="Q88" s="72">
        <v>0</v>
      </c>
      <c r="R88" s="73">
        <f t="shared" si="3"/>
        <v>0</v>
      </c>
      <c r="AP88" s="74" t="s">
        <v>43</v>
      </c>
      <c r="AR88" s="74" t="s">
        <v>47</v>
      </c>
      <c r="AS88" s="74" t="s">
        <v>46</v>
      </c>
      <c r="AW88" s="1" t="s">
        <v>45</v>
      </c>
      <c r="BC88" s="75" t="e">
        <f>IF(#REF!="základní",J88,0)</f>
        <v>#REF!</v>
      </c>
      <c r="BD88" s="75" t="e">
        <f>IF(#REF!="snížená",J88,0)</f>
        <v>#REF!</v>
      </c>
      <c r="BE88" s="75" t="e">
        <f>IF(#REF!="zákl. přenesená",J88,0)</f>
        <v>#REF!</v>
      </c>
      <c r="BF88" s="75" t="e">
        <f>IF(#REF!="sníž. přenesená",J88,0)</f>
        <v>#REF!</v>
      </c>
      <c r="BG88" s="75" t="e">
        <f>IF(#REF!="nulová",J88,0)</f>
        <v>#REF!</v>
      </c>
      <c r="BH88" s="1" t="s">
        <v>46</v>
      </c>
      <c r="BI88" s="75">
        <f t="shared" si="4"/>
        <v>0</v>
      </c>
      <c r="BJ88" s="1" t="s">
        <v>43</v>
      </c>
      <c r="BK88" s="74" t="s">
        <v>77</v>
      </c>
    </row>
    <row r="89" spans="2:63" s="8" customFormat="1" ht="20.100000000000001" customHeight="1" x14ac:dyDescent="0.25">
      <c r="B89" s="7"/>
      <c r="C89" s="83">
        <v>21</v>
      </c>
      <c r="D89" s="83" t="s">
        <v>117</v>
      </c>
      <c r="E89" s="84" t="s">
        <v>43</v>
      </c>
      <c r="F89" s="82" t="s">
        <v>123</v>
      </c>
      <c r="G89" s="85" t="s">
        <v>107</v>
      </c>
      <c r="H89" s="86">
        <v>4</v>
      </c>
      <c r="I89" s="87">
        <v>0</v>
      </c>
      <c r="J89" s="88">
        <f t="shared" si="0"/>
        <v>0</v>
      </c>
      <c r="K89" s="7"/>
      <c r="L89" s="71" t="s">
        <v>4</v>
      </c>
      <c r="N89" s="72">
        <f t="shared" si="1"/>
        <v>0</v>
      </c>
      <c r="O89" s="72">
        <v>0</v>
      </c>
      <c r="P89" s="72">
        <f t="shared" si="2"/>
        <v>0</v>
      </c>
      <c r="Q89" s="72">
        <v>0</v>
      </c>
      <c r="R89" s="73">
        <f t="shared" si="3"/>
        <v>0</v>
      </c>
      <c r="AP89" s="74" t="s">
        <v>43</v>
      </c>
      <c r="AR89" s="74" t="s">
        <v>47</v>
      </c>
      <c r="AS89" s="74" t="s">
        <v>46</v>
      </c>
      <c r="AW89" s="1" t="s">
        <v>45</v>
      </c>
      <c r="BC89" s="75" t="e">
        <f>IF(#REF!="základní",J89,0)</f>
        <v>#REF!</v>
      </c>
      <c r="BD89" s="75" t="e">
        <f>IF(#REF!="snížená",J89,0)</f>
        <v>#REF!</v>
      </c>
      <c r="BE89" s="75" t="e">
        <f>IF(#REF!="zákl. přenesená",J89,0)</f>
        <v>#REF!</v>
      </c>
      <c r="BF89" s="75" t="e">
        <f>IF(#REF!="sníž. přenesená",J89,0)</f>
        <v>#REF!</v>
      </c>
      <c r="BG89" s="75" t="e">
        <f>IF(#REF!="nulová",J89,0)</f>
        <v>#REF!</v>
      </c>
      <c r="BH89" s="1" t="s">
        <v>46</v>
      </c>
      <c r="BI89" s="75">
        <f t="shared" si="4"/>
        <v>0</v>
      </c>
      <c r="BJ89" s="1" t="s">
        <v>43</v>
      </c>
      <c r="BK89" s="74" t="s">
        <v>78</v>
      </c>
    </row>
    <row r="90" spans="2:63" s="8" customFormat="1" ht="20.100000000000001" customHeight="1" x14ac:dyDescent="0.25">
      <c r="B90" s="7"/>
      <c r="C90" s="83">
        <v>22</v>
      </c>
      <c r="D90" s="83" t="s">
        <v>117</v>
      </c>
      <c r="E90" s="84" t="s">
        <v>195</v>
      </c>
      <c r="F90" s="82" t="s">
        <v>194</v>
      </c>
      <c r="G90" s="85" t="s">
        <v>107</v>
      </c>
      <c r="H90" s="86">
        <v>1</v>
      </c>
      <c r="I90" s="87">
        <v>0</v>
      </c>
      <c r="J90" s="88">
        <f t="shared" si="0"/>
        <v>0</v>
      </c>
      <c r="K90" s="7"/>
      <c r="L90" s="71" t="s">
        <v>4</v>
      </c>
      <c r="N90" s="72">
        <f t="shared" si="1"/>
        <v>0</v>
      </c>
      <c r="O90" s="72">
        <v>0</v>
      </c>
      <c r="P90" s="72">
        <f t="shared" si="2"/>
        <v>0</v>
      </c>
      <c r="Q90" s="72">
        <v>0</v>
      </c>
      <c r="R90" s="73">
        <f t="shared" si="3"/>
        <v>0</v>
      </c>
      <c r="AP90" s="74" t="s">
        <v>43</v>
      </c>
      <c r="AR90" s="74" t="s">
        <v>47</v>
      </c>
      <c r="AS90" s="74" t="s">
        <v>46</v>
      </c>
      <c r="AW90" s="1" t="s">
        <v>45</v>
      </c>
      <c r="BC90" s="75" t="e">
        <f>IF(#REF!="základní",J90,0)</f>
        <v>#REF!</v>
      </c>
      <c r="BD90" s="75" t="e">
        <f>IF(#REF!="snížená",J90,0)</f>
        <v>#REF!</v>
      </c>
      <c r="BE90" s="75" t="e">
        <f>IF(#REF!="zákl. přenesená",J90,0)</f>
        <v>#REF!</v>
      </c>
      <c r="BF90" s="75" t="e">
        <f>IF(#REF!="sníž. přenesená",J90,0)</f>
        <v>#REF!</v>
      </c>
      <c r="BG90" s="75" t="e">
        <f>IF(#REF!="nulová",J90,0)</f>
        <v>#REF!</v>
      </c>
      <c r="BH90" s="1" t="s">
        <v>46</v>
      </c>
      <c r="BI90" s="75">
        <f t="shared" si="4"/>
        <v>0</v>
      </c>
      <c r="BJ90" s="1" t="s">
        <v>43</v>
      </c>
      <c r="BK90" s="74" t="s">
        <v>79</v>
      </c>
    </row>
    <row r="91" spans="2:63" s="8" customFormat="1" ht="20.100000000000001" customHeight="1" x14ac:dyDescent="0.25">
      <c r="B91" s="7"/>
      <c r="C91" s="83">
        <v>23</v>
      </c>
      <c r="D91" s="83" t="s">
        <v>117</v>
      </c>
      <c r="E91" s="84" t="s">
        <v>196</v>
      </c>
      <c r="F91" s="82" t="s">
        <v>202</v>
      </c>
      <c r="G91" s="85" t="s">
        <v>107</v>
      </c>
      <c r="H91" s="86">
        <v>1</v>
      </c>
      <c r="I91" s="87">
        <v>0</v>
      </c>
      <c r="J91" s="88">
        <f t="shared" si="0"/>
        <v>0</v>
      </c>
      <c r="K91" s="7"/>
      <c r="L91" s="71"/>
      <c r="N91" s="72">
        <f t="shared" si="1"/>
        <v>0</v>
      </c>
      <c r="O91" s="72"/>
      <c r="P91" s="72"/>
      <c r="Q91" s="72"/>
      <c r="R91" s="73"/>
      <c r="AP91" s="74"/>
      <c r="AR91" s="74"/>
      <c r="AS91" s="74"/>
      <c r="AW91" s="1"/>
      <c r="BC91" s="75" t="e">
        <f>IF(#REF!="základní",J91,0)</f>
        <v>#REF!</v>
      </c>
      <c r="BD91" s="75" t="e">
        <f>IF(#REF!="snížená",J91,0)</f>
        <v>#REF!</v>
      </c>
      <c r="BE91" s="75" t="e">
        <f>IF(#REF!="zákl. přenesená",J91,0)</f>
        <v>#REF!</v>
      </c>
      <c r="BF91" s="75" t="e">
        <f>IF(#REF!="sníž. přenesená",J91,0)</f>
        <v>#REF!</v>
      </c>
      <c r="BG91" s="75" t="e">
        <f>IF(#REF!="nulová",J91,0)</f>
        <v>#REF!</v>
      </c>
      <c r="BH91" s="1"/>
      <c r="BI91" s="75">
        <f t="shared" si="4"/>
        <v>0</v>
      </c>
      <c r="BJ91" s="1"/>
      <c r="BK91" s="74"/>
    </row>
    <row r="92" spans="2:63" s="8" customFormat="1" ht="30" customHeight="1" x14ac:dyDescent="0.25">
      <c r="B92" s="7"/>
      <c r="C92" s="83">
        <v>24</v>
      </c>
      <c r="D92" s="83" t="s">
        <v>117</v>
      </c>
      <c r="E92" s="84" t="s">
        <v>55</v>
      </c>
      <c r="F92" s="82" t="s">
        <v>199</v>
      </c>
      <c r="G92" s="85" t="s">
        <v>107</v>
      </c>
      <c r="H92" s="86">
        <v>6</v>
      </c>
      <c r="I92" s="87">
        <v>0</v>
      </c>
      <c r="J92" s="88">
        <f t="shared" si="0"/>
        <v>0</v>
      </c>
      <c r="K92" s="7"/>
      <c r="L92" s="71" t="s">
        <v>4</v>
      </c>
      <c r="N92" s="72">
        <f t="shared" si="1"/>
        <v>0</v>
      </c>
      <c r="O92" s="72">
        <v>0</v>
      </c>
      <c r="P92" s="72">
        <f t="shared" si="2"/>
        <v>0</v>
      </c>
      <c r="Q92" s="72">
        <v>0</v>
      </c>
      <c r="R92" s="73">
        <f t="shared" si="3"/>
        <v>0</v>
      </c>
      <c r="AP92" s="74" t="s">
        <v>43</v>
      </c>
      <c r="AR92" s="74" t="s">
        <v>47</v>
      </c>
      <c r="AS92" s="74" t="s">
        <v>46</v>
      </c>
      <c r="AW92" s="1" t="s">
        <v>45</v>
      </c>
      <c r="BC92" s="75" t="e">
        <f>IF(#REF!="základní",J92,0)</f>
        <v>#REF!</v>
      </c>
      <c r="BD92" s="75" t="e">
        <f>IF(#REF!="snížená",J92,0)</f>
        <v>#REF!</v>
      </c>
      <c r="BE92" s="75" t="e">
        <f>IF(#REF!="zákl. přenesená",J92,0)</f>
        <v>#REF!</v>
      </c>
      <c r="BF92" s="75" t="e">
        <f>IF(#REF!="sníž. přenesená",J92,0)</f>
        <v>#REF!</v>
      </c>
      <c r="BG92" s="75" t="e">
        <f>IF(#REF!="nulová",J92,0)</f>
        <v>#REF!</v>
      </c>
      <c r="BH92" s="1" t="s">
        <v>46</v>
      </c>
      <c r="BI92" s="75">
        <f t="shared" si="4"/>
        <v>0</v>
      </c>
      <c r="BJ92" s="1" t="s">
        <v>43</v>
      </c>
      <c r="BK92" s="74" t="s">
        <v>80</v>
      </c>
    </row>
    <row r="93" spans="2:63" s="8" customFormat="1" ht="20.100000000000001" customHeight="1" x14ac:dyDescent="0.25">
      <c r="B93" s="7"/>
      <c r="C93" s="83">
        <v>25</v>
      </c>
      <c r="D93" s="83" t="s">
        <v>117</v>
      </c>
      <c r="E93" s="84" t="s">
        <v>57</v>
      </c>
      <c r="F93" s="82" t="s">
        <v>200</v>
      </c>
      <c r="G93" s="85" t="s">
        <v>107</v>
      </c>
      <c r="H93" s="86">
        <v>1</v>
      </c>
      <c r="I93" s="87">
        <v>0</v>
      </c>
      <c r="J93" s="88">
        <f t="shared" si="0"/>
        <v>0</v>
      </c>
      <c r="K93" s="7"/>
      <c r="L93" s="71" t="s">
        <v>4</v>
      </c>
      <c r="N93" s="72">
        <f t="shared" si="1"/>
        <v>0</v>
      </c>
      <c r="O93" s="72">
        <v>0</v>
      </c>
      <c r="P93" s="72">
        <f t="shared" si="2"/>
        <v>0</v>
      </c>
      <c r="Q93" s="72">
        <v>0</v>
      </c>
      <c r="R93" s="73">
        <f t="shared" si="3"/>
        <v>0</v>
      </c>
      <c r="AP93" s="74" t="s">
        <v>43</v>
      </c>
      <c r="AR93" s="74" t="s">
        <v>47</v>
      </c>
      <c r="AS93" s="74" t="s">
        <v>46</v>
      </c>
      <c r="AW93" s="1" t="s">
        <v>45</v>
      </c>
      <c r="BC93" s="75" t="e">
        <f>IF(#REF!="základní",J93,0)</f>
        <v>#REF!</v>
      </c>
      <c r="BD93" s="75" t="e">
        <f>IF(#REF!="snížená",J93,0)</f>
        <v>#REF!</v>
      </c>
      <c r="BE93" s="75" t="e">
        <f>IF(#REF!="zákl. přenesená",J93,0)</f>
        <v>#REF!</v>
      </c>
      <c r="BF93" s="75" t="e">
        <f>IF(#REF!="sníž. přenesená",J93,0)</f>
        <v>#REF!</v>
      </c>
      <c r="BG93" s="75" t="e">
        <f>IF(#REF!="nulová",J93,0)</f>
        <v>#REF!</v>
      </c>
      <c r="BH93" s="1" t="s">
        <v>46</v>
      </c>
      <c r="BI93" s="75">
        <f t="shared" si="4"/>
        <v>0</v>
      </c>
      <c r="BJ93" s="1" t="s">
        <v>43</v>
      </c>
      <c r="BK93" s="74" t="s">
        <v>81</v>
      </c>
    </row>
    <row r="94" spans="2:63" s="8" customFormat="1" ht="20.100000000000001" customHeight="1" x14ac:dyDescent="0.25">
      <c r="B94" s="7"/>
      <c r="C94" s="83">
        <v>26</v>
      </c>
      <c r="D94" s="83" t="s">
        <v>117</v>
      </c>
      <c r="E94" s="84" t="s">
        <v>59</v>
      </c>
      <c r="F94" s="82" t="s">
        <v>170</v>
      </c>
      <c r="G94" s="85" t="s">
        <v>107</v>
      </c>
      <c r="H94" s="86">
        <v>1</v>
      </c>
      <c r="I94" s="87">
        <v>0</v>
      </c>
      <c r="J94" s="88">
        <f t="shared" si="0"/>
        <v>0</v>
      </c>
      <c r="K94" s="7"/>
      <c r="L94" s="71" t="s">
        <v>4</v>
      </c>
      <c r="N94" s="72">
        <f t="shared" si="1"/>
        <v>0</v>
      </c>
      <c r="O94" s="72">
        <v>0</v>
      </c>
      <c r="P94" s="72">
        <f t="shared" si="2"/>
        <v>0</v>
      </c>
      <c r="Q94" s="72">
        <v>0</v>
      </c>
      <c r="R94" s="73">
        <f t="shared" si="3"/>
        <v>0</v>
      </c>
      <c r="AP94" s="74" t="s">
        <v>43</v>
      </c>
      <c r="AR94" s="74" t="s">
        <v>47</v>
      </c>
      <c r="AS94" s="74" t="s">
        <v>46</v>
      </c>
      <c r="AW94" s="1" t="s">
        <v>45</v>
      </c>
      <c r="BC94" s="75" t="e">
        <f>IF(#REF!="základní",J94,0)</f>
        <v>#REF!</v>
      </c>
      <c r="BD94" s="75" t="e">
        <f>IF(#REF!="snížená",J94,0)</f>
        <v>#REF!</v>
      </c>
      <c r="BE94" s="75" t="e">
        <f>IF(#REF!="zákl. přenesená",J94,0)</f>
        <v>#REF!</v>
      </c>
      <c r="BF94" s="75" t="e">
        <f>IF(#REF!="sníž. přenesená",J94,0)</f>
        <v>#REF!</v>
      </c>
      <c r="BG94" s="75" t="e">
        <f>IF(#REF!="nulová",J94,0)</f>
        <v>#REF!</v>
      </c>
      <c r="BH94" s="1" t="s">
        <v>46</v>
      </c>
      <c r="BI94" s="75">
        <f t="shared" si="4"/>
        <v>0</v>
      </c>
      <c r="BJ94" s="1" t="s">
        <v>43</v>
      </c>
      <c r="BK94" s="74" t="s">
        <v>82</v>
      </c>
    </row>
    <row r="95" spans="2:63" s="8" customFormat="1" ht="20.100000000000001" customHeight="1" x14ac:dyDescent="0.25">
      <c r="B95" s="7"/>
      <c r="C95" s="83">
        <v>27</v>
      </c>
      <c r="D95" s="83" t="s">
        <v>117</v>
      </c>
      <c r="E95" s="84" t="s">
        <v>61</v>
      </c>
      <c r="F95" s="82" t="s">
        <v>171</v>
      </c>
      <c r="G95" s="85" t="s">
        <v>107</v>
      </c>
      <c r="H95" s="86">
        <v>5</v>
      </c>
      <c r="I95" s="87">
        <v>0</v>
      </c>
      <c r="J95" s="88">
        <f t="shared" si="0"/>
        <v>0</v>
      </c>
      <c r="K95" s="7"/>
      <c r="L95" s="71"/>
      <c r="N95" s="72">
        <f t="shared" si="1"/>
        <v>0</v>
      </c>
      <c r="O95" s="72"/>
      <c r="P95" s="72"/>
      <c r="Q95" s="72"/>
      <c r="R95" s="73"/>
      <c r="AP95" s="74"/>
      <c r="AR95" s="74"/>
      <c r="AS95" s="74"/>
      <c r="AW95" s="1"/>
      <c r="BC95" s="75" t="e">
        <f>IF(#REF!="základní",J95,0)</f>
        <v>#REF!</v>
      </c>
      <c r="BD95" s="75" t="e">
        <f>IF(#REF!="snížená",J95,0)</f>
        <v>#REF!</v>
      </c>
      <c r="BE95" s="75" t="e">
        <f>IF(#REF!="zákl. přenesená",J95,0)</f>
        <v>#REF!</v>
      </c>
      <c r="BF95" s="75" t="e">
        <f>IF(#REF!="sníž. přenesená",J95,0)</f>
        <v>#REF!</v>
      </c>
      <c r="BG95" s="75" t="e">
        <f>IF(#REF!="nulová",J95,0)</f>
        <v>#REF!</v>
      </c>
      <c r="BH95" s="1"/>
      <c r="BI95" s="75">
        <f t="shared" si="4"/>
        <v>0</v>
      </c>
      <c r="BJ95" s="1"/>
      <c r="BK95" s="74"/>
    </row>
    <row r="96" spans="2:63" s="8" customFormat="1" ht="16.5" customHeight="1" x14ac:dyDescent="0.25">
      <c r="B96" s="7"/>
      <c r="C96" s="83">
        <v>28</v>
      </c>
      <c r="D96" s="83" t="s">
        <v>117</v>
      </c>
      <c r="E96" s="84" t="s">
        <v>124</v>
      </c>
      <c r="F96" s="82" t="s">
        <v>125</v>
      </c>
      <c r="G96" s="85" t="s">
        <v>107</v>
      </c>
      <c r="H96" s="86">
        <v>1</v>
      </c>
      <c r="I96" s="87">
        <v>0</v>
      </c>
      <c r="J96" s="88">
        <f t="shared" si="0"/>
        <v>0</v>
      </c>
      <c r="K96" s="7"/>
      <c r="L96" s="71" t="s">
        <v>4</v>
      </c>
      <c r="N96" s="72">
        <f t="shared" si="1"/>
        <v>0</v>
      </c>
      <c r="O96" s="72">
        <v>0</v>
      </c>
      <c r="P96" s="72">
        <f t="shared" si="2"/>
        <v>0</v>
      </c>
      <c r="Q96" s="72">
        <v>0</v>
      </c>
      <c r="R96" s="73">
        <f t="shared" si="3"/>
        <v>0</v>
      </c>
      <c r="AP96" s="74" t="s">
        <v>43</v>
      </c>
      <c r="AR96" s="74" t="s">
        <v>47</v>
      </c>
      <c r="AS96" s="74" t="s">
        <v>46</v>
      </c>
      <c r="AW96" s="1" t="s">
        <v>45</v>
      </c>
      <c r="BC96" s="75" t="e">
        <f>IF(#REF!="základní",J96,0)</f>
        <v>#REF!</v>
      </c>
      <c r="BD96" s="75" t="e">
        <f>IF(#REF!="snížená",J96,0)</f>
        <v>#REF!</v>
      </c>
      <c r="BE96" s="75" t="e">
        <f>IF(#REF!="zákl. přenesená",J96,0)</f>
        <v>#REF!</v>
      </c>
      <c r="BF96" s="75" t="e">
        <f>IF(#REF!="sníž. přenesená",J96,0)</f>
        <v>#REF!</v>
      </c>
      <c r="BG96" s="75" t="e">
        <f>IF(#REF!="nulová",J96,0)</f>
        <v>#REF!</v>
      </c>
      <c r="BH96" s="1" t="s">
        <v>46</v>
      </c>
      <c r="BI96" s="75">
        <f t="shared" si="4"/>
        <v>0</v>
      </c>
      <c r="BJ96" s="1" t="s">
        <v>43</v>
      </c>
      <c r="BK96" s="74" t="s">
        <v>83</v>
      </c>
    </row>
    <row r="97" spans="2:63" s="8" customFormat="1" ht="20.100000000000001" customHeight="1" x14ac:dyDescent="0.25">
      <c r="B97" s="7"/>
      <c r="C97" s="83">
        <v>29</v>
      </c>
      <c r="D97" s="83" t="s">
        <v>117</v>
      </c>
      <c r="E97" s="84" t="s">
        <v>126</v>
      </c>
      <c r="F97" s="82" t="s">
        <v>201</v>
      </c>
      <c r="G97" s="85" t="s">
        <v>107</v>
      </c>
      <c r="H97" s="86">
        <v>1</v>
      </c>
      <c r="I97" s="87">
        <v>0</v>
      </c>
      <c r="J97" s="88">
        <f t="shared" si="0"/>
        <v>0</v>
      </c>
      <c r="K97" s="7"/>
      <c r="L97" s="71" t="s">
        <v>4</v>
      </c>
      <c r="N97" s="72">
        <f t="shared" si="1"/>
        <v>0</v>
      </c>
      <c r="O97" s="72">
        <v>0</v>
      </c>
      <c r="P97" s="72">
        <f t="shared" si="2"/>
        <v>0</v>
      </c>
      <c r="Q97" s="72">
        <v>0</v>
      </c>
      <c r="R97" s="73">
        <f t="shared" si="3"/>
        <v>0</v>
      </c>
      <c r="AP97" s="74" t="s">
        <v>43</v>
      </c>
      <c r="AR97" s="74" t="s">
        <v>47</v>
      </c>
      <c r="AS97" s="74" t="s">
        <v>46</v>
      </c>
      <c r="AW97" s="1" t="s">
        <v>45</v>
      </c>
      <c r="BC97" s="75" t="e">
        <f>IF(#REF!="základní",J97,0)</f>
        <v>#REF!</v>
      </c>
      <c r="BD97" s="75" t="e">
        <f>IF(#REF!="snížená",J97,0)</f>
        <v>#REF!</v>
      </c>
      <c r="BE97" s="75" t="e">
        <f>IF(#REF!="zákl. přenesená",J97,0)</f>
        <v>#REF!</v>
      </c>
      <c r="BF97" s="75" t="e">
        <f>IF(#REF!="sníž. přenesená",J97,0)</f>
        <v>#REF!</v>
      </c>
      <c r="BG97" s="75" t="e">
        <f>IF(#REF!="nulová",J97,0)</f>
        <v>#REF!</v>
      </c>
      <c r="BH97" s="1" t="s">
        <v>46</v>
      </c>
      <c r="BI97" s="75">
        <f t="shared" si="4"/>
        <v>0</v>
      </c>
      <c r="BJ97" s="1" t="s">
        <v>43</v>
      </c>
      <c r="BK97" s="74" t="s">
        <v>84</v>
      </c>
    </row>
    <row r="98" spans="2:63" s="8" customFormat="1" ht="20.100000000000001" customHeight="1" x14ac:dyDescent="0.25">
      <c r="B98" s="7"/>
      <c r="C98" s="83">
        <v>30</v>
      </c>
      <c r="D98" s="83" t="s">
        <v>117</v>
      </c>
      <c r="E98" s="84" t="s">
        <v>65</v>
      </c>
      <c r="F98" s="82" t="s">
        <v>197</v>
      </c>
      <c r="G98" s="85" t="s">
        <v>107</v>
      </c>
      <c r="H98" s="86">
        <v>9</v>
      </c>
      <c r="I98" s="87">
        <v>0</v>
      </c>
      <c r="J98" s="88">
        <f t="shared" si="0"/>
        <v>0</v>
      </c>
      <c r="K98" s="7"/>
      <c r="L98" s="71" t="s">
        <v>4</v>
      </c>
      <c r="N98" s="72">
        <f t="shared" si="1"/>
        <v>0</v>
      </c>
      <c r="O98" s="72">
        <v>0</v>
      </c>
      <c r="P98" s="72">
        <f t="shared" si="2"/>
        <v>0</v>
      </c>
      <c r="Q98" s="72">
        <v>0</v>
      </c>
      <c r="R98" s="73">
        <f t="shared" si="3"/>
        <v>0</v>
      </c>
      <c r="AP98" s="74" t="s">
        <v>43</v>
      </c>
      <c r="AR98" s="74" t="s">
        <v>47</v>
      </c>
      <c r="AS98" s="74" t="s">
        <v>46</v>
      </c>
      <c r="AW98" s="1" t="s">
        <v>45</v>
      </c>
      <c r="BC98" s="75" t="e">
        <f>IF(#REF!="základní",J98,0)</f>
        <v>#REF!</v>
      </c>
      <c r="BD98" s="75" t="e">
        <f>IF(#REF!="snížená",J98,0)</f>
        <v>#REF!</v>
      </c>
      <c r="BE98" s="75" t="e">
        <f>IF(#REF!="zákl. přenesená",J98,0)</f>
        <v>#REF!</v>
      </c>
      <c r="BF98" s="75" t="e">
        <f>IF(#REF!="sníž. přenesená",J98,0)</f>
        <v>#REF!</v>
      </c>
      <c r="BG98" s="75" t="e">
        <f>IF(#REF!="nulová",J98,0)</f>
        <v>#REF!</v>
      </c>
      <c r="BH98" s="1" t="s">
        <v>46</v>
      </c>
      <c r="BI98" s="75">
        <f t="shared" si="4"/>
        <v>0</v>
      </c>
      <c r="BJ98" s="1" t="s">
        <v>43</v>
      </c>
      <c r="BK98" s="74" t="s">
        <v>85</v>
      </c>
    </row>
    <row r="99" spans="2:63" s="8" customFormat="1" ht="20.100000000000001" customHeight="1" x14ac:dyDescent="0.25">
      <c r="B99" s="7"/>
      <c r="C99" s="83">
        <v>31</v>
      </c>
      <c r="D99" s="83" t="s">
        <v>117</v>
      </c>
      <c r="E99" s="84" t="s">
        <v>67</v>
      </c>
      <c r="F99" s="82" t="s">
        <v>127</v>
      </c>
      <c r="G99" s="85" t="s">
        <v>107</v>
      </c>
      <c r="H99" s="86">
        <v>1</v>
      </c>
      <c r="I99" s="87">
        <v>0</v>
      </c>
      <c r="J99" s="88">
        <f t="shared" si="0"/>
        <v>0</v>
      </c>
      <c r="K99" s="7"/>
      <c r="L99" s="71" t="s">
        <v>4</v>
      </c>
      <c r="N99" s="72">
        <f t="shared" si="1"/>
        <v>0</v>
      </c>
      <c r="O99" s="72">
        <v>0</v>
      </c>
      <c r="P99" s="72">
        <f t="shared" si="2"/>
        <v>0</v>
      </c>
      <c r="Q99" s="72">
        <v>0</v>
      </c>
      <c r="R99" s="73">
        <f t="shared" si="3"/>
        <v>0</v>
      </c>
      <c r="AP99" s="74" t="s">
        <v>43</v>
      </c>
      <c r="AR99" s="74" t="s">
        <v>47</v>
      </c>
      <c r="AS99" s="74" t="s">
        <v>46</v>
      </c>
      <c r="AW99" s="1" t="s">
        <v>45</v>
      </c>
      <c r="BC99" s="75" t="e">
        <f>IF(#REF!="základní",J99,0)</f>
        <v>#REF!</v>
      </c>
      <c r="BD99" s="75" t="e">
        <f>IF(#REF!="snížená",J99,0)</f>
        <v>#REF!</v>
      </c>
      <c r="BE99" s="75" t="e">
        <f>IF(#REF!="zákl. přenesená",J99,0)</f>
        <v>#REF!</v>
      </c>
      <c r="BF99" s="75" t="e">
        <f>IF(#REF!="sníž. přenesená",J99,0)</f>
        <v>#REF!</v>
      </c>
      <c r="BG99" s="75" t="e">
        <f>IF(#REF!="nulová",J99,0)</f>
        <v>#REF!</v>
      </c>
      <c r="BH99" s="1" t="s">
        <v>46</v>
      </c>
      <c r="BI99" s="75">
        <f t="shared" si="4"/>
        <v>0</v>
      </c>
      <c r="BJ99" s="1" t="s">
        <v>43</v>
      </c>
      <c r="BK99" s="74" t="s">
        <v>86</v>
      </c>
    </row>
    <row r="100" spans="2:63" s="8" customFormat="1" ht="20.100000000000001" customHeight="1" x14ac:dyDescent="0.25">
      <c r="B100" s="7"/>
      <c r="C100" s="83">
        <v>32</v>
      </c>
      <c r="D100" s="83" t="s">
        <v>117</v>
      </c>
      <c r="E100" s="84" t="s">
        <v>69</v>
      </c>
      <c r="F100" s="82" t="s">
        <v>198</v>
      </c>
      <c r="G100" s="85" t="s">
        <v>107</v>
      </c>
      <c r="H100" s="86">
        <v>1</v>
      </c>
      <c r="I100" s="87">
        <v>0</v>
      </c>
      <c r="J100" s="88">
        <f t="shared" si="0"/>
        <v>0</v>
      </c>
      <c r="K100" s="7"/>
      <c r="L100" s="71" t="s">
        <v>4</v>
      </c>
      <c r="N100" s="72">
        <f t="shared" si="1"/>
        <v>0</v>
      </c>
      <c r="O100" s="72">
        <v>0</v>
      </c>
      <c r="P100" s="72">
        <f t="shared" si="2"/>
        <v>0</v>
      </c>
      <c r="Q100" s="72">
        <v>0</v>
      </c>
      <c r="R100" s="73">
        <f t="shared" si="3"/>
        <v>0</v>
      </c>
      <c r="AP100" s="74" t="s">
        <v>43</v>
      </c>
      <c r="AR100" s="74" t="s">
        <v>47</v>
      </c>
      <c r="AS100" s="74" t="s">
        <v>46</v>
      </c>
      <c r="AW100" s="1" t="s">
        <v>45</v>
      </c>
      <c r="BC100" s="75" t="e">
        <f>IF(#REF!="základní",J100,0)</f>
        <v>#REF!</v>
      </c>
      <c r="BD100" s="75" t="e">
        <f>IF(#REF!="snížená",J100,0)</f>
        <v>#REF!</v>
      </c>
      <c r="BE100" s="75" t="e">
        <f>IF(#REF!="zákl. přenesená",J100,0)</f>
        <v>#REF!</v>
      </c>
      <c r="BF100" s="75" t="e">
        <f>IF(#REF!="sníž. přenesená",J100,0)</f>
        <v>#REF!</v>
      </c>
      <c r="BG100" s="75" t="e">
        <f>IF(#REF!="nulová",J100,0)</f>
        <v>#REF!</v>
      </c>
      <c r="BH100" s="1" t="s">
        <v>46</v>
      </c>
      <c r="BI100" s="75">
        <f t="shared" si="4"/>
        <v>0</v>
      </c>
      <c r="BJ100" s="1" t="s">
        <v>43</v>
      </c>
      <c r="BK100" s="74" t="s">
        <v>87</v>
      </c>
    </row>
    <row r="101" spans="2:63" s="8" customFormat="1" ht="20.100000000000001" customHeight="1" x14ac:dyDescent="0.25">
      <c r="B101" s="7"/>
      <c r="C101" s="83">
        <v>33</v>
      </c>
      <c r="D101" s="83" t="s">
        <v>117</v>
      </c>
      <c r="E101" s="84" t="s">
        <v>128</v>
      </c>
      <c r="F101" s="82" t="s">
        <v>129</v>
      </c>
      <c r="G101" s="85" t="s">
        <v>107</v>
      </c>
      <c r="H101" s="86">
        <v>1</v>
      </c>
      <c r="I101" s="87">
        <v>0</v>
      </c>
      <c r="J101" s="88">
        <f t="shared" si="0"/>
        <v>0</v>
      </c>
      <c r="K101" s="7"/>
      <c r="L101" s="71" t="s">
        <v>4</v>
      </c>
      <c r="N101" s="72">
        <f t="shared" si="1"/>
        <v>0</v>
      </c>
      <c r="O101" s="72">
        <v>0</v>
      </c>
      <c r="P101" s="72">
        <f t="shared" si="2"/>
        <v>0</v>
      </c>
      <c r="Q101" s="72">
        <v>0</v>
      </c>
      <c r="R101" s="73">
        <f t="shared" si="3"/>
        <v>0</v>
      </c>
      <c r="AP101" s="74" t="s">
        <v>43</v>
      </c>
      <c r="AR101" s="74" t="s">
        <v>47</v>
      </c>
      <c r="AS101" s="74" t="s">
        <v>46</v>
      </c>
      <c r="AW101" s="1" t="s">
        <v>45</v>
      </c>
      <c r="BC101" s="75" t="e">
        <f>IF(#REF!="základní",J101,0)</f>
        <v>#REF!</v>
      </c>
      <c r="BD101" s="75" t="e">
        <f>IF(#REF!="snížená",J101,0)</f>
        <v>#REF!</v>
      </c>
      <c r="BE101" s="75" t="e">
        <f>IF(#REF!="zákl. přenesená",J101,0)</f>
        <v>#REF!</v>
      </c>
      <c r="BF101" s="75" t="e">
        <f>IF(#REF!="sníž. přenesená",J101,0)</f>
        <v>#REF!</v>
      </c>
      <c r="BG101" s="75" t="e">
        <f>IF(#REF!="nulová",J101,0)</f>
        <v>#REF!</v>
      </c>
      <c r="BH101" s="1" t="s">
        <v>46</v>
      </c>
      <c r="BI101" s="75">
        <f t="shared" si="4"/>
        <v>0</v>
      </c>
      <c r="BJ101" s="1" t="s">
        <v>43</v>
      </c>
      <c r="BK101" s="74" t="s">
        <v>88</v>
      </c>
    </row>
    <row r="102" spans="2:63" s="8" customFormat="1" ht="20.100000000000001" customHeight="1" x14ac:dyDescent="0.25">
      <c r="B102" s="7"/>
      <c r="C102" s="83">
        <v>34</v>
      </c>
      <c r="D102" s="83" t="s">
        <v>117</v>
      </c>
      <c r="E102" s="84" t="s">
        <v>130</v>
      </c>
      <c r="F102" s="82" t="s">
        <v>131</v>
      </c>
      <c r="G102" s="85" t="s">
        <v>107</v>
      </c>
      <c r="H102" s="86">
        <v>1</v>
      </c>
      <c r="I102" s="87">
        <v>0</v>
      </c>
      <c r="J102" s="88">
        <f t="shared" si="0"/>
        <v>0</v>
      </c>
      <c r="K102" s="7"/>
      <c r="L102" s="71" t="s">
        <v>4</v>
      </c>
      <c r="N102" s="72">
        <f t="shared" si="1"/>
        <v>0</v>
      </c>
      <c r="O102" s="72">
        <v>0</v>
      </c>
      <c r="P102" s="72">
        <f t="shared" si="2"/>
        <v>0</v>
      </c>
      <c r="Q102" s="72">
        <v>0</v>
      </c>
      <c r="R102" s="73">
        <f t="shared" si="3"/>
        <v>0</v>
      </c>
      <c r="AP102" s="74" t="s">
        <v>43</v>
      </c>
      <c r="AR102" s="74" t="s">
        <v>47</v>
      </c>
      <c r="AS102" s="74" t="s">
        <v>46</v>
      </c>
      <c r="AW102" s="1" t="s">
        <v>45</v>
      </c>
      <c r="BC102" s="75" t="e">
        <f>IF(#REF!="základní",J102,0)</f>
        <v>#REF!</v>
      </c>
      <c r="BD102" s="75" t="e">
        <f>IF(#REF!="snížená",J102,0)</f>
        <v>#REF!</v>
      </c>
      <c r="BE102" s="75" t="e">
        <f>IF(#REF!="zákl. přenesená",J102,0)</f>
        <v>#REF!</v>
      </c>
      <c r="BF102" s="75" t="e">
        <f>IF(#REF!="sníž. přenesená",J102,0)</f>
        <v>#REF!</v>
      </c>
      <c r="BG102" s="75" t="e">
        <f>IF(#REF!="nulová",J102,0)</f>
        <v>#REF!</v>
      </c>
      <c r="BH102" s="1" t="s">
        <v>46</v>
      </c>
      <c r="BI102" s="75">
        <f t="shared" si="4"/>
        <v>0</v>
      </c>
      <c r="BJ102" s="1" t="s">
        <v>43</v>
      </c>
      <c r="BK102" s="74" t="s">
        <v>89</v>
      </c>
    </row>
    <row r="103" spans="2:63" s="8" customFormat="1" ht="20.100000000000001" customHeight="1" x14ac:dyDescent="0.25">
      <c r="B103" s="7"/>
      <c r="C103" s="83">
        <v>35</v>
      </c>
      <c r="D103" s="83" t="s">
        <v>117</v>
      </c>
      <c r="E103" s="84" t="s">
        <v>132</v>
      </c>
      <c r="F103" s="82" t="s">
        <v>133</v>
      </c>
      <c r="G103" s="85" t="s">
        <v>107</v>
      </c>
      <c r="H103" s="86">
        <v>1</v>
      </c>
      <c r="I103" s="87">
        <v>0</v>
      </c>
      <c r="J103" s="88">
        <f t="shared" si="0"/>
        <v>0</v>
      </c>
      <c r="K103" s="7"/>
      <c r="L103" s="71" t="s">
        <v>4</v>
      </c>
      <c r="N103" s="72">
        <f t="shared" si="1"/>
        <v>0</v>
      </c>
      <c r="O103" s="72">
        <v>0</v>
      </c>
      <c r="P103" s="72">
        <f t="shared" si="2"/>
        <v>0</v>
      </c>
      <c r="Q103" s="72">
        <v>0</v>
      </c>
      <c r="R103" s="73">
        <f t="shared" si="3"/>
        <v>0</v>
      </c>
      <c r="AP103" s="74" t="s">
        <v>43</v>
      </c>
      <c r="AR103" s="74" t="s">
        <v>47</v>
      </c>
      <c r="AS103" s="74" t="s">
        <v>46</v>
      </c>
      <c r="AW103" s="1" t="s">
        <v>45</v>
      </c>
      <c r="BC103" s="75" t="e">
        <f>IF(#REF!="základní",J103,0)</f>
        <v>#REF!</v>
      </c>
      <c r="BD103" s="75" t="e">
        <f>IF(#REF!="snížená",J103,0)</f>
        <v>#REF!</v>
      </c>
      <c r="BE103" s="75" t="e">
        <f>IF(#REF!="zákl. přenesená",J103,0)</f>
        <v>#REF!</v>
      </c>
      <c r="BF103" s="75" t="e">
        <f>IF(#REF!="sníž. přenesená",J103,0)</f>
        <v>#REF!</v>
      </c>
      <c r="BG103" s="75" t="e">
        <f>IF(#REF!="nulová",J103,0)</f>
        <v>#REF!</v>
      </c>
      <c r="BH103" s="1" t="s">
        <v>46</v>
      </c>
      <c r="BI103" s="75">
        <f t="shared" si="4"/>
        <v>0</v>
      </c>
      <c r="BJ103" s="1" t="s">
        <v>43</v>
      </c>
      <c r="BK103" s="74" t="s">
        <v>90</v>
      </c>
    </row>
    <row r="104" spans="2:63" s="8" customFormat="1" ht="20.100000000000001" customHeight="1" x14ac:dyDescent="0.25">
      <c r="B104" s="7"/>
      <c r="C104" s="83">
        <v>36</v>
      </c>
      <c r="D104" s="83" t="s">
        <v>117</v>
      </c>
      <c r="E104" s="84" t="s">
        <v>134</v>
      </c>
      <c r="F104" s="82" t="s">
        <v>135</v>
      </c>
      <c r="G104" s="85" t="s">
        <v>107</v>
      </c>
      <c r="H104" s="86">
        <v>1</v>
      </c>
      <c r="I104" s="87">
        <v>0</v>
      </c>
      <c r="J104" s="88">
        <f t="shared" si="0"/>
        <v>0</v>
      </c>
      <c r="K104" s="7"/>
      <c r="L104" s="71" t="s">
        <v>4</v>
      </c>
      <c r="N104" s="72">
        <f t="shared" si="1"/>
        <v>0</v>
      </c>
      <c r="O104" s="72">
        <v>0</v>
      </c>
      <c r="P104" s="72">
        <f t="shared" si="2"/>
        <v>0</v>
      </c>
      <c r="Q104" s="72">
        <v>0</v>
      </c>
      <c r="R104" s="73">
        <f t="shared" si="3"/>
        <v>0</v>
      </c>
      <c r="AP104" s="74" t="s">
        <v>43</v>
      </c>
      <c r="AR104" s="74" t="s">
        <v>47</v>
      </c>
      <c r="AS104" s="74" t="s">
        <v>46</v>
      </c>
      <c r="AW104" s="1" t="s">
        <v>45</v>
      </c>
      <c r="BC104" s="75" t="e">
        <f>IF(#REF!="základní",J104,0)</f>
        <v>#REF!</v>
      </c>
      <c r="BD104" s="75" t="e">
        <f>IF(#REF!="snížená",J104,0)</f>
        <v>#REF!</v>
      </c>
      <c r="BE104" s="75" t="e">
        <f>IF(#REF!="zákl. přenesená",J104,0)</f>
        <v>#REF!</v>
      </c>
      <c r="BF104" s="75" t="e">
        <f>IF(#REF!="sníž. přenesená",J104,0)</f>
        <v>#REF!</v>
      </c>
      <c r="BG104" s="75" t="e">
        <f>IF(#REF!="nulová",J104,0)</f>
        <v>#REF!</v>
      </c>
      <c r="BH104" s="1" t="s">
        <v>46</v>
      </c>
      <c r="BI104" s="75">
        <f t="shared" si="4"/>
        <v>0</v>
      </c>
      <c r="BJ104" s="1" t="s">
        <v>43</v>
      </c>
      <c r="BK104" s="74" t="s">
        <v>91</v>
      </c>
    </row>
    <row r="105" spans="2:63" s="8" customFormat="1" ht="20.100000000000001" customHeight="1" x14ac:dyDescent="0.25">
      <c r="B105" s="7"/>
      <c r="C105" s="83">
        <v>37</v>
      </c>
      <c r="D105" s="83" t="s">
        <v>117</v>
      </c>
      <c r="E105" s="84" t="s">
        <v>136</v>
      </c>
      <c r="F105" s="82" t="s">
        <v>137</v>
      </c>
      <c r="G105" s="85" t="s">
        <v>107</v>
      </c>
      <c r="H105" s="86">
        <v>1</v>
      </c>
      <c r="I105" s="87">
        <v>0</v>
      </c>
      <c r="J105" s="88">
        <f t="shared" si="0"/>
        <v>0</v>
      </c>
      <c r="K105" s="7"/>
      <c r="L105" s="71" t="s">
        <v>4</v>
      </c>
      <c r="N105" s="72">
        <f t="shared" si="1"/>
        <v>0</v>
      </c>
      <c r="O105" s="72">
        <v>0</v>
      </c>
      <c r="P105" s="72">
        <f t="shared" si="2"/>
        <v>0</v>
      </c>
      <c r="Q105" s="72">
        <v>0</v>
      </c>
      <c r="R105" s="73">
        <f t="shared" si="3"/>
        <v>0</v>
      </c>
      <c r="AP105" s="74" t="s">
        <v>43</v>
      </c>
      <c r="AR105" s="74" t="s">
        <v>47</v>
      </c>
      <c r="AS105" s="74" t="s">
        <v>46</v>
      </c>
      <c r="AW105" s="1" t="s">
        <v>45</v>
      </c>
      <c r="BC105" s="75" t="e">
        <f>IF(#REF!="základní",J105,0)</f>
        <v>#REF!</v>
      </c>
      <c r="BD105" s="75" t="e">
        <f>IF(#REF!="snížená",J105,0)</f>
        <v>#REF!</v>
      </c>
      <c r="BE105" s="75" t="e">
        <f>IF(#REF!="zákl. přenesená",J105,0)</f>
        <v>#REF!</v>
      </c>
      <c r="BF105" s="75" t="e">
        <f>IF(#REF!="sníž. přenesená",J105,0)</f>
        <v>#REF!</v>
      </c>
      <c r="BG105" s="75" t="e">
        <f>IF(#REF!="nulová",J105,0)</f>
        <v>#REF!</v>
      </c>
      <c r="BH105" s="1" t="s">
        <v>46</v>
      </c>
      <c r="BI105" s="75">
        <f t="shared" si="4"/>
        <v>0</v>
      </c>
      <c r="BJ105" s="1" t="s">
        <v>43</v>
      </c>
      <c r="BK105" s="74" t="s">
        <v>92</v>
      </c>
    </row>
    <row r="106" spans="2:63" s="8" customFormat="1" ht="20.100000000000001" customHeight="1" x14ac:dyDescent="0.25">
      <c r="B106" s="7"/>
      <c r="C106" s="83">
        <v>38</v>
      </c>
      <c r="D106" s="83" t="s">
        <v>117</v>
      </c>
      <c r="E106" s="84" t="s">
        <v>138</v>
      </c>
      <c r="F106" s="82" t="s">
        <v>262</v>
      </c>
      <c r="G106" s="85" t="s">
        <v>107</v>
      </c>
      <c r="H106" s="86">
        <v>2</v>
      </c>
      <c r="I106" s="87">
        <v>0</v>
      </c>
      <c r="J106" s="88">
        <f t="shared" si="0"/>
        <v>0</v>
      </c>
      <c r="K106" s="7"/>
      <c r="L106" s="71" t="s">
        <v>4</v>
      </c>
      <c r="N106" s="72">
        <f t="shared" si="1"/>
        <v>0</v>
      </c>
      <c r="O106" s="72">
        <v>0</v>
      </c>
      <c r="P106" s="72">
        <f t="shared" si="2"/>
        <v>0</v>
      </c>
      <c r="Q106" s="72">
        <v>0</v>
      </c>
      <c r="R106" s="73">
        <f t="shared" si="3"/>
        <v>0</v>
      </c>
      <c r="AP106" s="74" t="s">
        <v>43</v>
      </c>
      <c r="AR106" s="74" t="s">
        <v>47</v>
      </c>
      <c r="AS106" s="74" t="s">
        <v>46</v>
      </c>
      <c r="AW106" s="1" t="s">
        <v>45</v>
      </c>
      <c r="BC106" s="75" t="e">
        <f>IF(#REF!="základní",J106,0)</f>
        <v>#REF!</v>
      </c>
      <c r="BD106" s="75" t="e">
        <f>IF(#REF!="snížená",J106,0)</f>
        <v>#REF!</v>
      </c>
      <c r="BE106" s="75" t="e">
        <f>IF(#REF!="zákl. přenesená",J106,0)</f>
        <v>#REF!</v>
      </c>
      <c r="BF106" s="75" t="e">
        <f>IF(#REF!="sníž. přenesená",J106,0)</f>
        <v>#REF!</v>
      </c>
      <c r="BG106" s="75" t="e">
        <f>IF(#REF!="nulová",J106,0)</f>
        <v>#REF!</v>
      </c>
      <c r="BH106" s="1" t="s">
        <v>46</v>
      </c>
      <c r="BI106" s="75">
        <f t="shared" si="4"/>
        <v>0</v>
      </c>
      <c r="BJ106" s="1" t="s">
        <v>43</v>
      </c>
      <c r="BK106" s="74" t="s">
        <v>93</v>
      </c>
    </row>
    <row r="107" spans="2:63" s="8" customFormat="1" ht="20.100000000000001" customHeight="1" x14ac:dyDescent="0.25">
      <c r="B107" s="7"/>
      <c r="C107" s="83">
        <v>39</v>
      </c>
      <c r="D107" s="83" t="s">
        <v>139</v>
      </c>
      <c r="E107" s="84" t="s">
        <v>118</v>
      </c>
      <c r="F107" s="82" t="s">
        <v>140</v>
      </c>
      <c r="G107" s="85" t="s">
        <v>107</v>
      </c>
      <c r="H107" s="86">
        <v>3</v>
      </c>
      <c r="I107" s="87">
        <v>0</v>
      </c>
      <c r="J107" s="88">
        <f t="shared" si="0"/>
        <v>0</v>
      </c>
      <c r="K107" s="7"/>
      <c r="L107" s="71" t="s">
        <v>4</v>
      </c>
      <c r="N107" s="72">
        <f t="shared" si="1"/>
        <v>0</v>
      </c>
      <c r="O107" s="72">
        <v>0</v>
      </c>
      <c r="P107" s="72">
        <f t="shared" si="2"/>
        <v>0</v>
      </c>
      <c r="Q107" s="72">
        <v>0</v>
      </c>
      <c r="R107" s="73">
        <f t="shared" si="3"/>
        <v>0</v>
      </c>
      <c r="AP107" s="74" t="s">
        <v>43</v>
      </c>
      <c r="AR107" s="74" t="s">
        <v>47</v>
      </c>
      <c r="AS107" s="74" t="s">
        <v>46</v>
      </c>
      <c r="AW107" s="1" t="s">
        <v>45</v>
      </c>
      <c r="BC107" s="75" t="e">
        <f>IF(#REF!="základní",J107,0)</f>
        <v>#REF!</v>
      </c>
      <c r="BD107" s="75" t="e">
        <f>IF(#REF!="snížená",J107,0)</f>
        <v>#REF!</v>
      </c>
      <c r="BE107" s="75" t="e">
        <f>IF(#REF!="zákl. přenesená",J107,0)</f>
        <v>#REF!</v>
      </c>
      <c r="BF107" s="75" t="e">
        <f>IF(#REF!="sníž. přenesená",J107,0)</f>
        <v>#REF!</v>
      </c>
      <c r="BG107" s="75" t="e">
        <f>IF(#REF!="nulová",J107,0)</f>
        <v>#REF!</v>
      </c>
      <c r="BH107" s="1" t="s">
        <v>46</v>
      </c>
      <c r="BI107" s="75">
        <f t="shared" si="4"/>
        <v>0</v>
      </c>
      <c r="BJ107" s="1" t="s">
        <v>43</v>
      </c>
      <c r="BK107" s="74" t="s">
        <v>94</v>
      </c>
    </row>
    <row r="108" spans="2:63" s="8" customFormat="1" ht="20.100000000000001" customHeight="1" x14ac:dyDescent="0.25">
      <c r="B108" s="7"/>
      <c r="C108" s="83">
        <v>40</v>
      </c>
      <c r="D108" s="83" t="s">
        <v>139</v>
      </c>
      <c r="E108" s="84" t="s">
        <v>120</v>
      </c>
      <c r="F108" s="82" t="s">
        <v>146</v>
      </c>
      <c r="G108" s="85" t="s">
        <v>107</v>
      </c>
      <c r="H108" s="86">
        <v>1</v>
      </c>
      <c r="I108" s="87">
        <v>0</v>
      </c>
      <c r="J108" s="88">
        <f t="shared" si="0"/>
        <v>0</v>
      </c>
      <c r="K108" s="7"/>
      <c r="L108" s="71" t="s">
        <v>4</v>
      </c>
      <c r="N108" s="72">
        <f t="shared" si="1"/>
        <v>0</v>
      </c>
      <c r="O108" s="72">
        <v>0</v>
      </c>
      <c r="P108" s="72">
        <f t="shared" si="2"/>
        <v>0</v>
      </c>
      <c r="Q108" s="72">
        <v>0</v>
      </c>
      <c r="R108" s="73">
        <f t="shared" si="3"/>
        <v>0</v>
      </c>
      <c r="AP108" s="74" t="s">
        <v>43</v>
      </c>
      <c r="AR108" s="74" t="s">
        <v>47</v>
      </c>
      <c r="AS108" s="74" t="s">
        <v>46</v>
      </c>
      <c r="AW108" s="1" t="s">
        <v>45</v>
      </c>
      <c r="BC108" s="75" t="e">
        <f>IF(#REF!="základní",J108,0)</f>
        <v>#REF!</v>
      </c>
      <c r="BD108" s="75" t="e">
        <f>IF(#REF!="snížená",J108,0)</f>
        <v>#REF!</v>
      </c>
      <c r="BE108" s="75" t="e">
        <f>IF(#REF!="zákl. přenesená",J108,0)</f>
        <v>#REF!</v>
      </c>
      <c r="BF108" s="75" t="e">
        <f>IF(#REF!="sníž. přenesená",J108,0)</f>
        <v>#REF!</v>
      </c>
      <c r="BG108" s="75" t="e">
        <f>IF(#REF!="nulová",J108,0)</f>
        <v>#REF!</v>
      </c>
      <c r="BH108" s="1" t="s">
        <v>46</v>
      </c>
      <c r="BI108" s="75">
        <f t="shared" si="4"/>
        <v>0</v>
      </c>
      <c r="BJ108" s="1" t="s">
        <v>43</v>
      </c>
      <c r="BK108" s="74" t="s">
        <v>95</v>
      </c>
    </row>
    <row r="109" spans="2:63" s="8" customFormat="1" ht="20.100000000000001" customHeight="1" x14ac:dyDescent="0.25">
      <c r="B109" s="7"/>
      <c r="C109" s="83">
        <v>41</v>
      </c>
      <c r="D109" s="83" t="s">
        <v>139</v>
      </c>
      <c r="E109" s="84" t="s">
        <v>144</v>
      </c>
      <c r="F109" s="82" t="s">
        <v>145</v>
      </c>
      <c r="G109" s="85" t="s">
        <v>107</v>
      </c>
      <c r="H109" s="86">
        <v>4</v>
      </c>
      <c r="I109" s="87">
        <v>0</v>
      </c>
      <c r="J109" s="88">
        <f t="shared" si="0"/>
        <v>0</v>
      </c>
      <c r="K109" s="7"/>
      <c r="L109" s="71" t="s">
        <v>4</v>
      </c>
      <c r="N109" s="72">
        <f t="shared" si="1"/>
        <v>0</v>
      </c>
      <c r="O109" s="72">
        <v>0</v>
      </c>
      <c r="P109" s="72">
        <f t="shared" si="2"/>
        <v>0</v>
      </c>
      <c r="Q109" s="72">
        <v>0</v>
      </c>
      <c r="R109" s="73">
        <f t="shared" si="3"/>
        <v>0</v>
      </c>
      <c r="AP109" s="74" t="s">
        <v>43</v>
      </c>
      <c r="AR109" s="74" t="s">
        <v>47</v>
      </c>
      <c r="AS109" s="74" t="s">
        <v>46</v>
      </c>
      <c r="AW109" s="1" t="s">
        <v>45</v>
      </c>
      <c r="BC109" s="75" t="e">
        <f>IF(#REF!="základní",J109,0)</f>
        <v>#REF!</v>
      </c>
      <c r="BD109" s="75" t="e">
        <f>IF(#REF!="snížená",J109,0)</f>
        <v>#REF!</v>
      </c>
      <c r="BE109" s="75" t="e">
        <f>IF(#REF!="zákl. přenesená",J109,0)</f>
        <v>#REF!</v>
      </c>
      <c r="BF109" s="75" t="e">
        <f>IF(#REF!="sníž. přenesená",J109,0)</f>
        <v>#REF!</v>
      </c>
      <c r="BG109" s="75" t="e">
        <f>IF(#REF!="nulová",J109,0)</f>
        <v>#REF!</v>
      </c>
      <c r="BH109" s="1" t="s">
        <v>46</v>
      </c>
      <c r="BI109" s="75">
        <f t="shared" si="4"/>
        <v>0</v>
      </c>
      <c r="BJ109" s="1" t="s">
        <v>43</v>
      </c>
      <c r="BK109" s="74" t="s">
        <v>96</v>
      </c>
    </row>
    <row r="110" spans="2:63" s="8" customFormat="1" ht="20.100000000000001" customHeight="1" x14ac:dyDescent="0.25">
      <c r="B110" s="7"/>
      <c r="C110" s="83">
        <v>42</v>
      </c>
      <c r="D110" s="83" t="s">
        <v>139</v>
      </c>
      <c r="E110" s="84" t="s">
        <v>0</v>
      </c>
      <c r="F110" s="82" t="s">
        <v>147</v>
      </c>
      <c r="G110" s="85" t="s">
        <v>107</v>
      </c>
      <c r="H110" s="86">
        <v>10</v>
      </c>
      <c r="I110" s="87">
        <v>0</v>
      </c>
      <c r="J110" s="88">
        <f t="shared" si="0"/>
        <v>0</v>
      </c>
      <c r="K110" s="7"/>
      <c r="L110" s="71" t="s">
        <v>4</v>
      </c>
      <c r="N110" s="72">
        <f t="shared" si="1"/>
        <v>0</v>
      </c>
      <c r="O110" s="72">
        <v>0</v>
      </c>
      <c r="P110" s="72">
        <f t="shared" si="2"/>
        <v>0</v>
      </c>
      <c r="Q110" s="72">
        <v>0</v>
      </c>
      <c r="R110" s="73">
        <f t="shared" si="3"/>
        <v>0</v>
      </c>
      <c r="AP110" s="74" t="s">
        <v>43</v>
      </c>
      <c r="AR110" s="74" t="s">
        <v>47</v>
      </c>
      <c r="AS110" s="74" t="s">
        <v>46</v>
      </c>
      <c r="AW110" s="1" t="s">
        <v>45</v>
      </c>
      <c r="BC110" s="75" t="e">
        <f>IF(#REF!="základní",J110,0)</f>
        <v>#REF!</v>
      </c>
      <c r="BD110" s="75" t="e">
        <f>IF(#REF!="snížená",J110,0)</f>
        <v>#REF!</v>
      </c>
      <c r="BE110" s="75" t="e">
        <f>IF(#REF!="zákl. přenesená",J110,0)</f>
        <v>#REF!</v>
      </c>
      <c r="BF110" s="75" t="e">
        <f>IF(#REF!="sníž. přenesená",J110,0)</f>
        <v>#REF!</v>
      </c>
      <c r="BG110" s="75" t="e">
        <f>IF(#REF!="nulová",J110,0)</f>
        <v>#REF!</v>
      </c>
      <c r="BH110" s="1" t="s">
        <v>46</v>
      </c>
      <c r="BI110" s="75">
        <f t="shared" si="4"/>
        <v>0</v>
      </c>
      <c r="BJ110" s="1" t="s">
        <v>43</v>
      </c>
      <c r="BK110" s="74" t="s">
        <v>97</v>
      </c>
    </row>
    <row r="111" spans="2:63" s="8" customFormat="1" ht="20.100000000000001" customHeight="1" x14ac:dyDescent="0.25">
      <c r="B111" s="7"/>
      <c r="C111" s="83">
        <v>43</v>
      </c>
      <c r="D111" s="83" t="s">
        <v>148</v>
      </c>
      <c r="E111" s="84" t="s">
        <v>118</v>
      </c>
      <c r="F111" s="82" t="s">
        <v>265</v>
      </c>
      <c r="G111" s="85" t="s">
        <v>149</v>
      </c>
      <c r="H111" s="86">
        <v>420</v>
      </c>
      <c r="I111" s="87">
        <v>0</v>
      </c>
      <c r="J111" s="88">
        <f t="shared" si="0"/>
        <v>0</v>
      </c>
      <c r="K111" s="7"/>
      <c r="L111" s="71" t="s">
        <v>4</v>
      </c>
      <c r="N111" s="72">
        <f t="shared" si="1"/>
        <v>0</v>
      </c>
      <c r="O111" s="72">
        <v>0</v>
      </c>
      <c r="P111" s="72">
        <f t="shared" si="2"/>
        <v>0</v>
      </c>
      <c r="Q111" s="72">
        <v>0</v>
      </c>
      <c r="R111" s="73">
        <f t="shared" si="3"/>
        <v>0</v>
      </c>
      <c r="AP111" s="74" t="s">
        <v>43</v>
      </c>
      <c r="AR111" s="74" t="s">
        <v>47</v>
      </c>
      <c r="AS111" s="74" t="s">
        <v>46</v>
      </c>
      <c r="AW111" s="1" t="s">
        <v>45</v>
      </c>
      <c r="BC111" s="75" t="e">
        <f>IF(#REF!="základní",J111,0)</f>
        <v>#REF!</v>
      </c>
      <c r="BD111" s="75" t="e">
        <f>IF(#REF!="snížená",J111,0)</f>
        <v>#REF!</v>
      </c>
      <c r="BE111" s="75" t="e">
        <f>IF(#REF!="zákl. přenesená",J111,0)</f>
        <v>#REF!</v>
      </c>
      <c r="BF111" s="75" t="e">
        <f>IF(#REF!="sníž. přenesená",J111,0)</f>
        <v>#REF!</v>
      </c>
      <c r="BG111" s="75" t="e">
        <f>IF(#REF!="nulová",J111,0)</f>
        <v>#REF!</v>
      </c>
      <c r="BH111" s="1" t="s">
        <v>46</v>
      </c>
      <c r="BI111" s="75">
        <f t="shared" si="4"/>
        <v>0</v>
      </c>
      <c r="BJ111" s="1" t="s">
        <v>43</v>
      </c>
      <c r="BK111" s="74" t="s">
        <v>98</v>
      </c>
    </row>
    <row r="112" spans="2:63" s="8" customFormat="1" ht="20.100000000000001" customHeight="1" x14ac:dyDescent="0.25">
      <c r="B112" s="7"/>
      <c r="C112" s="65">
        <v>44</v>
      </c>
      <c r="D112" s="83" t="s">
        <v>148</v>
      </c>
      <c r="E112" s="84" t="s">
        <v>120</v>
      </c>
      <c r="F112" s="82" t="s">
        <v>266</v>
      </c>
      <c r="G112" s="85" t="s">
        <v>149</v>
      </c>
      <c r="H112" s="86">
        <v>222</v>
      </c>
      <c r="I112" s="87">
        <v>0</v>
      </c>
      <c r="J112" s="88">
        <f t="shared" si="0"/>
        <v>0</v>
      </c>
      <c r="K112" s="7"/>
      <c r="L112" s="71" t="s">
        <v>4</v>
      </c>
      <c r="N112" s="72">
        <f t="shared" si="1"/>
        <v>0</v>
      </c>
      <c r="O112" s="72">
        <v>0</v>
      </c>
      <c r="P112" s="72">
        <f t="shared" si="2"/>
        <v>0</v>
      </c>
      <c r="Q112" s="72">
        <v>0</v>
      </c>
      <c r="R112" s="73">
        <f t="shared" si="3"/>
        <v>0</v>
      </c>
      <c r="AP112" s="74" t="s">
        <v>43</v>
      </c>
      <c r="AR112" s="74" t="s">
        <v>47</v>
      </c>
      <c r="AS112" s="74" t="s">
        <v>46</v>
      </c>
      <c r="AW112" s="1" t="s">
        <v>45</v>
      </c>
      <c r="BC112" s="75" t="e">
        <f>IF(#REF!="základní",J112,0)</f>
        <v>#REF!</v>
      </c>
      <c r="BD112" s="75" t="e">
        <f>IF(#REF!="snížená",J112,0)</f>
        <v>#REF!</v>
      </c>
      <c r="BE112" s="75" t="e">
        <f>IF(#REF!="zákl. přenesená",J112,0)</f>
        <v>#REF!</v>
      </c>
      <c r="BF112" s="75" t="e">
        <f>IF(#REF!="sníž. přenesená",J112,0)</f>
        <v>#REF!</v>
      </c>
      <c r="BG112" s="75" t="e">
        <f>IF(#REF!="nulová",J112,0)</f>
        <v>#REF!</v>
      </c>
      <c r="BH112" s="1" t="s">
        <v>46</v>
      </c>
      <c r="BI112" s="75">
        <f t="shared" si="4"/>
        <v>0</v>
      </c>
      <c r="BJ112" s="1" t="s">
        <v>43</v>
      </c>
      <c r="BK112" s="74" t="s">
        <v>99</v>
      </c>
    </row>
    <row r="113" spans="2:63" s="8" customFormat="1" ht="20.100000000000001" customHeight="1" x14ac:dyDescent="0.25">
      <c r="B113" s="7"/>
      <c r="C113" s="65">
        <v>45</v>
      </c>
      <c r="D113" s="83" t="s">
        <v>148</v>
      </c>
      <c r="E113" s="84" t="s">
        <v>150</v>
      </c>
      <c r="F113" s="82" t="s">
        <v>389</v>
      </c>
      <c r="G113" s="85" t="s">
        <v>149</v>
      </c>
      <c r="H113" s="86">
        <v>25</v>
      </c>
      <c r="I113" s="87">
        <v>0</v>
      </c>
      <c r="J113" s="88">
        <f t="shared" si="0"/>
        <v>0</v>
      </c>
      <c r="K113" s="7"/>
      <c r="L113" s="71" t="s">
        <v>4</v>
      </c>
      <c r="N113" s="72">
        <f t="shared" si="1"/>
        <v>0</v>
      </c>
      <c r="O113" s="72">
        <v>0</v>
      </c>
      <c r="P113" s="72">
        <f t="shared" si="2"/>
        <v>0</v>
      </c>
      <c r="Q113" s="72">
        <v>0</v>
      </c>
      <c r="R113" s="73">
        <f t="shared" si="3"/>
        <v>0</v>
      </c>
      <c r="AP113" s="74" t="s">
        <v>43</v>
      </c>
      <c r="AR113" s="74" t="s">
        <v>47</v>
      </c>
      <c r="AS113" s="74" t="s">
        <v>46</v>
      </c>
      <c r="AW113" s="1" t="s">
        <v>45</v>
      </c>
      <c r="BC113" s="75" t="e">
        <f>IF(#REF!="základní",J113,0)</f>
        <v>#REF!</v>
      </c>
      <c r="BD113" s="75" t="e">
        <f>IF(#REF!="snížená",J113,0)</f>
        <v>#REF!</v>
      </c>
      <c r="BE113" s="75" t="e">
        <f>IF(#REF!="zákl. přenesená",J113,0)</f>
        <v>#REF!</v>
      </c>
      <c r="BF113" s="75" t="e">
        <f>IF(#REF!="sníž. přenesená",J113,0)</f>
        <v>#REF!</v>
      </c>
      <c r="BG113" s="75" t="e">
        <f>IF(#REF!="nulová",J113,0)</f>
        <v>#REF!</v>
      </c>
      <c r="BH113" s="1" t="s">
        <v>46</v>
      </c>
      <c r="BI113" s="75">
        <f t="shared" si="4"/>
        <v>0</v>
      </c>
      <c r="BJ113" s="1" t="s">
        <v>43</v>
      </c>
      <c r="BK113" s="74" t="s">
        <v>100</v>
      </c>
    </row>
    <row r="114" spans="2:63" s="8" customFormat="1" ht="20.100000000000001" customHeight="1" x14ac:dyDescent="0.25">
      <c r="B114" s="7"/>
      <c r="C114" s="65">
        <v>46</v>
      </c>
      <c r="D114" s="65" t="s">
        <v>148</v>
      </c>
      <c r="E114" s="66" t="s">
        <v>151</v>
      </c>
      <c r="F114" s="82" t="s">
        <v>390</v>
      </c>
      <c r="G114" s="85" t="s">
        <v>149</v>
      </c>
      <c r="H114" s="86">
        <v>25</v>
      </c>
      <c r="I114" s="87">
        <v>0</v>
      </c>
      <c r="J114" s="88">
        <f t="shared" si="0"/>
        <v>0</v>
      </c>
      <c r="K114" s="7"/>
      <c r="L114" s="71" t="s">
        <v>4</v>
      </c>
      <c r="N114" s="72">
        <f t="shared" si="1"/>
        <v>0</v>
      </c>
      <c r="O114" s="72">
        <v>0</v>
      </c>
      <c r="P114" s="72">
        <f t="shared" si="2"/>
        <v>0</v>
      </c>
      <c r="Q114" s="72">
        <v>0</v>
      </c>
      <c r="R114" s="73">
        <f t="shared" si="3"/>
        <v>0</v>
      </c>
      <c r="AP114" s="74" t="s">
        <v>43</v>
      </c>
      <c r="AR114" s="74" t="s">
        <v>47</v>
      </c>
      <c r="AS114" s="74" t="s">
        <v>46</v>
      </c>
      <c r="AW114" s="1" t="s">
        <v>45</v>
      </c>
      <c r="BC114" s="75" t="e">
        <f>IF(#REF!="základní",J114,0)</f>
        <v>#REF!</v>
      </c>
      <c r="BD114" s="75" t="e">
        <f>IF(#REF!="snížená",J114,0)</f>
        <v>#REF!</v>
      </c>
      <c r="BE114" s="75" t="e">
        <f>IF(#REF!="zákl. přenesená",J114,0)</f>
        <v>#REF!</v>
      </c>
      <c r="BF114" s="75" t="e">
        <f>IF(#REF!="sníž. přenesená",J114,0)</f>
        <v>#REF!</v>
      </c>
      <c r="BG114" s="75" t="e">
        <f>IF(#REF!="nulová",J114,0)</f>
        <v>#REF!</v>
      </c>
      <c r="BH114" s="1" t="s">
        <v>46</v>
      </c>
      <c r="BI114" s="75">
        <f t="shared" si="4"/>
        <v>0</v>
      </c>
      <c r="BJ114" s="1" t="s">
        <v>43</v>
      </c>
      <c r="BK114" s="74" t="s">
        <v>101</v>
      </c>
    </row>
    <row r="115" spans="2:63" s="8" customFormat="1" ht="16.5" customHeight="1" x14ac:dyDescent="0.25">
      <c r="B115" s="7"/>
      <c r="C115" s="65"/>
      <c r="D115" s="65"/>
      <c r="E115" s="66"/>
      <c r="F115" s="67"/>
      <c r="G115" s="68" t="s">
        <v>4</v>
      </c>
      <c r="H115" s="69"/>
      <c r="I115" s="95"/>
      <c r="J115" s="70"/>
      <c r="K115" s="7"/>
      <c r="L115" s="71" t="s">
        <v>4</v>
      </c>
      <c r="N115" s="72">
        <f t="shared" si="1"/>
        <v>0</v>
      </c>
      <c r="O115" s="72">
        <v>0</v>
      </c>
      <c r="P115" s="72">
        <f t="shared" si="2"/>
        <v>0</v>
      </c>
      <c r="Q115" s="72">
        <v>0</v>
      </c>
      <c r="R115" s="73">
        <f t="shared" si="3"/>
        <v>0</v>
      </c>
      <c r="AP115" s="74" t="s">
        <v>43</v>
      </c>
      <c r="AR115" s="74" t="s">
        <v>47</v>
      </c>
      <c r="AS115" s="74" t="s">
        <v>46</v>
      </c>
      <c r="AW115" s="1" t="s">
        <v>45</v>
      </c>
      <c r="BC115" s="75" t="e">
        <f>IF(#REF!="základní",J115,0)</f>
        <v>#REF!</v>
      </c>
      <c r="BD115" s="75" t="e">
        <f>IF(#REF!="snížená",J115,0)</f>
        <v>#REF!</v>
      </c>
      <c r="BE115" s="75" t="e">
        <f>IF(#REF!="zákl. přenesená",J115,0)</f>
        <v>#REF!</v>
      </c>
      <c r="BF115" s="75" t="e">
        <f>IF(#REF!="sníž. přenesená",J115,0)</f>
        <v>#REF!</v>
      </c>
      <c r="BG115" s="75" t="e">
        <f>IF(#REF!="nulová",J115,0)</f>
        <v>#REF!</v>
      </c>
      <c r="BH115" s="1" t="s">
        <v>46</v>
      </c>
      <c r="BI115" s="75">
        <f t="shared" si="4"/>
        <v>0</v>
      </c>
      <c r="BJ115" s="1" t="s">
        <v>43</v>
      </c>
      <c r="BK115" s="74" t="s">
        <v>102</v>
      </c>
    </row>
    <row r="116" spans="2:63" s="8" customFormat="1" ht="16.5" customHeight="1" x14ac:dyDescent="0.25">
      <c r="B116" s="7"/>
      <c r="C116" s="65"/>
      <c r="D116" s="65"/>
      <c r="E116" s="66"/>
      <c r="F116" s="67"/>
      <c r="G116" s="68" t="s">
        <v>4</v>
      </c>
      <c r="H116" s="69"/>
      <c r="I116" s="95"/>
      <c r="J116" s="70"/>
      <c r="K116" s="7"/>
      <c r="L116" s="71" t="s">
        <v>4</v>
      </c>
      <c r="N116" s="72">
        <f t="shared" si="1"/>
        <v>0</v>
      </c>
      <c r="O116" s="72">
        <v>0</v>
      </c>
      <c r="P116" s="72">
        <f t="shared" si="2"/>
        <v>0</v>
      </c>
      <c r="Q116" s="72">
        <v>0</v>
      </c>
      <c r="R116" s="73">
        <f t="shared" si="3"/>
        <v>0</v>
      </c>
      <c r="AP116" s="74" t="s">
        <v>43</v>
      </c>
      <c r="AR116" s="74" t="s">
        <v>47</v>
      </c>
      <c r="AS116" s="74" t="s">
        <v>46</v>
      </c>
      <c r="AW116" s="1" t="s">
        <v>45</v>
      </c>
      <c r="BC116" s="75" t="e">
        <f>IF(#REF!="základní",J116,0)</f>
        <v>#REF!</v>
      </c>
      <c r="BD116" s="75" t="e">
        <f>IF(#REF!="snížená",J116,0)</f>
        <v>#REF!</v>
      </c>
      <c r="BE116" s="75" t="e">
        <f>IF(#REF!="zákl. přenesená",J116,0)</f>
        <v>#REF!</v>
      </c>
      <c r="BF116" s="75" t="e">
        <f>IF(#REF!="sníž. přenesená",J116,0)</f>
        <v>#REF!</v>
      </c>
      <c r="BG116" s="75" t="e">
        <f>IF(#REF!="nulová",J116,0)</f>
        <v>#REF!</v>
      </c>
      <c r="BH116" s="1" t="s">
        <v>46</v>
      </c>
      <c r="BI116" s="75">
        <f t="shared" si="4"/>
        <v>0</v>
      </c>
      <c r="BJ116" s="1" t="s">
        <v>43</v>
      </c>
      <c r="BK116" s="74" t="s">
        <v>103</v>
      </c>
    </row>
    <row r="117" spans="2:63" s="55" customFormat="1" ht="26.1" customHeight="1" x14ac:dyDescent="0.25">
      <c r="B117" s="54"/>
      <c r="D117" s="56"/>
      <c r="E117" s="96" t="s">
        <v>143</v>
      </c>
      <c r="F117" s="57"/>
      <c r="I117" s="58"/>
      <c r="J117" s="59">
        <f>J118+J119+J120+J121</f>
        <v>0</v>
      </c>
      <c r="K117" s="54"/>
      <c r="L117" s="60"/>
      <c r="N117" s="61">
        <f>N126</f>
        <v>0</v>
      </c>
      <c r="P117" s="61">
        <f>P126</f>
        <v>0</v>
      </c>
      <c r="R117" s="62">
        <f>R126</f>
        <v>0</v>
      </c>
      <c r="AP117" s="56" t="s">
        <v>53</v>
      </c>
      <c r="AR117" s="63" t="s">
        <v>42</v>
      </c>
      <c r="AS117" s="63" t="s">
        <v>44</v>
      </c>
      <c r="AW117" s="56" t="s">
        <v>45</v>
      </c>
      <c r="BI117" s="64">
        <f>BI126</f>
        <v>0</v>
      </c>
    </row>
    <row r="118" spans="2:63" s="55" customFormat="1" ht="39.950000000000003" customHeight="1" x14ac:dyDescent="0.2">
      <c r="B118" s="54"/>
      <c r="C118" s="65">
        <v>47</v>
      </c>
      <c r="D118" s="65"/>
      <c r="E118" s="66"/>
      <c r="F118" s="131" t="s">
        <v>391</v>
      </c>
      <c r="G118" s="68" t="s">
        <v>107</v>
      </c>
      <c r="H118" s="69">
        <v>2</v>
      </c>
      <c r="I118" s="87">
        <v>0</v>
      </c>
      <c r="J118" s="70">
        <f>ROUND(I118*H118,2)</f>
        <v>0</v>
      </c>
      <c r="K118" s="54"/>
      <c r="L118" s="60"/>
      <c r="N118" s="61"/>
      <c r="P118" s="61"/>
      <c r="R118" s="62"/>
      <c r="AP118" s="56"/>
      <c r="AR118" s="63"/>
      <c r="AS118" s="63"/>
      <c r="AW118" s="56"/>
      <c r="BI118" s="64"/>
    </row>
    <row r="119" spans="2:63" s="55" customFormat="1" ht="75" customHeight="1" x14ac:dyDescent="0.2">
      <c r="B119" s="54"/>
      <c r="C119" s="83">
        <v>48</v>
      </c>
      <c r="D119" s="83"/>
      <c r="E119" s="84"/>
      <c r="F119" s="82" t="s">
        <v>193</v>
      </c>
      <c r="G119" s="85" t="s">
        <v>107</v>
      </c>
      <c r="H119" s="86">
        <v>2</v>
      </c>
      <c r="I119" s="87">
        <v>0</v>
      </c>
      <c r="J119" s="88">
        <f t="shared" ref="J119:J120" si="5">ROUND(I119*H119,2)</f>
        <v>0</v>
      </c>
      <c r="K119" s="54"/>
      <c r="L119" s="60"/>
      <c r="N119" s="61"/>
      <c r="P119" s="61"/>
      <c r="R119" s="62"/>
      <c r="AP119" s="56"/>
      <c r="AR119" s="63"/>
      <c r="AS119" s="63"/>
      <c r="AW119" s="56"/>
      <c r="BI119" s="64"/>
    </row>
    <row r="120" spans="2:63" s="55" customFormat="1" ht="140.1" customHeight="1" x14ac:dyDescent="0.2">
      <c r="B120" s="54"/>
      <c r="C120" s="83">
        <v>49</v>
      </c>
      <c r="D120" s="83"/>
      <c r="E120" s="84"/>
      <c r="F120" s="82" t="s">
        <v>392</v>
      </c>
      <c r="G120" s="85" t="s">
        <v>107</v>
      </c>
      <c r="H120" s="86">
        <v>6</v>
      </c>
      <c r="I120" s="87">
        <v>0</v>
      </c>
      <c r="J120" s="88">
        <f t="shared" si="5"/>
        <v>0</v>
      </c>
      <c r="K120" s="54"/>
      <c r="L120" s="60"/>
      <c r="N120" s="61"/>
      <c r="P120" s="61"/>
      <c r="R120" s="62"/>
      <c r="AP120" s="56"/>
      <c r="AR120" s="63"/>
      <c r="AS120" s="63"/>
      <c r="AW120" s="56"/>
      <c r="BI120" s="64"/>
    </row>
    <row r="121" spans="2:63" s="55" customFormat="1" ht="122.1" customHeight="1" x14ac:dyDescent="0.2">
      <c r="B121" s="54"/>
      <c r="C121" s="83">
        <v>50</v>
      </c>
      <c r="D121" s="83"/>
      <c r="E121" s="84"/>
      <c r="F121" s="82" t="s">
        <v>393</v>
      </c>
      <c r="G121" s="85" t="s">
        <v>107</v>
      </c>
      <c r="H121" s="86">
        <v>6</v>
      </c>
      <c r="I121" s="87">
        <v>0</v>
      </c>
      <c r="J121" s="88">
        <f t="shared" ref="J121" si="6">ROUND(I121*H121,2)</f>
        <v>0</v>
      </c>
      <c r="K121" s="54"/>
      <c r="L121" s="60"/>
      <c r="N121" s="61"/>
      <c r="P121" s="61"/>
      <c r="R121" s="62"/>
      <c r="AP121" s="56"/>
      <c r="AR121" s="63"/>
      <c r="AS121" s="63"/>
      <c r="AW121" s="56"/>
      <c r="BI121" s="64"/>
    </row>
    <row r="122" spans="2:63" s="55" customFormat="1" ht="16.5" customHeight="1" x14ac:dyDescent="0.2">
      <c r="B122" s="54"/>
      <c r="C122" s="83"/>
      <c r="D122" s="83"/>
      <c r="E122" s="84"/>
      <c r="F122" s="82"/>
      <c r="G122" s="85"/>
      <c r="H122" s="86"/>
      <c r="I122" s="97"/>
      <c r="J122" s="88"/>
      <c r="K122" s="54"/>
      <c r="L122" s="60"/>
      <c r="N122" s="61"/>
      <c r="P122" s="61"/>
      <c r="R122" s="62"/>
      <c r="AP122" s="56"/>
      <c r="AR122" s="63"/>
      <c r="AS122" s="63"/>
      <c r="AW122" s="56"/>
      <c r="BI122" s="64"/>
    </row>
    <row r="123" spans="2:63" s="55" customFormat="1" ht="16.5" customHeight="1" x14ac:dyDescent="0.2">
      <c r="B123" s="54"/>
      <c r="C123" s="83"/>
      <c r="D123" s="83"/>
      <c r="E123" s="84"/>
      <c r="F123" s="82"/>
      <c r="G123" s="85"/>
      <c r="H123" s="86"/>
      <c r="I123" s="97"/>
      <c r="J123" s="88"/>
      <c r="K123" s="54"/>
      <c r="L123" s="60"/>
      <c r="N123" s="61"/>
      <c r="P123" s="61"/>
      <c r="R123" s="62"/>
      <c r="AP123" s="56"/>
      <c r="AR123" s="63"/>
      <c r="AS123" s="63"/>
      <c r="AW123" s="56"/>
      <c r="BI123" s="64"/>
    </row>
    <row r="124" spans="2:63" s="55" customFormat="1" ht="26.1" customHeight="1" x14ac:dyDescent="0.25">
      <c r="B124" s="54"/>
      <c r="D124" s="56"/>
      <c r="E124" s="96" t="s">
        <v>142</v>
      </c>
      <c r="F124" s="57"/>
      <c r="I124" s="58"/>
      <c r="J124" s="59">
        <f>J125+J126+J127+J128+J129</f>
        <v>0</v>
      </c>
      <c r="K124" s="54"/>
      <c r="L124" s="60"/>
      <c r="N124" s="61">
        <f>N134</f>
        <v>0</v>
      </c>
      <c r="P124" s="61">
        <f>P134</f>
        <v>0</v>
      </c>
      <c r="R124" s="62">
        <f>R134</f>
        <v>0</v>
      </c>
      <c r="AP124" s="56" t="s">
        <v>53</v>
      </c>
      <c r="AR124" s="63" t="s">
        <v>42</v>
      </c>
      <c r="AS124" s="63" t="s">
        <v>44</v>
      </c>
      <c r="AW124" s="56" t="s">
        <v>45</v>
      </c>
      <c r="BI124" s="64">
        <f>BI134</f>
        <v>0</v>
      </c>
    </row>
    <row r="125" spans="2:63" s="55" customFormat="1" ht="16.5" customHeight="1" x14ac:dyDescent="0.2">
      <c r="B125" s="54"/>
      <c r="C125" s="65">
        <v>51</v>
      </c>
      <c r="D125" s="65"/>
      <c r="E125" s="66"/>
      <c r="F125" s="67" t="s">
        <v>192</v>
      </c>
      <c r="G125" s="68" t="s">
        <v>107</v>
      </c>
      <c r="H125" s="69">
        <v>1</v>
      </c>
      <c r="I125" s="87">
        <v>0</v>
      </c>
      <c r="J125" s="70">
        <f t="shared" ref="J125" si="7">ROUND(I125*H125,2)</f>
        <v>0</v>
      </c>
      <c r="K125" s="54"/>
      <c r="L125" s="60"/>
      <c r="N125" s="61"/>
      <c r="P125" s="61"/>
      <c r="R125" s="62"/>
      <c r="AP125" s="56"/>
      <c r="AR125" s="63"/>
      <c r="AS125" s="63"/>
      <c r="AW125" s="56"/>
      <c r="BI125" s="64"/>
    </row>
    <row r="126" spans="2:63" s="8" customFormat="1" ht="16.5" customHeight="1" x14ac:dyDescent="0.25">
      <c r="B126" s="7"/>
      <c r="C126" s="65">
        <v>52</v>
      </c>
      <c r="D126" s="65"/>
      <c r="E126" s="66"/>
      <c r="F126" s="82" t="s">
        <v>444</v>
      </c>
      <c r="G126" s="68" t="s">
        <v>149</v>
      </c>
      <c r="H126" s="69">
        <v>320</v>
      </c>
      <c r="I126" s="87">
        <v>0</v>
      </c>
      <c r="J126" s="70">
        <f t="shared" ref="J126:J127" si="8">ROUND(I126*H126,2)</f>
        <v>0</v>
      </c>
      <c r="K126" s="7"/>
      <c r="L126" s="76" t="s">
        <v>4</v>
      </c>
      <c r="M126" s="77"/>
      <c r="N126" s="78">
        <f>M126*H126</f>
        <v>0</v>
      </c>
      <c r="O126" s="78">
        <v>0</v>
      </c>
      <c r="P126" s="78">
        <f>O126*H126</f>
        <v>0</v>
      </c>
      <c r="Q126" s="78">
        <v>0</v>
      </c>
      <c r="R126" s="79">
        <f>Q126*H126</f>
        <v>0</v>
      </c>
      <c r="AP126" s="74" t="s">
        <v>43</v>
      </c>
      <c r="AR126" s="74" t="s">
        <v>47</v>
      </c>
      <c r="AS126" s="74" t="s">
        <v>46</v>
      </c>
      <c r="AW126" s="1" t="s">
        <v>45</v>
      </c>
      <c r="BC126" s="75" t="e">
        <f>IF(#REF!="základní",J126,0)</f>
        <v>#REF!</v>
      </c>
      <c r="BD126" s="75" t="e">
        <f>IF(#REF!="snížená",J126,0)</f>
        <v>#REF!</v>
      </c>
      <c r="BE126" s="75" t="e">
        <f>IF(#REF!="zákl. přenesená",J126,0)</f>
        <v>#REF!</v>
      </c>
      <c r="BF126" s="75" t="e">
        <f>IF(#REF!="sníž. přenesená",J126,0)</f>
        <v>#REF!</v>
      </c>
      <c r="BG126" s="75" t="e">
        <f>IF(#REF!="nulová",J126,0)</f>
        <v>#REF!</v>
      </c>
      <c r="BH126" s="1" t="s">
        <v>46</v>
      </c>
      <c r="BI126" s="75">
        <f>ROUND(I126*H126,2)</f>
        <v>0</v>
      </c>
      <c r="BJ126" s="1" t="s">
        <v>43</v>
      </c>
      <c r="BK126" s="74" t="s">
        <v>104</v>
      </c>
    </row>
    <row r="127" spans="2:63" s="8" customFormat="1" ht="16.5" customHeight="1" x14ac:dyDescent="0.25">
      <c r="B127" s="7"/>
      <c r="C127" s="65">
        <v>53</v>
      </c>
      <c r="D127" s="65"/>
      <c r="E127" s="66"/>
      <c r="F127" s="67" t="s">
        <v>445</v>
      </c>
      <c r="G127" s="68" t="s">
        <v>160</v>
      </c>
      <c r="H127" s="69">
        <v>200</v>
      </c>
      <c r="I127" s="87">
        <v>0</v>
      </c>
      <c r="J127" s="70">
        <f t="shared" si="8"/>
        <v>0</v>
      </c>
      <c r="K127" s="7"/>
      <c r="L127" s="89"/>
      <c r="N127" s="72"/>
      <c r="O127" s="72"/>
      <c r="P127" s="72"/>
      <c r="Q127" s="72"/>
      <c r="R127" s="72"/>
      <c r="AP127" s="74"/>
      <c r="AR127" s="74"/>
      <c r="AS127" s="74"/>
      <c r="AW127" s="1"/>
      <c r="BC127" s="75"/>
      <c r="BD127" s="75"/>
      <c r="BE127" s="75"/>
      <c r="BF127" s="75"/>
      <c r="BG127" s="75"/>
      <c r="BH127" s="1"/>
      <c r="BI127" s="75"/>
      <c r="BJ127" s="1"/>
      <c r="BK127" s="74"/>
    </row>
    <row r="128" spans="2:63" s="8" customFormat="1" ht="16.5" customHeight="1" x14ac:dyDescent="0.25">
      <c r="B128" s="7"/>
      <c r="C128" s="65">
        <v>54</v>
      </c>
      <c r="D128" s="65"/>
      <c r="E128" s="66"/>
      <c r="F128" s="67" t="s">
        <v>169</v>
      </c>
      <c r="G128" s="68" t="s">
        <v>160</v>
      </c>
      <c r="H128" s="69">
        <v>120</v>
      </c>
      <c r="I128" s="87">
        <v>0</v>
      </c>
      <c r="J128" s="70">
        <f t="shared" ref="J128" si="9">ROUND(I128*H128,2)</f>
        <v>0</v>
      </c>
      <c r="K128" s="7"/>
      <c r="L128" s="89"/>
      <c r="N128" s="72"/>
      <c r="O128" s="72"/>
      <c r="P128" s="72"/>
      <c r="Q128" s="72"/>
      <c r="R128" s="72"/>
      <c r="AP128" s="74"/>
      <c r="AR128" s="74"/>
      <c r="AS128" s="74"/>
      <c r="AW128" s="1"/>
      <c r="BC128" s="75"/>
      <c r="BD128" s="75"/>
      <c r="BE128" s="75"/>
      <c r="BF128" s="75"/>
      <c r="BG128" s="75"/>
      <c r="BH128" s="1"/>
      <c r="BI128" s="75"/>
      <c r="BJ128" s="1"/>
      <c r="BK128" s="74"/>
    </row>
    <row r="129" spans="2:63" s="8" customFormat="1" ht="16.5" customHeight="1" x14ac:dyDescent="0.25">
      <c r="B129" s="7"/>
      <c r="C129" s="65"/>
      <c r="D129" s="65"/>
      <c r="E129" s="66"/>
      <c r="F129" s="67"/>
      <c r="G129" s="68"/>
      <c r="H129" s="69"/>
      <c r="I129" s="95"/>
      <c r="J129" s="70"/>
      <c r="K129" s="7"/>
      <c r="L129" s="89"/>
      <c r="N129" s="72"/>
      <c r="O129" s="72"/>
      <c r="P129" s="72"/>
      <c r="Q129" s="72"/>
      <c r="R129" s="72"/>
      <c r="AP129" s="74"/>
      <c r="AR129" s="74"/>
      <c r="AS129" s="74"/>
      <c r="AW129" s="1"/>
      <c r="BC129" s="75"/>
      <c r="BD129" s="75"/>
      <c r="BE129" s="75"/>
      <c r="BF129" s="75"/>
      <c r="BG129" s="75"/>
      <c r="BH129" s="1"/>
      <c r="BI129" s="75"/>
      <c r="BJ129" s="1"/>
      <c r="BK129" s="74"/>
    </row>
    <row r="130" spans="2:63" s="8" customFormat="1" ht="6.95" customHeight="1" x14ac:dyDescent="0.25">
      <c r="B130" s="29"/>
      <c r="C130" s="30"/>
      <c r="D130" s="30"/>
      <c r="E130" s="30"/>
      <c r="F130" s="30"/>
      <c r="G130" s="30"/>
      <c r="H130" s="30"/>
      <c r="I130" s="30"/>
      <c r="J130" s="30"/>
      <c r="K130" s="7"/>
    </row>
  </sheetData>
  <mergeCells count="3">
    <mergeCell ref="E15:H15"/>
    <mergeCell ref="E21:H21"/>
    <mergeCell ref="E22:H22"/>
  </mergeCells>
  <pageMargins left="0.7" right="0.7" top="0.78740157499999996" bottom="0.78740157499999996" header="0.3" footer="0.3"/>
  <pageSetup paperSize="9"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99AB2-003C-4ED5-BA6A-8A48395A8E25}">
  <dimension ref="A1:F52"/>
  <sheetViews>
    <sheetView topLeftCell="A17" workbookViewId="0">
      <selection activeCell="E51" sqref="E51"/>
    </sheetView>
  </sheetViews>
  <sheetFormatPr defaultColWidth="8.85546875" defaultRowHeight="15" x14ac:dyDescent="0.25"/>
  <cols>
    <col min="1" max="1" width="14.140625" customWidth="1"/>
    <col min="2" max="2" width="73.7109375" customWidth="1"/>
    <col min="3" max="3" width="7.7109375" customWidth="1"/>
    <col min="4" max="5" width="15.7109375" customWidth="1"/>
    <col min="6" max="6" width="18" customWidth="1"/>
    <col min="7" max="7" width="12" bestFit="1" customWidth="1"/>
  </cols>
  <sheetData>
    <row r="1" spans="1:5" ht="18.75" x14ac:dyDescent="0.3">
      <c r="A1" s="98"/>
    </row>
    <row r="2" spans="1:5" ht="15.75" x14ac:dyDescent="0.25">
      <c r="A2" s="80" t="s">
        <v>154</v>
      </c>
      <c r="B2" s="129"/>
    </row>
    <row r="3" spans="1:5" ht="15.75" x14ac:dyDescent="0.25">
      <c r="A3" s="80" t="s">
        <v>155</v>
      </c>
      <c r="B3" s="100"/>
    </row>
    <row r="4" spans="1:5" x14ac:dyDescent="0.25">
      <c r="A4" s="128"/>
      <c r="B4" s="100"/>
    </row>
    <row r="5" spans="1:5" ht="18" x14ac:dyDescent="0.25">
      <c r="A5" s="130" t="s">
        <v>191</v>
      </c>
      <c r="B5" s="100"/>
    </row>
    <row r="6" spans="1:5" ht="18" x14ac:dyDescent="0.25">
      <c r="A6" s="130"/>
      <c r="B6" s="100"/>
    </row>
    <row r="7" spans="1:5" ht="15.75" x14ac:dyDescent="0.25">
      <c r="A7" s="80" t="s">
        <v>451</v>
      </c>
      <c r="B7" s="100"/>
    </row>
    <row r="8" spans="1:5" ht="15.75" x14ac:dyDescent="0.25">
      <c r="A8" s="80" t="s">
        <v>452</v>
      </c>
      <c r="B8" s="100"/>
    </row>
    <row r="9" spans="1:5" x14ac:dyDescent="0.25">
      <c r="A9" s="10"/>
      <c r="B9" s="100"/>
    </row>
    <row r="10" spans="1:5" x14ac:dyDescent="0.25">
      <c r="A10" s="99" t="s">
        <v>172</v>
      </c>
      <c r="B10" s="100"/>
    </row>
    <row r="11" spans="1:5" ht="15.75" thickBot="1" x14ac:dyDescent="0.3">
      <c r="A11" s="126"/>
      <c r="B11" s="127" t="s">
        <v>173</v>
      </c>
      <c r="C11" s="126" t="s">
        <v>174</v>
      </c>
      <c r="D11" s="126" t="s">
        <v>189</v>
      </c>
      <c r="E11" s="126" t="s">
        <v>190</v>
      </c>
    </row>
    <row r="12" spans="1:5" ht="15.75" thickTop="1" x14ac:dyDescent="0.25">
      <c r="A12" s="101"/>
      <c r="B12" s="102" t="s">
        <v>175</v>
      </c>
      <c r="C12" s="103">
        <v>11</v>
      </c>
      <c r="D12" s="104"/>
      <c r="E12" s="104">
        <f>C12*D12</f>
        <v>0</v>
      </c>
    </row>
    <row r="13" spans="1:5" x14ac:dyDescent="0.25">
      <c r="A13" s="101"/>
      <c r="B13" s="102" t="s">
        <v>442</v>
      </c>
      <c r="C13" s="103">
        <v>11</v>
      </c>
      <c r="D13" s="105"/>
      <c r="E13" s="104">
        <f t="shared" ref="E13:E14" si="0">C13*D13</f>
        <v>0</v>
      </c>
    </row>
    <row r="14" spans="1:5" x14ac:dyDescent="0.25">
      <c r="A14" s="101"/>
      <c r="B14" s="102" t="s">
        <v>176</v>
      </c>
      <c r="C14" s="103">
        <v>1</v>
      </c>
      <c r="D14" s="105"/>
      <c r="E14" s="104">
        <f t="shared" si="0"/>
        <v>0</v>
      </c>
    </row>
    <row r="15" spans="1:5" x14ac:dyDescent="0.25">
      <c r="A15" s="106"/>
      <c r="B15" s="107" t="s">
        <v>177</v>
      </c>
      <c r="C15" s="108">
        <v>4</v>
      </c>
      <c r="D15" s="109"/>
      <c r="E15" s="109">
        <f>C15*D15</f>
        <v>0</v>
      </c>
    </row>
    <row r="16" spans="1:5" x14ac:dyDescent="0.25">
      <c r="A16" s="106"/>
      <c r="B16" s="107" t="s">
        <v>178</v>
      </c>
      <c r="C16" s="108">
        <v>24</v>
      </c>
      <c r="D16" s="109"/>
      <c r="E16" s="109">
        <f>C16*D16</f>
        <v>0</v>
      </c>
    </row>
    <row r="17" spans="1:5" x14ac:dyDescent="0.25">
      <c r="A17" s="101"/>
      <c r="B17" s="102" t="s">
        <v>179</v>
      </c>
      <c r="C17" s="103">
        <v>8</v>
      </c>
      <c r="D17" s="105"/>
      <c r="E17" s="104">
        <f t="shared" ref="E17:E20" si="1">C17*D17</f>
        <v>0</v>
      </c>
    </row>
    <row r="18" spans="1:5" x14ac:dyDescent="0.25">
      <c r="A18" s="101"/>
      <c r="B18" s="102" t="s">
        <v>180</v>
      </c>
      <c r="C18" s="103">
        <v>8</v>
      </c>
      <c r="D18" s="105"/>
      <c r="E18" s="104">
        <f t="shared" si="1"/>
        <v>0</v>
      </c>
    </row>
    <row r="19" spans="1:5" x14ac:dyDescent="0.25">
      <c r="A19" s="101"/>
      <c r="B19" s="102" t="s">
        <v>181</v>
      </c>
      <c r="C19" s="103">
        <v>8</v>
      </c>
      <c r="D19" s="105"/>
      <c r="E19" s="104">
        <f t="shared" si="1"/>
        <v>0</v>
      </c>
    </row>
    <row r="20" spans="1:5" x14ac:dyDescent="0.25">
      <c r="A20" s="101"/>
      <c r="B20" s="102" t="s">
        <v>182</v>
      </c>
      <c r="C20" s="103">
        <v>4</v>
      </c>
      <c r="D20" s="105"/>
      <c r="E20" s="104">
        <f t="shared" si="1"/>
        <v>0</v>
      </c>
    </row>
    <row r="21" spans="1:5" x14ac:dyDescent="0.25">
      <c r="A21" s="110"/>
      <c r="B21" s="111"/>
      <c r="C21" s="112"/>
      <c r="D21" s="113"/>
      <c r="E21" s="113"/>
    </row>
    <row r="22" spans="1:5" x14ac:dyDescent="0.25">
      <c r="A22" s="99" t="s">
        <v>183</v>
      </c>
      <c r="B22" s="100"/>
    </row>
    <row r="23" spans="1:5" ht="15.75" thickBot="1" x14ac:dyDescent="0.3">
      <c r="A23" s="126"/>
      <c r="B23" s="127" t="s">
        <v>173</v>
      </c>
      <c r="C23" s="126" t="s">
        <v>174</v>
      </c>
      <c r="D23" s="126" t="s">
        <v>189</v>
      </c>
      <c r="E23" s="126" t="s">
        <v>190</v>
      </c>
    </row>
    <row r="24" spans="1:5" ht="15.75" thickTop="1" x14ac:dyDescent="0.25">
      <c r="A24" s="101"/>
      <c r="B24" s="102" t="s">
        <v>175</v>
      </c>
      <c r="C24" s="103">
        <v>14</v>
      </c>
      <c r="D24" s="104"/>
      <c r="E24" s="104">
        <f>C24*D24</f>
        <v>0</v>
      </c>
    </row>
    <row r="25" spans="1:5" x14ac:dyDescent="0.25">
      <c r="A25" s="101"/>
      <c r="B25" s="102" t="s">
        <v>442</v>
      </c>
      <c r="C25" s="103">
        <v>14</v>
      </c>
      <c r="D25" s="105"/>
      <c r="E25" s="104">
        <f t="shared" ref="E25:E26" si="2">C25*D25</f>
        <v>0</v>
      </c>
    </row>
    <row r="26" spans="1:5" x14ac:dyDescent="0.25">
      <c r="A26" s="101"/>
      <c r="B26" s="102" t="s">
        <v>176</v>
      </c>
      <c r="C26" s="103">
        <v>5</v>
      </c>
      <c r="D26" s="105"/>
      <c r="E26" s="104">
        <f t="shared" si="2"/>
        <v>0</v>
      </c>
    </row>
    <row r="27" spans="1:5" x14ac:dyDescent="0.25">
      <c r="A27" s="106"/>
      <c r="B27" s="107" t="s">
        <v>177</v>
      </c>
      <c r="C27" s="108">
        <v>4</v>
      </c>
      <c r="D27" s="109"/>
      <c r="E27" s="109">
        <f>C27*D27</f>
        <v>0</v>
      </c>
    </row>
    <row r="28" spans="1:5" x14ac:dyDescent="0.25">
      <c r="A28" s="106"/>
      <c r="B28" s="107" t="s">
        <v>178</v>
      </c>
      <c r="C28" s="108">
        <v>24</v>
      </c>
      <c r="D28" s="109"/>
      <c r="E28" s="109">
        <f>C28*D28</f>
        <v>0</v>
      </c>
    </row>
    <row r="29" spans="1:5" x14ac:dyDescent="0.25">
      <c r="A29" s="101"/>
      <c r="B29" s="102" t="s">
        <v>179</v>
      </c>
      <c r="C29" s="103">
        <v>7</v>
      </c>
      <c r="D29" s="105"/>
      <c r="E29" s="104">
        <f t="shared" ref="E29:E31" si="3">C29*D29</f>
        <v>0</v>
      </c>
    </row>
    <row r="30" spans="1:5" x14ac:dyDescent="0.25">
      <c r="A30" s="101"/>
      <c r="B30" s="102" t="s">
        <v>180</v>
      </c>
      <c r="C30" s="103">
        <v>7</v>
      </c>
      <c r="D30" s="105"/>
      <c r="E30" s="104">
        <f t="shared" si="3"/>
        <v>0</v>
      </c>
    </row>
    <row r="31" spans="1:5" x14ac:dyDescent="0.25">
      <c r="A31" s="101"/>
      <c r="B31" s="102" t="s">
        <v>181</v>
      </c>
      <c r="C31" s="103">
        <v>7</v>
      </c>
      <c r="D31" s="105"/>
      <c r="E31" s="104">
        <f t="shared" si="3"/>
        <v>0</v>
      </c>
    </row>
    <row r="32" spans="1:5" x14ac:dyDescent="0.25">
      <c r="A32" s="110"/>
      <c r="B32" s="111"/>
      <c r="C32" s="112"/>
      <c r="D32" s="113"/>
      <c r="E32" s="113"/>
    </row>
    <row r="33" spans="1:6" x14ac:dyDescent="0.25">
      <c r="A33" s="99" t="s">
        <v>184</v>
      </c>
      <c r="B33" s="100"/>
    </row>
    <row r="34" spans="1:6" ht="15.75" thickBot="1" x14ac:dyDescent="0.3">
      <c r="A34" s="126"/>
      <c r="B34" s="127" t="s">
        <v>173</v>
      </c>
      <c r="C34" s="126" t="s">
        <v>174</v>
      </c>
      <c r="D34" s="126" t="s">
        <v>189</v>
      </c>
      <c r="E34" s="126" t="s">
        <v>190</v>
      </c>
    </row>
    <row r="35" spans="1:6" ht="15.75" thickTop="1" x14ac:dyDescent="0.25">
      <c r="A35" s="101"/>
      <c r="B35" s="102" t="s">
        <v>175</v>
      </c>
      <c r="C35" s="103">
        <v>5</v>
      </c>
      <c r="D35" s="104"/>
      <c r="E35" s="104">
        <f>C35*D35</f>
        <v>0</v>
      </c>
    </row>
    <row r="36" spans="1:6" x14ac:dyDescent="0.25">
      <c r="A36" s="101"/>
      <c r="B36" s="102" t="s">
        <v>443</v>
      </c>
      <c r="C36" s="103">
        <v>5</v>
      </c>
      <c r="D36" s="105"/>
      <c r="E36" s="104">
        <f t="shared" ref="E36:E37" si="4">C36*D36</f>
        <v>0</v>
      </c>
    </row>
    <row r="37" spans="1:6" x14ac:dyDescent="0.25">
      <c r="A37" s="101"/>
      <c r="B37" s="102" t="s">
        <v>176</v>
      </c>
      <c r="C37" s="103">
        <v>2</v>
      </c>
      <c r="D37" s="105"/>
      <c r="E37" s="104">
        <f t="shared" si="4"/>
        <v>0</v>
      </c>
    </row>
    <row r="38" spans="1:6" x14ac:dyDescent="0.25">
      <c r="A38" s="106"/>
      <c r="B38" s="107" t="s">
        <v>177</v>
      </c>
      <c r="C38" s="108">
        <v>4</v>
      </c>
      <c r="D38" s="109"/>
      <c r="E38" s="109">
        <f>C38*D38</f>
        <v>0</v>
      </c>
    </row>
    <row r="39" spans="1:6" x14ac:dyDescent="0.25">
      <c r="A39" s="106"/>
      <c r="B39" s="107" t="s">
        <v>178</v>
      </c>
      <c r="C39" s="108">
        <v>24</v>
      </c>
      <c r="D39" s="109"/>
      <c r="E39" s="109">
        <f>C39*D39</f>
        <v>0</v>
      </c>
    </row>
    <row r="40" spans="1:6" x14ac:dyDescent="0.25">
      <c r="A40" s="101"/>
      <c r="B40" s="102" t="s">
        <v>179</v>
      </c>
      <c r="C40" s="103">
        <v>3</v>
      </c>
      <c r="D40" s="105"/>
      <c r="E40" s="104">
        <f t="shared" ref="E40:E44" si="5">C40*D40</f>
        <v>0</v>
      </c>
    </row>
    <row r="41" spans="1:6" x14ac:dyDescent="0.25">
      <c r="A41" s="101"/>
      <c r="B41" s="102" t="s">
        <v>180</v>
      </c>
      <c r="C41" s="103">
        <v>3</v>
      </c>
      <c r="D41" s="105"/>
      <c r="E41" s="104">
        <f t="shared" si="5"/>
        <v>0</v>
      </c>
    </row>
    <row r="42" spans="1:6" x14ac:dyDescent="0.25">
      <c r="A42" s="101"/>
      <c r="B42" s="102" t="s">
        <v>181</v>
      </c>
      <c r="C42" s="103">
        <v>3</v>
      </c>
      <c r="D42" s="105"/>
      <c r="E42" s="104">
        <f t="shared" si="5"/>
        <v>0</v>
      </c>
    </row>
    <row r="43" spans="1:6" x14ac:dyDescent="0.25">
      <c r="A43" s="106"/>
      <c r="B43" s="107" t="s">
        <v>185</v>
      </c>
      <c r="C43" s="108">
        <v>2</v>
      </c>
      <c r="D43" s="114"/>
      <c r="E43" s="114">
        <f t="shared" si="5"/>
        <v>0</v>
      </c>
    </row>
    <row r="44" spans="1:6" x14ac:dyDescent="0.25">
      <c r="A44" s="106"/>
      <c r="B44" s="107" t="s">
        <v>186</v>
      </c>
      <c r="C44" s="108">
        <v>2</v>
      </c>
      <c r="D44" s="114"/>
      <c r="E44" s="114">
        <f t="shared" si="5"/>
        <v>0</v>
      </c>
    </row>
    <row r="45" spans="1:6" x14ac:dyDescent="0.25">
      <c r="A45" s="110"/>
      <c r="B45" s="111"/>
      <c r="C45" s="112"/>
      <c r="D45" s="113"/>
      <c r="E45" s="113"/>
    </row>
    <row r="46" spans="1:6" x14ac:dyDescent="0.25">
      <c r="A46" s="117" t="s">
        <v>187</v>
      </c>
      <c r="B46" s="99"/>
      <c r="F46" s="118"/>
    </row>
    <row r="47" spans="1:6" ht="15.75" thickBot="1" x14ac:dyDescent="0.3">
      <c r="A47" s="126"/>
      <c r="B47" s="127" t="s">
        <v>173</v>
      </c>
      <c r="C47" s="126" t="s">
        <v>174</v>
      </c>
      <c r="D47" s="126" t="s">
        <v>189</v>
      </c>
      <c r="E47" s="126" t="s">
        <v>190</v>
      </c>
      <c r="F47" s="118"/>
    </row>
    <row r="48" spans="1:6" ht="15.75" thickTop="1" x14ac:dyDescent="0.25">
      <c r="A48" s="120"/>
      <c r="B48" s="102" t="s">
        <v>188</v>
      </c>
      <c r="C48" s="103">
        <v>1</v>
      </c>
      <c r="D48" s="105"/>
      <c r="E48" s="104">
        <f>C48*D48</f>
        <v>0</v>
      </c>
      <c r="F48" s="119"/>
    </row>
    <row r="49" spans="1:6" x14ac:dyDescent="0.25">
      <c r="A49" s="121"/>
      <c r="C49" s="115"/>
      <c r="D49" s="122"/>
      <c r="E49" s="116"/>
      <c r="F49" s="119"/>
    </row>
    <row r="50" spans="1:6" ht="15.75" x14ac:dyDescent="0.25">
      <c r="A50" s="214" t="s">
        <v>109</v>
      </c>
      <c r="B50" s="215"/>
      <c r="C50" s="216"/>
      <c r="D50" s="215"/>
      <c r="E50" s="217">
        <f>SUM(E12:E49)</f>
        <v>0</v>
      </c>
      <c r="F50" s="116"/>
    </row>
    <row r="51" spans="1:6" x14ac:dyDescent="0.25">
      <c r="A51" s="123"/>
      <c r="B51" s="119"/>
      <c r="C51" s="124"/>
      <c r="E51" s="125"/>
      <c r="F51" s="116"/>
    </row>
    <row r="52" spans="1:6" x14ac:dyDescent="0.25">
      <c r="A52" s="99"/>
      <c r="B52" s="119"/>
      <c r="C52" s="124"/>
      <c r="E52" s="125"/>
      <c r="F52" s="116"/>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223B6-37AE-43F7-BE68-6BD7AFCFDE28}">
  <dimension ref="A1:J139"/>
  <sheetViews>
    <sheetView workbookViewId="0"/>
  </sheetViews>
  <sheetFormatPr defaultColWidth="9.140625" defaultRowHeight="15" x14ac:dyDescent="0.25"/>
  <cols>
    <col min="1" max="1" width="9" style="193" customWidth="1"/>
    <col min="2" max="2" width="13" style="167" customWidth="1"/>
    <col min="3" max="3" width="21.42578125" style="167" customWidth="1"/>
    <col min="4" max="4" width="16" style="167" bestFit="1" customWidth="1"/>
    <col min="5" max="5" width="20.85546875" style="194" customWidth="1"/>
    <col min="6" max="6" width="51" style="167" customWidth="1"/>
    <col min="7" max="7" width="8" style="195" customWidth="1"/>
    <col min="8" max="8" width="6.7109375" style="195" customWidth="1"/>
    <col min="9" max="9" width="18.28515625" style="167" customWidth="1"/>
    <col min="10" max="10" width="21.28515625" style="167" customWidth="1"/>
    <col min="11" max="16384" width="9.140625" style="167"/>
  </cols>
  <sheetData>
    <row r="1" spans="1:10" s="157" customFormat="1" ht="29.25" customHeight="1" thickBot="1" x14ac:dyDescent="0.3">
      <c r="A1" s="156"/>
      <c r="C1" s="158"/>
      <c r="D1" s="158"/>
      <c r="E1" s="158"/>
      <c r="F1" s="159"/>
      <c r="G1" s="158"/>
      <c r="H1" s="158"/>
      <c r="I1" s="158"/>
      <c r="J1" s="158"/>
    </row>
    <row r="2" spans="1:10" ht="57.75" customHeight="1" x14ac:dyDescent="0.25">
      <c r="A2" s="160" t="s">
        <v>277</v>
      </c>
      <c r="B2" s="161" t="s">
        <v>278</v>
      </c>
      <c r="C2" s="162" t="s">
        <v>279</v>
      </c>
      <c r="D2" s="163" t="s">
        <v>280</v>
      </c>
      <c r="E2" s="163" t="s">
        <v>281</v>
      </c>
      <c r="F2" s="163" t="s">
        <v>282</v>
      </c>
      <c r="G2" s="164" t="s">
        <v>283</v>
      </c>
      <c r="H2" s="164" t="s">
        <v>34</v>
      </c>
      <c r="I2" s="165" t="s">
        <v>284</v>
      </c>
      <c r="J2" s="166" t="s">
        <v>285</v>
      </c>
    </row>
    <row r="3" spans="1:10" ht="18" customHeight="1" x14ac:dyDescent="0.25">
      <c r="A3" s="168"/>
      <c r="B3" s="169"/>
      <c r="C3" s="170" t="s">
        <v>286</v>
      </c>
      <c r="D3" s="169"/>
      <c r="E3" s="169"/>
      <c r="F3" s="169"/>
      <c r="G3" s="169"/>
      <c r="H3" s="169"/>
      <c r="I3" s="169"/>
      <c r="J3" s="171"/>
    </row>
    <row r="4" spans="1:10" ht="18" customHeight="1" x14ac:dyDescent="0.25">
      <c r="A4" s="172"/>
      <c r="B4" s="173"/>
      <c r="C4" s="174"/>
      <c r="D4" s="173"/>
      <c r="E4" s="173"/>
      <c r="F4" s="173"/>
      <c r="G4" s="173"/>
      <c r="H4" s="173"/>
      <c r="I4" s="173"/>
      <c r="J4" s="175"/>
    </row>
    <row r="5" spans="1:10" ht="18" customHeight="1" x14ac:dyDescent="0.25">
      <c r="A5" s="176">
        <v>1</v>
      </c>
      <c r="B5" s="177"/>
      <c r="C5" s="178" t="s">
        <v>287</v>
      </c>
      <c r="D5" s="179"/>
      <c r="E5" s="179"/>
      <c r="F5" s="180">
        <f>SUM(J6:J9)</f>
        <v>0</v>
      </c>
      <c r="G5" s="179"/>
      <c r="H5" s="179"/>
      <c r="I5" s="179"/>
      <c r="J5" s="181"/>
    </row>
    <row r="6" spans="1:10" ht="51" x14ac:dyDescent="0.25">
      <c r="A6" s="176">
        <v>2</v>
      </c>
      <c r="B6" s="182"/>
      <c r="C6" s="183" t="s">
        <v>288</v>
      </c>
      <c r="D6" s="183"/>
      <c r="E6" s="183"/>
      <c r="F6" s="184" t="s">
        <v>289</v>
      </c>
      <c r="G6" s="185" t="s">
        <v>107</v>
      </c>
      <c r="H6" s="185">
        <v>2</v>
      </c>
      <c r="I6" s="207"/>
      <c r="J6" s="186">
        <f>I6*H6</f>
        <v>0</v>
      </c>
    </row>
    <row r="7" spans="1:10" ht="38.25" x14ac:dyDescent="0.25">
      <c r="A7" s="176">
        <v>3</v>
      </c>
      <c r="B7" s="182"/>
      <c r="C7" s="183" t="s">
        <v>290</v>
      </c>
      <c r="D7" s="183"/>
      <c r="E7" s="183"/>
      <c r="F7" s="184" t="s">
        <v>291</v>
      </c>
      <c r="G7" s="185" t="s">
        <v>107</v>
      </c>
      <c r="H7" s="185">
        <v>2</v>
      </c>
      <c r="I7" s="207"/>
      <c r="J7" s="186">
        <f>I7*H7</f>
        <v>0</v>
      </c>
    </row>
    <row r="8" spans="1:10" ht="140.25" x14ac:dyDescent="0.25">
      <c r="A8" s="176">
        <v>4</v>
      </c>
      <c r="B8" s="182"/>
      <c r="C8" s="183" t="s">
        <v>292</v>
      </c>
      <c r="D8" s="183"/>
      <c r="E8" s="183"/>
      <c r="F8" s="184" t="s">
        <v>293</v>
      </c>
      <c r="G8" s="185" t="s">
        <v>107</v>
      </c>
      <c r="H8" s="185">
        <v>2</v>
      </c>
      <c r="I8" s="207"/>
      <c r="J8" s="186">
        <f>ROUND(I8*H8,2)</f>
        <v>0</v>
      </c>
    </row>
    <row r="9" spans="1:10" ht="30" x14ac:dyDescent="0.25">
      <c r="A9" s="176">
        <v>5</v>
      </c>
      <c r="B9" s="182"/>
      <c r="C9" s="183" t="s">
        <v>294</v>
      </c>
      <c r="D9" s="183"/>
      <c r="E9" s="183"/>
      <c r="F9" s="184" t="s">
        <v>295</v>
      </c>
      <c r="G9" s="185" t="s">
        <v>107</v>
      </c>
      <c r="H9" s="185">
        <v>2</v>
      </c>
      <c r="I9" s="207"/>
      <c r="J9" s="186">
        <f>I9*H9</f>
        <v>0</v>
      </c>
    </row>
    <row r="10" spans="1:10" ht="18" customHeight="1" x14ac:dyDescent="0.25">
      <c r="A10" s="176">
        <v>6</v>
      </c>
      <c r="B10" s="177"/>
      <c r="C10" s="178" t="s">
        <v>440</v>
      </c>
      <c r="D10" s="179"/>
      <c r="E10" s="179"/>
      <c r="F10" s="180">
        <f>SUM(J11:J11)</f>
        <v>0</v>
      </c>
      <c r="G10" s="179"/>
      <c r="H10" s="179"/>
      <c r="I10" s="179"/>
      <c r="J10" s="181"/>
    </row>
    <row r="11" spans="1:10" ht="140.25" x14ac:dyDescent="0.25">
      <c r="A11" s="176">
        <v>7</v>
      </c>
      <c r="B11" s="182"/>
      <c r="C11" s="183" t="s">
        <v>402</v>
      </c>
      <c r="D11" s="183"/>
      <c r="E11" s="183"/>
      <c r="F11" s="184" t="s">
        <v>401</v>
      </c>
      <c r="G11" s="185" t="s">
        <v>107</v>
      </c>
      <c r="H11" s="185">
        <v>2</v>
      </c>
      <c r="I11" s="207"/>
      <c r="J11" s="186">
        <f>ROUND(I11*H11,2)</f>
        <v>0</v>
      </c>
    </row>
    <row r="12" spans="1:10" ht="18" x14ac:dyDescent="0.25">
      <c r="A12" s="176">
        <v>8</v>
      </c>
      <c r="B12" s="177"/>
      <c r="C12" s="178" t="s">
        <v>439</v>
      </c>
      <c r="D12" s="179"/>
      <c r="E12" s="179"/>
      <c r="F12" s="180">
        <f>SUM(J13:J19)</f>
        <v>0</v>
      </c>
      <c r="G12" s="179"/>
      <c r="H12" s="179"/>
      <c r="I12" s="180"/>
      <c r="J12" s="208"/>
    </row>
    <row r="13" spans="1:10" ht="76.5" x14ac:dyDescent="0.25">
      <c r="A13" s="176">
        <v>9</v>
      </c>
      <c r="B13" s="182"/>
      <c r="C13" s="183" t="s">
        <v>438</v>
      </c>
      <c r="D13" s="183"/>
      <c r="E13" s="183"/>
      <c r="F13" s="184" t="s">
        <v>437</v>
      </c>
      <c r="G13" s="185" t="s">
        <v>107</v>
      </c>
      <c r="H13" s="185">
        <v>1</v>
      </c>
      <c r="I13" s="207"/>
      <c r="J13" s="186">
        <f t="shared" ref="J13:J18" si="0">ROUND(I13*H13,2)</f>
        <v>0</v>
      </c>
    </row>
    <row r="14" spans="1:10" ht="63.75" x14ac:dyDescent="0.25">
      <c r="A14" s="176">
        <v>10</v>
      </c>
      <c r="B14" s="182"/>
      <c r="C14" s="183" t="s">
        <v>344</v>
      </c>
      <c r="D14" s="183"/>
      <c r="E14" s="183"/>
      <c r="F14" s="184" t="s">
        <v>345</v>
      </c>
      <c r="G14" s="185" t="s">
        <v>107</v>
      </c>
      <c r="H14" s="185">
        <v>1</v>
      </c>
      <c r="I14" s="207"/>
      <c r="J14" s="186">
        <f t="shared" si="0"/>
        <v>0</v>
      </c>
    </row>
    <row r="15" spans="1:10" ht="51" x14ac:dyDescent="0.25">
      <c r="A15" s="176">
        <v>11</v>
      </c>
      <c r="B15" s="182"/>
      <c r="C15" s="183" t="s">
        <v>436</v>
      </c>
      <c r="D15" s="183"/>
      <c r="E15" s="183"/>
      <c r="F15" s="184" t="s">
        <v>435</v>
      </c>
      <c r="G15" s="185" t="s">
        <v>107</v>
      </c>
      <c r="H15" s="185">
        <v>1</v>
      </c>
      <c r="I15" s="207"/>
      <c r="J15" s="186">
        <f t="shared" si="0"/>
        <v>0</v>
      </c>
    </row>
    <row r="16" spans="1:10" ht="25.5" x14ac:dyDescent="0.25">
      <c r="A16" s="176">
        <v>12</v>
      </c>
      <c r="B16" s="182"/>
      <c r="C16" s="183" t="s">
        <v>434</v>
      </c>
      <c r="D16" s="183"/>
      <c r="E16" s="183"/>
      <c r="F16" s="184" t="s">
        <v>433</v>
      </c>
      <c r="G16" s="185" t="s">
        <v>107</v>
      </c>
      <c r="H16" s="185">
        <v>1</v>
      </c>
      <c r="I16" s="207"/>
      <c r="J16" s="186">
        <f t="shared" si="0"/>
        <v>0</v>
      </c>
    </row>
    <row r="17" spans="1:10" ht="51" x14ac:dyDescent="0.25">
      <c r="A17" s="176">
        <v>13</v>
      </c>
      <c r="B17" s="182"/>
      <c r="C17" s="183" t="s">
        <v>432</v>
      </c>
      <c r="D17" s="183"/>
      <c r="E17" s="183"/>
      <c r="F17" s="184" t="s">
        <v>431</v>
      </c>
      <c r="G17" s="185" t="s">
        <v>107</v>
      </c>
      <c r="H17" s="185">
        <v>1</v>
      </c>
      <c r="I17" s="207"/>
      <c r="J17" s="186">
        <f t="shared" si="0"/>
        <v>0</v>
      </c>
    </row>
    <row r="18" spans="1:10" ht="76.5" x14ac:dyDescent="0.25">
      <c r="A18" s="176">
        <v>14</v>
      </c>
      <c r="B18" s="182"/>
      <c r="C18" s="183" t="s">
        <v>430</v>
      </c>
      <c r="D18" s="183"/>
      <c r="E18" s="183"/>
      <c r="F18" s="184" t="s">
        <v>429</v>
      </c>
      <c r="G18" s="185" t="s">
        <v>107</v>
      </c>
      <c r="H18" s="185">
        <v>1</v>
      </c>
      <c r="I18" s="207"/>
      <c r="J18" s="186">
        <f t="shared" si="0"/>
        <v>0</v>
      </c>
    </row>
    <row r="19" spans="1:10" ht="30" x14ac:dyDescent="0.25">
      <c r="A19" s="176">
        <v>15</v>
      </c>
      <c r="B19" s="182"/>
      <c r="C19" s="183" t="s">
        <v>294</v>
      </c>
      <c r="D19" s="183"/>
      <c r="E19" s="183"/>
      <c r="F19" s="184" t="s">
        <v>295</v>
      </c>
      <c r="G19" s="185" t="s">
        <v>107</v>
      </c>
      <c r="H19" s="185">
        <v>6</v>
      </c>
      <c r="I19" s="207"/>
      <c r="J19" s="186">
        <f>I19*H19</f>
        <v>0</v>
      </c>
    </row>
    <row r="20" spans="1:10" ht="18" x14ac:dyDescent="0.25">
      <c r="A20" s="176">
        <v>16</v>
      </c>
      <c r="B20" s="177"/>
      <c r="C20" s="178" t="s">
        <v>296</v>
      </c>
      <c r="D20" s="179"/>
      <c r="E20" s="179"/>
      <c r="F20" s="180">
        <f>SUM(J21:J34)</f>
        <v>0</v>
      </c>
      <c r="G20" s="179"/>
      <c r="H20" s="179"/>
      <c r="I20" s="180"/>
      <c r="J20" s="208"/>
    </row>
    <row r="21" spans="1:10" ht="51" x14ac:dyDescent="0.25">
      <c r="A21" s="176">
        <v>17</v>
      </c>
      <c r="B21" s="182"/>
      <c r="C21" s="183" t="s">
        <v>297</v>
      </c>
      <c r="D21" s="183"/>
      <c r="E21" s="183"/>
      <c r="F21" s="184" t="s">
        <v>298</v>
      </c>
      <c r="G21" s="185" t="s">
        <v>107</v>
      </c>
      <c r="H21" s="185">
        <v>3</v>
      </c>
      <c r="I21" s="207"/>
      <c r="J21" s="186">
        <f>I21*H21</f>
        <v>0</v>
      </c>
    </row>
    <row r="22" spans="1:10" ht="51" x14ac:dyDescent="0.25">
      <c r="A22" s="176">
        <v>18</v>
      </c>
      <c r="B22" s="182"/>
      <c r="C22" s="183" t="s">
        <v>299</v>
      </c>
      <c r="D22" s="183"/>
      <c r="E22" s="183"/>
      <c r="F22" s="184" t="s">
        <v>300</v>
      </c>
      <c r="G22" s="185" t="s">
        <v>107</v>
      </c>
      <c r="H22" s="185">
        <v>3</v>
      </c>
      <c r="I22" s="207"/>
      <c r="J22" s="186">
        <f>I22*H22</f>
        <v>0</v>
      </c>
    </row>
    <row r="23" spans="1:10" ht="102" x14ac:dyDescent="0.25">
      <c r="A23" s="176">
        <v>19</v>
      </c>
      <c r="B23" s="182"/>
      <c r="C23" s="183" t="s">
        <v>301</v>
      </c>
      <c r="D23" s="183"/>
      <c r="E23" s="183"/>
      <c r="F23" s="184" t="s">
        <v>302</v>
      </c>
      <c r="G23" s="185" t="s">
        <v>107</v>
      </c>
      <c r="H23" s="185">
        <v>3</v>
      </c>
      <c r="I23" s="207"/>
      <c r="J23" s="186">
        <f>I23*H23</f>
        <v>0</v>
      </c>
    </row>
    <row r="24" spans="1:10" ht="51" x14ac:dyDescent="0.25">
      <c r="A24" s="176">
        <v>20</v>
      </c>
      <c r="B24" s="182"/>
      <c r="C24" s="183" t="s">
        <v>303</v>
      </c>
      <c r="D24" s="183"/>
      <c r="E24" s="183"/>
      <c r="F24" s="184" t="s">
        <v>304</v>
      </c>
      <c r="G24" s="185" t="s">
        <v>107</v>
      </c>
      <c r="H24" s="185">
        <v>1</v>
      </c>
      <c r="I24" s="207"/>
      <c r="J24" s="186">
        <f>ROUND(I24*H24,2)</f>
        <v>0</v>
      </c>
    </row>
    <row r="25" spans="1:10" ht="18" customHeight="1" x14ac:dyDescent="0.25">
      <c r="A25" s="176">
        <v>21</v>
      </c>
      <c r="B25" s="182"/>
      <c r="C25" s="183" t="s">
        <v>299</v>
      </c>
      <c r="D25" s="183"/>
      <c r="E25" s="183"/>
      <c r="F25" s="184" t="s">
        <v>300</v>
      </c>
      <c r="G25" s="185" t="s">
        <v>107</v>
      </c>
      <c r="H25" s="185">
        <v>1</v>
      </c>
      <c r="I25" s="207"/>
      <c r="J25" s="186">
        <f>I25*H25</f>
        <v>0</v>
      </c>
    </row>
    <row r="26" spans="1:10" ht="51" x14ac:dyDescent="0.25">
      <c r="A26" s="176">
        <v>22</v>
      </c>
      <c r="B26" s="182"/>
      <c r="C26" s="183" t="s">
        <v>305</v>
      </c>
      <c r="D26" s="183"/>
      <c r="E26" s="183"/>
      <c r="F26" s="184" t="s">
        <v>395</v>
      </c>
      <c r="G26" s="185" t="s">
        <v>107</v>
      </c>
      <c r="H26" s="185">
        <v>1</v>
      </c>
      <c r="I26" s="207"/>
      <c r="J26" s="186">
        <f>ROUND(I26*H26,2)</f>
        <v>0</v>
      </c>
    </row>
    <row r="27" spans="1:10" ht="38.25" x14ac:dyDescent="0.25">
      <c r="A27" s="176">
        <v>23</v>
      </c>
      <c r="B27" s="182"/>
      <c r="C27" s="183" t="s">
        <v>306</v>
      </c>
      <c r="D27" s="183"/>
      <c r="E27" s="183"/>
      <c r="F27" s="184" t="s">
        <v>307</v>
      </c>
      <c r="G27" s="185" t="s">
        <v>107</v>
      </c>
      <c r="H27" s="185">
        <v>1</v>
      </c>
      <c r="I27" s="207"/>
      <c r="J27" s="186">
        <f>I27*H27</f>
        <v>0</v>
      </c>
    </row>
    <row r="28" spans="1:10" ht="30" x14ac:dyDescent="0.25">
      <c r="A28" s="176">
        <v>24</v>
      </c>
      <c r="B28" s="182"/>
      <c r="C28" s="183" t="s">
        <v>308</v>
      </c>
      <c r="D28" s="183"/>
      <c r="E28" s="183"/>
      <c r="F28" s="184" t="s">
        <v>309</v>
      </c>
      <c r="G28" s="185" t="s">
        <v>107</v>
      </c>
      <c r="H28" s="185">
        <v>1</v>
      </c>
      <c r="I28" s="207"/>
      <c r="J28" s="186">
        <f>ROUND(I28*H28,2)</f>
        <v>0</v>
      </c>
    </row>
    <row r="29" spans="1:10" x14ac:dyDescent="0.25">
      <c r="A29" s="176">
        <v>25</v>
      </c>
      <c r="B29" s="182"/>
      <c r="C29" s="183" t="s">
        <v>310</v>
      </c>
      <c r="D29" s="183"/>
      <c r="E29" s="183"/>
      <c r="F29" s="184" t="s">
        <v>311</v>
      </c>
      <c r="G29" s="185" t="s">
        <v>107</v>
      </c>
      <c r="H29" s="185">
        <v>1</v>
      </c>
      <c r="I29" s="207"/>
      <c r="J29" s="186">
        <f>I29*H29</f>
        <v>0</v>
      </c>
    </row>
    <row r="30" spans="1:10" ht="76.5" x14ac:dyDescent="0.25">
      <c r="A30" s="176">
        <v>26</v>
      </c>
      <c r="B30" s="182"/>
      <c r="C30" s="183" t="s">
        <v>312</v>
      </c>
      <c r="D30" s="183"/>
      <c r="E30" s="183"/>
      <c r="F30" s="184" t="s">
        <v>313</v>
      </c>
      <c r="G30" s="185" t="s">
        <v>107</v>
      </c>
      <c r="H30" s="185">
        <v>1</v>
      </c>
      <c r="I30" s="207"/>
      <c r="J30" s="186">
        <f>I30*H30</f>
        <v>0</v>
      </c>
    </row>
    <row r="31" spans="1:10" ht="38.25" x14ac:dyDescent="0.25">
      <c r="A31" s="176">
        <v>27</v>
      </c>
      <c r="B31" s="182"/>
      <c r="C31" s="183" t="s">
        <v>305</v>
      </c>
      <c r="D31" s="183"/>
      <c r="E31" s="183"/>
      <c r="F31" s="184" t="s">
        <v>314</v>
      </c>
      <c r="G31" s="185" t="s">
        <v>107</v>
      </c>
      <c r="H31" s="185">
        <v>1</v>
      </c>
      <c r="I31" s="207"/>
      <c r="J31" s="186">
        <f>ROUND(I31*H31,2)</f>
        <v>0</v>
      </c>
    </row>
    <row r="32" spans="1:10" ht="18" customHeight="1" x14ac:dyDescent="0.25">
      <c r="A32" s="176">
        <v>28</v>
      </c>
      <c r="B32" s="182"/>
      <c r="C32" s="183" t="s">
        <v>306</v>
      </c>
      <c r="D32" s="183"/>
      <c r="E32" s="183"/>
      <c r="F32" s="184" t="s">
        <v>307</v>
      </c>
      <c r="G32" s="185" t="s">
        <v>107</v>
      </c>
      <c r="H32" s="185">
        <v>4</v>
      </c>
      <c r="I32" s="207"/>
      <c r="J32" s="186">
        <f>I32*H32</f>
        <v>0</v>
      </c>
    </row>
    <row r="33" spans="1:10" ht="30" x14ac:dyDescent="0.25">
      <c r="A33" s="176">
        <v>29</v>
      </c>
      <c r="B33" s="182"/>
      <c r="C33" s="183" t="s">
        <v>308</v>
      </c>
      <c r="D33" s="183"/>
      <c r="E33" s="183"/>
      <c r="F33" s="184" t="s">
        <v>309</v>
      </c>
      <c r="G33" s="185" t="s">
        <v>107</v>
      </c>
      <c r="H33" s="185">
        <v>4</v>
      </c>
      <c r="I33" s="207"/>
      <c r="J33" s="186">
        <f>ROUND(I33*H33,2)</f>
        <v>0</v>
      </c>
    </row>
    <row r="34" spans="1:10" ht="30" x14ac:dyDescent="0.25">
      <c r="A34" s="176">
        <v>30</v>
      </c>
      <c r="B34" s="182"/>
      <c r="C34" s="183" t="s">
        <v>294</v>
      </c>
      <c r="D34" s="183"/>
      <c r="E34" s="183"/>
      <c r="F34" s="184" t="s">
        <v>295</v>
      </c>
      <c r="G34" s="185" t="s">
        <v>107</v>
      </c>
      <c r="H34" s="185">
        <v>8</v>
      </c>
      <c r="I34" s="207"/>
      <c r="J34" s="186">
        <f>I34*H34</f>
        <v>0</v>
      </c>
    </row>
    <row r="35" spans="1:10" ht="18" x14ac:dyDescent="0.25">
      <c r="A35" s="176">
        <v>31</v>
      </c>
      <c r="B35" s="177"/>
      <c r="C35" s="178" t="s">
        <v>315</v>
      </c>
      <c r="D35" s="179"/>
      <c r="E35" s="179"/>
      <c r="F35" s="180">
        <f>SUM(J36:J41)</f>
        <v>0</v>
      </c>
      <c r="G35" s="179"/>
      <c r="H35" s="179"/>
      <c r="I35" s="180"/>
      <c r="J35" s="208"/>
    </row>
    <row r="36" spans="1:10" ht="51" x14ac:dyDescent="0.25">
      <c r="A36" s="176">
        <v>32</v>
      </c>
      <c r="B36" s="182"/>
      <c r="C36" s="183" t="s">
        <v>288</v>
      </c>
      <c r="D36" s="183"/>
      <c r="E36" s="183"/>
      <c r="F36" s="184" t="s">
        <v>289</v>
      </c>
      <c r="G36" s="185" t="s">
        <v>107</v>
      </c>
      <c r="H36" s="185">
        <v>1</v>
      </c>
      <c r="I36" s="207"/>
      <c r="J36" s="186">
        <f>I36*H36</f>
        <v>0</v>
      </c>
    </row>
    <row r="37" spans="1:10" ht="38.25" x14ac:dyDescent="0.25">
      <c r="A37" s="176">
        <v>33</v>
      </c>
      <c r="B37" s="182"/>
      <c r="C37" s="183" t="s">
        <v>290</v>
      </c>
      <c r="D37" s="183"/>
      <c r="E37" s="183"/>
      <c r="F37" s="184" t="s">
        <v>291</v>
      </c>
      <c r="G37" s="185" t="s">
        <v>107</v>
      </c>
      <c r="H37" s="185">
        <v>1</v>
      </c>
      <c r="I37" s="207"/>
      <c r="J37" s="186">
        <f>I37*H37</f>
        <v>0</v>
      </c>
    </row>
    <row r="38" spans="1:10" ht="51" x14ac:dyDescent="0.25">
      <c r="A38" s="176">
        <v>34</v>
      </c>
      <c r="B38" s="182"/>
      <c r="C38" s="183" t="s">
        <v>305</v>
      </c>
      <c r="D38" s="183"/>
      <c r="E38" s="183"/>
      <c r="F38" s="184" t="s">
        <v>395</v>
      </c>
      <c r="G38" s="185" t="s">
        <v>107</v>
      </c>
      <c r="H38" s="185">
        <v>1</v>
      </c>
      <c r="I38" s="207"/>
      <c r="J38" s="186">
        <f>ROUND(I38*H38,2)</f>
        <v>0</v>
      </c>
    </row>
    <row r="39" spans="1:10" ht="51" x14ac:dyDescent="0.25">
      <c r="A39" s="176">
        <v>35</v>
      </c>
      <c r="B39" s="182"/>
      <c r="C39" s="183" t="s">
        <v>306</v>
      </c>
      <c r="D39" s="183"/>
      <c r="E39" s="183"/>
      <c r="F39" s="184" t="s">
        <v>316</v>
      </c>
      <c r="G39" s="185" t="s">
        <v>107</v>
      </c>
      <c r="H39" s="185">
        <v>2</v>
      </c>
      <c r="I39" s="207"/>
      <c r="J39" s="186">
        <f>ROUND(I39*H39,2)</f>
        <v>0</v>
      </c>
    </row>
    <row r="40" spans="1:10" ht="51" x14ac:dyDescent="0.25">
      <c r="A40" s="176">
        <v>36</v>
      </c>
      <c r="B40" s="182"/>
      <c r="C40" s="183" t="s">
        <v>317</v>
      </c>
      <c r="D40" s="183"/>
      <c r="E40" s="183"/>
      <c r="F40" s="184" t="s">
        <v>318</v>
      </c>
      <c r="G40" s="185" t="s">
        <v>107</v>
      </c>
      <c r="H40" s="185">
        <v>1</v>
      </c>
      <c r="I40" s="207"/>
      <c r="J40" s="186">
        <f>I40*H40</f>
        <v>0</v>
      </c>
    </row>
    <row r="41" spans="1:10" ht="30" x14ac:dyDescent="0.25">
      <c r="A41" s="176">
        <v>37</v>
      </c>
      <c r="B41" s="182"/>
      <c r="C41" s="183" t="s">
        <v>294</v>
      </c>
      <c r="D41" s="183"/>
      <c r="E41" s="183"/>
      <c r="F41" s="184" t="s">
        <v>295</v>
      </c>
      <c r="G41" s="185" t="s">
        <v>107</v>
      </c>
      <c r="H41" s="185">
        <v>4</v>
      </c>
      <c r="I41" s="207"/>
      <c r="J41" s="186">
        <f>I41*H41</f>
        <v>0</v>
      </c>
    </row>
    <row r="42" spans="1:10" ht="18" x14ac:dyDescent="0.25">
      <c r="A42" s="176">
        <v>38</v>
      </c>
      <c r="B42" s="177"/>
      <c r="C42" s="178" t="s">
        <v>319</v>
      </c>
      <c r="D42" s="179"/>
      <c r="E42" s="179"/>
      <c r="F42" s="180">
        <f>SUM(J43:J56)</f>
        <v>0</v>
      </c>
      <c r="G42" s="179"/>
      <c r="H42" s="179"/>
      <c r="I42" s="180"/>
      <c r="J42" s="208"/>
    </row>
    <row r="43" spans="1:10" ht="63.75" x14ac:dyDescent="0.25">
      <c r="A43" s="176">
        <v>39</v>
      </c>
      <c r="B43" s="182"/>
      <c r="C43" s="183" t="s">
        <v>320</v>
      </c>
      <c r="D43" s="183"/>
      <c r="E43" s="183"/>
      <c r="F43" s="184" t="s">
        <v>321</v>
      </c>
      <c r="G43" s="185" t="s">
        <v>107</v>
      </c>
      <c r="H43" s="185">
        <v>2</v>
      </c>
      <c r="I43" s="207"/>
      <c r="J43" s="186">
        <f t="shared" ref="J43:J49" si="1">I43*H43</f>
        <v>0</v>
      </c>
    </row>
    <row r="44" spans="1:10" ht="25.5" x14ac:dyDescent="0.25">
      <c r="A44" s="176">
        <v>40</v>
      </c>
      <c r="B44" s="182"/>
      <c r="C44" s="183" t="s">
        <v>322</v>
      </c>
      <c r="D44" s="183"/>
      <c r="E44" s="183"/>
      <c r="F44" s="184" t="s">
        <v>323</v>
      </c>
      <c r="G44" s="185" t="s">
        <v>107</v>
      </c>
      <c r="H44" s="185">
        <v>2</v>
      </c>
      <c r="I44" s="207"/>
      <c r="J44" s="186">
        <f t="shared" si="1"/>
        <v>0</v>
      </c>
    </row>
    <row r="45" spans="1:10" ht="191.25" x14ac:dyDescent="0.25">
      <c r="A45" s="176">
        <v>41</v>
      </c>
      <c r="B45" s="182"/>
      <c r="C45" s="183" t="s">
        <v>324</v>
      </c>
      <c r="D45" s="183"/>
      <c r="E45" s="183"/>
      <c r="F45" s="184" t="s">
        <v>428</v>
      </c>
      <c r="G45" s="185" t="s">
        <v>107</v>
      </c>
      <c r="H45" s="185">
        <v>1</v>
      </c>
      <c r="I45" s="207"/>
      <c r="J45" s="186">
        <f t="shared" si="1"/>
        <v>0</v>
      </c>
    </row>
    <row r="46" spans="1:10" ht="165.75" x14ac:dyDescent="0.25">
      <c r="A46" s="176">
        <v>42</v>
      </c>
      <c r="B46" s="182"/>
      <c r="C46" s="183" t="s">
        <v>325</v>
      </c>
      <c r="D46" s="183"/>
      <c r="E46" s="183"/>
      <c r="F46" s="184" t="s">
        <v>427</v>
      </c>
      <c r="G46" s="185" t="s">
        <v>107</v>
      </c>
      <c r="H46" s="185">
        <v>1</v>
      </c>
      <c r="I46" s="207"/>
      <c r="J46" s="186">
        <f t="shared" si="1"/>
        <v>0</v>
      </c>
    </row>
    <row r="47" spans="1:10" ht="51" x14ac:dyDescent="0.25">
      <c r="A47" s="176">
        <v>43</v>
      </c>
      <c r="B47" s="182"/>
      <c r="C47" s="183" t="s">
        <v>326</v>
      </c>
      <c r="D47" s="183"/>
      <c r="E47" s="183"/>
      <c r="F47" s="184" t="s">
        <v>327</v>
      </c>
      <c r="G47" s="185" t="s">
        <v>107</v>
      </c>
      <c r="H47" s="185">
        <v>1</v>
      </c>
      <c r="I47" s="207"/>
      <c r="J47" s="186">
        <f t="shared" si="1"/>
        <v>0</v>
      </c>
    </row>
    <row r="48" spans="1:10" ht="18" customHeight="1" x14ac:dyDescent="0.25">
      <c r="A48" s="176">
        <v>44</v>
      </c>
      <c r="B48" s="182"/>
      <c r="C48" s="183" t="s">
        <v>328</v>
      </c>
      <c r="D48" s="183"/>
      <c r="E48" s="183"/>
      <c r="F48" s="184" t="s">
        <v>329</v>
      </c>
      <c r="G48" s="185" t="s">
        <v>107</v>
      </c>
      <c r="H48" s="185">
        <v>2</v>
      </c>
      <c r="I48" s="207"/>
      <c r="J48" s="186">
        <f t="shared" si="1"/>
        <v>0</v>
      </c>
    </row>
    <row r="49" spans="1:10" ht="63.75" x14ac:dyDescent="0.25">
      <c r="A49" s="176">
        <v>45</v>
      </c>
      <c r="B49" s="182"/>
      <c r="C49" s="183" t="s">
        <v>330</v>
      </c>
      <c r="D49" s="183"/>
      <c r="E49" s="183"/>
      <c r="F49" s="184" t="s">
        <v>331</v>
      </c>
      <c r="G49" s="185" t="s">
        <v>107</v>
      </c>
      <c r="H49" s="185">
        <v>1</v>
      </c>
      <c r="I49" s="207"/>
      <c r="J49" s="186">
        <f t="shared" si="1"/>
        <v>0</v>
      </c>
    </row>
    <row r="50" spans="1:10" ht="51" x14ac:dyDescent="0.25">
      <c r="A50" s="176">
        <v>46</v>
      </c>
      <c r="B50" s="182" t="s">
        <v>332</v>
      </c>
      <c r="C50" s="183" t="s">
        <v>297</v>
      </c>
      <c r="D50" s="183"/>
      <c r="E50" s="183"/>
      <c r="F50" s="184" t="s">
        <v>333</v>
      </c>
      <c r="G50" s="185" t="s">
        <v>107</v>
      </c>
      <c r="H50" s="185">
        <v>2</v>
      </c>
      <c r="I50" s="207"/>
      <c r="J50" s="186">
        <f>ROUND(I50*H50,2)</f>
        <v>0</v>
      </c>
    </row>
    <row r="51" spans="1:10" ht="102" x14ac:dyDescent="0.25">
      <c r="A51" s="176">
        <v>47</v>
      </c>
      <c r="B51" s="182"/>
      <c r="C51" s="183" t="s">
        <v>301</v>
      </c>
      <c r="D51" s="183"/>
      <c r="E51" s="183"/>
      <c r="F51" s="184" t="s">
        <v>302</v>
      </c>
      <c r="G51" s="185" t="s">
        <v>107</v>
      </c>
      <c r="H51" s="185">
        <v>2</v>
      </c>
      <c r="I51" s="207"/>
      <c r="J51" s="186">
        <f>I51*H51</f>
        <v>0</v>
      </c>
    </row>
    <row r="52" spans="1:10" ht="25.5" x14ac:dyDescent="0.25">
      <c r="A52" s="176">
        <v>48</v>
      </c>
      <c r="B52" s="182" t="s">
        <v>332</v>
      </c>
      <c r="C52" s="183" t="s">
        <v>334</v>
      </c>
      <c r="D52" s="183"/>
      <c r="E52" s="183"/>
      <c r="F52" s="184" t="s">
        <v>335</v>
      </c>
      <c r="G52" s="185" t="s">
        <v>107</v>
      </c>
      <c r="H52" s="185">
        <v>2</v>
      </c>
      <c r="I52" s="207"/>
      <c r="J52" s="186">
        <f>ROUND(I52*H52,2)</f>
        <v>0</v>
      </c>
    </row>
    <row r="53" spans="1:10" ht="102" x14ac:dyDescent="0.25">
      <c r="A53" s="176">
        <v>49</v>
      </c>
      <c r="B53" s="182"/>
      <c r="C53" s="183" t="s">
        <v>336</v>
      </c>
      <c r="D53" s="183"/>
      <c r="E53" s="183"/>
      <c r="F53" s="184" t="s">
        <v>337</v>
      </c>
      <c r="G53" s="185" t="s">
        <v>107</v>
      </c>
      <c r="H53" s="185">
        <v>3</v>
      </c>
      <c r="I53" s="207"/>
      <c r="J53" s="186">
        <f>ROUND(I53*H53,2)</f>
        <v>0</v>
      </c>
    </row>
    <row r="54" spans="1:10" ht="51" x14ac:dyDescent="0.25">
      <c r="A54" s="176">
        <v>50</v>
      </c>
      <c r="B54" s="182"/>
      <c r="C54" s="183" t="s">
        <v>306</v>
      </c>
      <c r="D54" s="183"/>
      <c r="E54" s="183"/>
      <c r="F54" s="184" t="s">
        <v>316</v>
      </c>
      <c r="G54" s="185" t="s">
        <v>107</v>
      </c>
      <c r="H54" s="185">
        <v>2</v>
      </c>
      <c r="I54" s="207"/>
      <c r="J54" s="186">
        <f>ROUND(I54*H54,2)</f>
        <v>0</v>
      </c>
    </row>
    <row r="55" spans="1:10" ht="18" customHeight="1" x14ac:dyDescent="0.25">
      <c r="A55" s="176">
        <v>51</v>
      </c>
      <c r="B55" s="182"/>
      <c r="C55" s="183" t="s">
        <v>305</v>
      </c>
      <c r="D55" s="183"/>
      <c r="E55" s="183"/>
      <c r="F55" s="184" t="s">
        <v>314</v>
      </c>
      <c r="G55" s="185" t="s">
        <v>107</v>
      </c>
      <c r="H55" s="185">
        <v>1</v>
      </c>
      <c r="I55" s="207"/>
      <c r="J55" s="186">
        <f>ROUND(I55*H55,2)</f>
        <v>0</v>
      </c>
    </row>
    <row r="56" spans="1:10" ht="30" x14ac:dyDescent="0.25">
      <c r="A56" s="176">
        <v>52</v>
      </c>
      <c r="B56" s="182"/>
      <c r="C56" s="183" t="s">
        <v>294</v>
      </c>
      <c r="D56" s="183"/>
      <c r="E56" s="183"/>
      <c r="F56" s="184" t="s">
        <v>295</v>
      </c>
      <c r="G56" s="185" t="s">
        <v>107</v>
      </c>
      <c r="H56" s="185">
        <v>9</v>
      </c>
      <c r="I56" s="207"/>
      <c r="J56" s="186">
        <f>I56*H56</f>
        <v>0</v>
      </c>
    </row>
    <row r="57" spans="1:10" ht="18" x14ac:dyDescent="0.25">
      <c r="A57" s="176">
        <v>53</v>
      </c>
      <c r="B57" s="177"/>
      <c r="C57" s="178" t="s">
        <v>426</v>
      </c>
      <c r="D57" s="179"/>
      <c r="E57" s="179"/>
      <c r="F57" s="180">
        <f>SUM(J58:J72)</f>
        <v>0</v>
      </c>
      <c r="G57" s="179"/>
      <c r="H57" s="179"/>
      <c r="I57" s="180"/>
      <c r="J57" s="208"/>
    </row>
    <row r="58" spans="1:10" ht="127.5" x14ac:dyDescent="0.25">
      <c r="A58" s="176">
        <v>54</v>
      </c>
      <c r="B58" s="182"/>
      <c r="C58" s="183" t="s">
        <v>425</v>
      </c>
      <c r="D58" s="183"/>
      <c r="E58" s="183"/>
      <c r="F58" s="184" t="s">
        <v>424</v>
      </c>
      <c r="G58" s="185" t="s">
        <v>107</v>
      </c>
      <c r="H58" s="185">
        <v>1</v>
      </c>
      <c r="I58" s="207"/>
      <c r="J58" s="186">
        <f>I58*H58</f>
        <v>0</v>
      </c>
    </row>
    <row r="59" spans="1:10" ht="93.75" x14ac:dyDescent="0.25">
      <c r="A59" s="176">
        <v>55</v>
      </c>
      <c r="B59" s="182"/>
      <c r="C59" s="183" t="s">
        <v>423</v>
      </c>
      <c r="D59" s="183"/>
      <c r="E59" s="183"/>
      <c r="F59" s="184" t="s">
        <v>422</v>
      </c>
      <c r="G59" s="185" t="s">
        <v>107</v>
      </c>
      <c r="H59" s="185">
        <v>1</v>
      </c>
      <c r="I59" s="207"/>
      <c r="J59" s="186">
        <f>ROUND(I59*H59,2)</f>
        <v>0</v>
      </c>
    </row>
    <row r="60" spans="1:10" ht="30" x14ac:dyDescent="0.25">
      <c r="A60" s="176">
        <v>56</v>
      </c>
      <c r="B60" s="182"/>
      <c r="C60" s="183" t="s">
        <v>421</v>
      </c>
      <c r="D60" s="183"/>
      <c r="E60" s="183"/>
      <c r="F60" s="184" t="s">
        <v>420</v>
      </c>
      <c r="G60" s="185" t="s">
        <v>107</v>
      </c>
      <c r="H60" s="185">
        <v>1</v>
      </c>
      <c r="I60" s="207"/>
      <c r="J60" s="186">
        <f>ROUND(I60*H60,2)</f>
        <v>0</v>
      </c>
    </row>
    <row r="61" spans="1:10" ht="51" x14ac:dyDescent="0.25">
      <c r="A61" s="176">
        <v>57</v>
      </c>
      <c r="B61" s="182"/>
      <c r="C61" s="183" t="s">
        <v>419</v>
      </c>
      <c r="D61" s="183"/>
      <c r="E61" s="183"/>
      <c r="F61" s="184" t="s">
        <v>418</v>
      </c>
      <c r="G61" s="185" t="s">
        <v>107</v>
      </c>
      <c r="H61" s="185">
        <v>1</v>
      </c>
      <c r="I61" s="207"/>
      <c r="J61" s="186">
        <f>ROUND(I61*H61,2)</f>
        <v>0</v>
      </c>
    </row>
    <row r="62" spans="1:10" ht="18" customHeight="1" x14ac:dyDescent="0.25">
      <c r="A62" s="176">
        <v>58</v>
      </c>
      <c r="B62" s="182"/>
      <c r="C62" s="183" t="s">
        <v>417</v>
      </c>
      <c r="D62" s="183"/>
      <c r="E62" s="183"/>
      <c r="F62" s="184" t="s">
        <v>416</v>
      </c>
      <c r="G62" s="185" t="s">
        <v>107</v>
      </c>
      <c r="H62" s="185">
        <v>1</v>
      </c>
      <c r="I62" s="207"/>
      <c r="J62" s="186">
        <f>I62*H62</f>
        <v>0</v>
      </c>
    </row>
    <row r="63" spans="1:10" ht="89.25" x14ac:dyDescent="0.25">
      <c r="A63" s="176">
        <v>59</v>
      </c>
      <c r="B63" s="182"/>
      <c r="C63" s="183" t="s">
        <v>397</v>
      </c>
      <c r="D63" s="183"/>
      <c r="E63" s="183"/>
      <c r="F63" s="184" t="s">
        <v>396</v>
      </c>
      <c r="G63" s="185" t="s">
        <v>107</v>
      </c>
      <c r="H63" s="185">
        <v>1</v>
      </c>
      <c r="I63" s="207"/>
      <c r="J63" s="186">
        <f>ROUND(I63*H63,2)</f>
        <v>0</v>
      </c>
    </row>
    <row r="64" spans="1:10" ht="38.25" x14ac:dyDescent="0.25">
      <c r="A64" s="176">
        <v>60</v>
      </c>
      <c r="B64" s="182"/>
      <c r="C64" s="183" t="s">
        <v>414</v>
      </c>
      <c r="D64" s="183"/>
      <c r="E64" s="183"/>
      <c r="F64" s="184" t="s">
        <v>415</v>
      </c>
      <c r="G64" s="185" t="s">
        <v>107</v>
      </c>
      <c r="H64" s="185">
        <v>2</v>
      </c>
      <c r="I64" s="207"/>
      <c r="J64" s="186">
        <f>I64*H64</f>
        <v>0</v>
      </c>
    </row>
    <row r="65" spans="1:10" ht="38.25" x14ac:dyDescent="0.25">
      <c r="A65" s="176">
        <v>61</v>
      </c>
      <c r="B65" s="182"/>
      <c r="C65" s="183" t="s">
        <v>414</v>
      </c>
      <c r="D65" s="183"/>
      <c r="E65" s="183"/>
      <c r="F65" s="184" t="s">
        <v>413</v>
      </c>
      <c r="G65" s="185" t="s">
        <v>107</v>
      </c>
      <c r="H65" s="185">
        <v>1</v>
      </c>
      <c r="I65" s="207"/>
      <c r="J65" s="186">
        <f>I65*H65</f>
        <v>0</v>
      </c>
    </row>
    <row r="66" spans="1:10" ht="25.5" x14ac:dyDescent="0.25">
      <c r="A66" s="176">
        <v>62</v>
      </c>
      <c r="B66" s="182"/>
      <c r="C66" s="183" t="s">
        <v>412</v>
      </c>
      <c r="D66" s="183"/>
      <c r="E66" s="183"/>
      <c r="F66" s="184" t="s">
        <v>411</v>
      </c>
      <c r="G66" s="185" t="s">
        <v>107</v>
      </c>
      <c r="H66" s="185">
        <v>2</v>
      </c>
      <c r="I66" s="207"/>
      <c r="J66" s="186">
        <f>I66*H66</f>
        <v>0</v>
      </c>
    </row>
    <row r="67" spans="1:10" ht="102" x14ac:dyDescent="0.25">
      <c r="A67" s="176">
        <v>63</v>
      </c>
      <c r="B67" s="182" t="s">
        <v>332</v>
      </c>
      <c r="C67" s="183" t="s">
        <v>410</v>
      </c>
      <c r="D67" s="183"/>
      <c r="E67" s="183"/>
      <c r="F67" s="184" t="s">
        <v>409</v>
      </c>
      <c r="G67" s="185" t="s">
        <v>107</v>
      </c>
      <c r="H67" s="185">
        <v>1</v>
      </c>
      <c r="I67" s="207"/>
      <c r="J67" s="186">
        <f>ROUND(I67*H67,2)</f>
        <v>0</v>
      </c>
    </row>
    <row r="68" spans="1:10" x14ac:dyDescent="0.25">
      <c r="A68" s="176">
        <v>64</v>
      </c>
      <c r="B68" s="182"/>
      <c r="C68" s="183" t="s">
        <v>408</v>
      </c>
      <c r="D68" s="183"/>
      <c r="E68" s="183"/>
      <c r="F68" s="184" t="s">
        <v>407</v>
      </c>
      <c r="G68" s="185" t="s">
        <v>107</v>
      </c>
      <c r="H68" s="185">
        <v>2</v>
      </c>
      <c r="I68" s="207"/>
      <c r="J68" s="186">
        <f>ROUND(I68*H68,2)</f>
        <v>0</v>
      </c>
    </row>
    <row r="69" spans="1:10" ht="25.5" x14ac:dyDescent="0.25">
      <c r="A69" s="176">
        <v>65</v>
      </c>
      <c r="B69" s="182"/>
      <c r="C69" s="183" t="s">
        <v>406</v>
      </c>
      <c r="D69" s="183"/>
      <c r="E69" s="183"/>
      <c r="F69" s="184" t="s">
        <v>405</v>
      </c>
      <c r="G69" s="185" t="s">
        <v>107</v>
      </c>
      <c r="H69" s="185">
        <v>1</v>
      </c>
      <c r="I69" s="207"/>
      <c r="J69" s="186">
        <f>ROUND(I69*H69,2)</f>
        <v>0</v>
      </c>
    </row>
    <row r="70" spans="1:10" x14ac:dyDescent="0.25">
      <c r="A70" s="176">
        <v>66</v>
      </c>
      <c r="B70" s="182"/>
      <c r="C70" s="183" t="s">
        <v>404</v>
      </c>
      <c r="D70" s="183"/>
      <c r="E70" s="183"/>
      <c r="F70" s="184" t="s">
        <v>403</v>
      </c>
      <c r="G70" s="185" t="s">
        <v>107</v>
      </c>
      <c r="H70" s="185">
        <v>2</v>
      </c>
      <c r="I70" s="207"/>
      <c r="J70" s="186">
        <f>ROUND(I70*H70,2)</f>
        <v>0</v>
      </c>
    </row>
    <row r="71" spans="1:10" ht="140.25" x14ac:dyDescent="0.25">
      <c r="A71" s="176">
        <v>67</v>
      </c>
      <c r="B71" s="182"/>
      <c r="C71" s="183" t="s">
        <v>402</v>
      </c>
      <c r="D71" s="183"/>
      <c r="E71" s="183"/>
      <c r="F71" s="184" t="s">
        <v>401</v>
      </c>
      <c r="G71" s="185" t="s">
        <v>107</v>
      </c>
      <c r="H71" s="185">
        <v>2</v>
      </c>
      <c r="I71" s="207"/>
      <c r="J71" s="186">
        <f>ROUND(I71*H71,2)</f>
        <v>0</v>
      </c>
    </row>
    <row r="72" spans="1:10" x14ac:dyDescent="0.25">
      <c r="A72" s="176">
        <v>68</v>
      </c>
      <c r="B72" s="182"/>
      <c r="C72" s="183" t="s">
        <v>400</v>
      </c>
      <c r="D72" s="183"/>
      <c r="E72" s="183"/>
      <c r="F72" s="184" t="s">
        <v>399</v>
      </c>
      <c r="G72" s="185" t="s">
        <v>107</v>
      </c>
      <c r="H72" s="185">
        <v>1</v>
      </c>
      <c r="I72" s="207"/>
      <c r="J72" s="186">
        <f>I72*H72</f>
        <v>0</v>
      </c>
    </row>
    <row r="73" spans="1:10" ht="18" x14ac:dyDescent="0.25">
      <c r="A73" s="176">
        <v>69</v>
      </c>
      <c r="B73" s="177"/>
      <c r="C73" s="178" t="s">
        <v>398</v>
      </c>
      <c r="D73" s="179"/>
      <c r="E73" s="179"/>
      <c r="F73" s="180">
        <f>SUM(J74:J75)</f>
        <v>0</v>
      </c>
      <c r="G73" s="179"/>
      <c r="H73" s="179"/>
      <c r="I73" s="180"/>
      <c r="J73" s="208"/>
    </row>
    <row r="74" spans="1:10" ht="153" x14ac:dyDescent="0.25">
      <c r="A74" s="176">
        <v>70</v>
      </c>
      <c r="B74" s="182"/>
      <c r="C74" s="183" t="s">
        <v>346</v>
      </c>
      <c r="D74" s="183"/>
      <c r="E74" s="183"/>
      <c r="F74" s="184" t="s">
        <v>347</v>
      </c>
      <c r="G74" s="185" t="s">
        <v>107</v>
      </c>
      <c r="H74" s="185">
        <v>2</v>
      </c>
      <c r="I74" s="207"/>
      <c r="J74" s="186">
        <f>ROUND(I74*H74,2)</f>
        <v>0</v>
      </c>
    </row>
    <row r="75" spans="1:10" ht="89.25" x14ac:dyDescent="0.25">
      <c r="A75" s="176">
        <v>71</v>
      </c>
      <c r="B75" s="182"/>
      <c r="C75" s="183" t="s">
        <v>397</v>
      </c>
      <c r="D75" s="183"/>
      <c r="E75" s="183"/>
      <c r="F75" s="184" t="s">
        <v>396</v>
      </c>
      <c r="G75" s="185" t="s">
        <v>107</v>
      </c>
      <c r="H75" s="185">
        <v>2</v>
      </c>
      <c r="I75" s="207"/>
      <c r="J75" s="186">
        <f>ROUND(I75*H75,2)</f>
        <v>0</v>
      </c>
    </row>
    <row r="76" spans="1:10" ht="18" x14ac:dyDescent="0.25">
      <c r="A76" s="176">
        <v>72</v>
      </c>
      <c r="B76" s="177"/>
      <c r="C76" s="178" t="s">
        <v>339</v>
      </c>
      <c r="D76" s="179"/>
      <c r="E76" s="179"/>
      <c r="F76" s="180">
        <f>SUM(J77:J82)</f>
        <v>0</v>
      </c>
      <c r="G76" s="179"/>
      <c r="H76" s="179"/>
      <c r="I76" s="180"/>
      <c r="J76" s="208"/>
    </row>
    <row r="77" spans="1:10" ht="51" x14ac:dyDescent="0.25">
      <c r="A77" s="176">
        <v>73</v>
      </c>
      <c r="B77" s="182"/>
      <c r="C77" s="183" t="s">
        <v>288</v>
      </c>
      <c r="D77" s="183"/>
      <c r="E77" s="183"/>
      <c r="F77" s="184" t="s">
        <v>289</v>
      </c>
      <c r="G77" s="185" t="s">
        <v>107</v>
      </c>
      <c r="H77" s="185">
        <v>1</v>
      </c>
      <c r="I77" s="207"/>
      <c r="J77" s="186">
        <f>I77*H77</f>
        <v>0</v>
      </c>
    </row>
    <row r="78" spans="1:10" ht="38.25" x14ac:dyDescent="0.25">
      <c r="A78" s="176">
        <v>74</v>
      </c>
      <c r="B78" s="182"/>
      <c r="C78" s="183" t="s">
        <v>290</v>
      </c>
      <c r="D78" s="183"/>
      <c r="E78" s="183"/>
      <c r="F78" s="184" t="s">
        <v>291</v>
      </c>
      <c r="G78" s="185" t="s">
        <v>107</v>
      </c>
      <c r="H78" s="185">
        <v>1</v>
      </c>
      <c r="I78" s="207"/>
      <c r="J78" s="186">
        <f>I78*H78</f>
        <v>0</v>
      </c>
    </row>
    <row r="79" spans="1:10" ht="51" x14ac:dyDescent="0.25">
      <c r="A79" s="176">
        <v>75</v>
      </c>
      <c r="B79" s="182"/>
      <c r="C79" s="183" t="s">
        <v>305</v>
      </c>
      <c r="D79" s="183"/>
      <c r="E79" s="183"/>
      <c r="F79" s="184" t="s">
        <v>395</v>
      </c>
      <c r="G79" s="185" t="s">
        <v>107</v>
      </c>
      <c r="H79" s="185">
        <v>1</v>
      </c>
      <c r="I79" s="207"/>
      <c r="J79" s="186">
        <f>ROUND(I79*H79,2)</f>
        <v>0</v>
      </c>
    </row>
    <row r="80" spans="1:10" ht="51" x14ac:dyDescent="0.25">
      <c r="A80" s="176">
        <v>76</v>
      </c>
      <c r="B80" s="182"/>
      <c r="C80" s="183" t="s">
        <v>306</v>
      </c>
      <c r="D80" s="183"/>
      <c r="E80" s="183"/>
      <c r="F80" s="184" t="s">
        <v>316</v>
      </c>
      <c r="G80" s="185" t="s">
        <v>107</v>
      </c>
      <c r="H80" s="185">
        <v>2</v>
      </c>
      <c r="I80" s="207"/>
      <c r="J80" s="186">
        <f>ROUND(I80*H80,2)</f>
        <v>0</v>
      </c>
    </row>
    <row r="81" spans="1:10" ht="51" x14ac:dyDescent="0.25">
      <c r="A81" s="176">
        <v>77</v>
      </c>
      <c r="B81" s="182"/>
      <c r="C81" s="183" t="s">
        <v>317</v>
      </c>
      <c r="D81" s="183"/>
      <c r="E81" s="183"/>
      <c r="F81" s="184" t="s">
        <v>340</v>
      </c>
      <c r="G81" s="185" t="s">
        <v>107</v>
      </c>
      <c r="H81" s="185">
        <v>1</v>
      </c>
      <c r="I81" s="207"/>
      <c r="J81" s="186">
        <f>I81*H81</f>
        <v>0</v>
      </c>
    </row>
    <row r="82" spans="1:10" ht="30" x14ac:dyDescent="0.25">
      <c r="A82" s="176">
        <v>78</v>
      </c>
      <c r="B82" s="182"/>
      <c r="C82" s="183" t="s">
        <v>294</v>
      </c>
      <c r="D82" s="183"/>
      <c r="E82" s="183"/>
      <c r="F82" s="184" t="s">
        <v>295</v>
      </c>
      <c r="G82" s="185" t="s">
        <v>107</v>
      </c>
      <c r="H82" s="185">
        <v>2</v>
      </c>
      <c r="I82" s="207"/>
      <c r="J82" s="186">
        <f>I82*H82</f>
        <v>0</v>
      </c>
    </row>
    <row r="83" spans="1:10" ht="18" customHeight="1" x14ac:dyDescent="0.25">
      <c r="A83" s="176">
        <v>79</v>
      </c>
      <c r="B83" s="177"/>
      <c r="C83" s="178" t="s">
        <v>341</v>
      </c>
      <c r="D83" s="179"/>
      <c r="E83" s="179"/>
      <c r="F83" s="180">
        <f>SUM(J84:J89)</f>
        <v>0</v>
      </c>
      <c r="G83" s="179"/>
      <c r="H83" s="179"/>
      <c r="I83" s="180"/>
      <c r="J83" s="208"/>
    </row>
    <row r="84" spans="1:10" ht="51" x14ac:dyDescent="0.25">
      <c r="A84" s="176">
        <v>80</v>
      </c>
      <c r="B84" s="182"/>
      <c r="C84" s="183" t="s">
        <v>288</v>
      </c>
      <c r="D84" s="183"/>
      <c r="E84" s="183"/>
      <c r="F84" s="184" t="s">
        <v>289</v>
      </c>
      <c r="G84" s="185" t="s">
        <v>107</v>
      </c>
      <c r="H84" s="185">
        <v>1</v>
      </c>
      <c r="I84" s="207"/>
      <c r="J84" s="186">
        <f>I84*H84</f>
        <v>0</v>
      </c>
    </row>
    <row r="85" spans="1:10" ht="38.25" x14ac:dyDescent="0.25">
      <c r="A85" s="176">
        <v>81</v>
      </c>
      <c r="B85" s="182"/>
      <c r="C85" s="183" t="s">
        <v>290</v>
      </c>
      <c r="D85" s="183"/>
      <c r="E85" s="183"/>
      <c r="F85" s="184" t="s">
        <v>291</v>
      </c>
      <c r="G85" s="185" t="s">
        <v>107</v>
      </c>
      <c r="H85" s="185">
        <v>1</v>
      </c>
      <c r="I85" s="207"/>
      <c r="J85" s="186">
        <f>I85*H85</f>
        <v>0</v>
      </c>
    </row>
    <row r="86" spans="1:10" ht="51" x14ac:dyDescent="0.25">
      <c r="A86" s="176">
        <v>82</v>
      </c>
      <c r="B86" s="182"/>
      <c r="C86" s="183" t="s">
        <v>305</v>
      </c>
      <c r="D86" s="183"/>
      <c r="E86" s="183"/>
      <c r="F86" s="184" t="s">
        <v>395</v>
      </c>
      <c r="G86" s="185" t="s">
        <v>107</v>
      </c>
      <c r="H86" s="185">
        <v>1</v>
      </c>
      <c r="I86" s="207"/>
      <c r="J86" s="186">
        <f>ROUND(I86*H86,2)</f>
        <v>0</v>
      </c>
    </row>
    <row r="87" spans="1:10" ht="51" x14ac:dyDescent="0.25">
      <c r="A87" s="176">
        <v>83</v>
      </c>
      <c r="B87" s="182"/>
      <c r="C87" s="183" t="s">
        <v>306</v>
      </c>
      <c r="D87" s="183"/>
      <c r="E87" s="183"/>
      <c r="F87" s="184" t="s">
        <v>342</v>
      </c>
      <c r="G87" s="185" t="s">
        <v>107</v>
      </c>
      <c r="H87" s="185">
        <v>2</v>
      </c>
      <c r="I87" s="207"/>
      <c r="J87" s="186">
        <f>ROUND(I87*H87,2)</f>
        <v>0</v>
      </c>
    </row>
    <row r="88" spans="1:10" ht="51" x14ac:dyDescent="0.25">
      <c r="A88" s="176">
        <v>84</v>
      </c>
      <c r="B88" s="182"/>
      <c r="C88" s="183" t="s">
        <v>317</v>
      </c>
      <c r="D88" s="183"/>
      <c r="E88" s="183"/>
      <c r="F88" s="184" t="s">
        <v>340</v>
      </c>
      <c r="G88" s="185" t="s">
        <v>107</v>
      </c>
      <c r="H88" s="185">
        <v>1</v>
      </c>
      <c r="I88" s="207"/>
      <c r="J88" s="186">
        <f>I88*H88</f>
        <v>0</v>
      </c>
    </row>
    <row r="89" spans="1:10" ht="30" x14ac:dyDescent="0.25">
      <c r="A89" s="176">
        <v>85</v>
      </c>
      <c r="B89" s="182"/>
      <c r="C89" s="183" t="s">
        <v>294</v>
      </c>
      <c r="D89" s="183"/>
      <c r="E89" s="183"/>
      <c r="F89" s="184" t="s">
        <v>295</v>
      </c>
      <c r="G89" s="185" t="s">
        <v>107</v>
      </c>
      <c r="H89" s="185">
        <v>4</v>
      </c>
      <c r="I89" s="207"/>
      <c r="J89" s="186">
        <f>I89*H89</f>
        <v>0</v>
      </c>
    </row>
    <row r="90" spans="1:10" ht="18" x14ac:dyDescent="0.25">
      <c r="A90" s="176">
        <v>86</v>
      </c>
      <c r="B90" s="177"/>
      <c r="C90" s="178" t="s">
        <v>343</v>
      </c>
      <c r="D90" s="179"/>
      <c r="E90" s="179"/>
      <c r="F90" s="180">
        <f>SUM(J91:J110)</f>
        <v>0</v>
      </c>
      <c r="G90" s="179"/>
      <c r="H90" s="179"/>
      <c r="I90" s="180"/>
      <c r="J90" s="208"/>
    </row>
    <row r="91" spans="1:10" ht="51" x14ac:dyDescent="0.25">
      <c r="A91" s="176">
        <v>87</v>
      </c>
      <c r="B91" s="182"/>
      <c r="C91" s="183" t="s">
        <v>288</v>
      </c>
      <c r="D91" s="183"/>
      <c r="E91" s="183"/>
      <c r="F91" s="184" t="s">
        <v>289</v>
      </c>
      <c r="G91" s="185" t="s">
        <v>107</v>
      </c>
      <c r="H91" s="185">
        <v>4</v>
      </c>
      <c r="I91" s="207"/>
      <c r="J91" s="186">
        <f>I91*H91</f>
        <v>0</v>
      </c>
    </row>
    <row r="92" spans="1:10" ht="63.75" x14ac:dyDescent="0.25">
      <c r="A92" s="176">
        <v>88</v>
      </c>
      <c r="B92" s="182"/>
      <c r="C92" s="183" t="s">
        <v>344</v>
      </c>
      <c r="D92" s="183"/>
      <c r="E92" s="183"/>
      <c r="F92" s="184" t="s">
        <v>345</v>
      </c>
      <c r="G92" s="185" t="s">
        <v>107</v>
      </c>
      <c r="H92" s="185">
        <v>4</v>
      </c>
      <c r="I92" s="207"/>
      <c r="J92" s="186">
        <f>ROUND(I92*H92,2)</f>
        <v>0</v>
      </c>
    </row>
    <row r="93" spans="1:10" ht="153" x14ac:dyDescent="0.25">
      <c r="A93" s="176">
        <v>89</v>
      </c>
      <c r="B93" s="182"/>
      <c r="C93" s="183" t="s">
        <v>346</v>
      </c>
      <c r="D93" s="183"/>
      <c r="E93" s="183"/>
      <c r="F93" s="184" t="s">
        <v>347</v>
      </c>
      <c r="G93" s="185" t="s">
        <v>107</v>
      </c>
      <c r="H93" s="185">
        <v>1</v>
      </c>
      <c r="I93" s="207"/>
      <c r="J93" s="186">
        <f>ROUND(I93*H93,2)</f>
        <v>0</v>
      </c>
    </row>
    <row r="94" spans="1:10" ht="102" x14ac:dyDescent="0.25">
      <c r="A94" s="176">
        <v>90</v>
      </c>
      <c r="B94" s="182"/>
      <c r="C94" s="183" t="s">
        <v>336</v>
      </c>
      <c r="D94" s="183"/>
      <c r="E94" s="183"/>
      <c r="F94" s="184" t="s">
        <v>337</v>
      </c>
      <c r="G94" s="185" t="s">
        <v>107</v>
      </c>
      <c r="H94" s="185">
        <v>4</v>
      </c>
      <c r="I94" s="207"/>
      <c r="J94" s="186">
        <f>ROUND(I94*H94,2)</f>
        <v>0</v>
      </c>
    </row>
    <row r="95" spans="1:10" ht="18" customHeight="1" x14ac:dyDescent="0.25">
      <c r="A95" s="176">
        <v>91</v>
      </c>
      <c r="B95" s="182"/>
      <c r="C95" s="183" t="s">
        <v>336</v>
      </c>
      <c r="D95" s="183"/>
      <c r="E95" s="183"/>
      <c r="F95" s="184" t="s">
        <v>338</v>
      </c>
      <c r="G95" s="185" t="s">
        <v>107</v>
      </c>
      <c r="H95" s="185">
        <v>4</v>
      </c>
      <c r="I95" s="207"/>
      <c r="J95" s="186">
        <f>ROUND(I95*H95,2)</f>
        <v>0</v>
      </c>
    </row>
    <row r="96" spans="1:10" ht="51" x14ac:dyDescent="0.25">
      <c r="A96" s="176">
        <v>92</v>
      </c>
      <c r="B96" s="182" t="s">
        <v>332</v>
      </c>
      <c r="C96" s="183" t="s">
        <v>297</v>
      </c>
      <c r="D96" s="183"/>
      <c r="E96" s="183"/>
      <c r="F96" s="184" t="s">
        <v>333</v>
      </c>
      <c r="G96" s="185" t="s">
        <v>107</v>
      </c>
      <c r="H96" s="185">
        <v>2</v>
      </c>
      <c r="I96" s="207"/>
      <c r="J96" s="186">
        <f>ROUND(I96*H96,2)</f>
        <v>0</v>
      </c>
    </row>
    <row r="97" spans="1:10" ht="102" x14ac:dyDescent="0.25">
      <c r="A97" s="176">
        <v>93</v>
      </c>
      <c r="B97" s="182"/>
      <c r="C97" s="183" t="s">
        <v>301</v>
      </c>
      <c r="D97" s="183"/>
      <c r="E97" s="183"/>
      <c r="F97" s="184" t="s">
        <v>302</v>
      </c>
      <c r="G97" s="185" t="s">
        <v>107</v>
      </c>
      <c r="H97" s="185">
        <v>2</v>
      </c>
      <c r="I97" s="207"/>
      <c r="J97" s="186">
        <f>I97*H97</f>
        <v>0</v>
      </c>
    </row>
    <row r="98" spans="1:10" ht="23.25" customHeight="1" x14ac:dyDescent="0.25">
      <c r="A98" s="176">
        <v>94</v>
      </c>
      <c r="B98" s="182" t="s">
        <v>332</v>
      </c>
      <c r="C98" s="183" t="s">
        <v>334</v>
      </c>
      <c r="D98" s="183"/>
      <c r="E98" s="183"/>
      <c r="F98" s="184" t="s">
        <v>335</v>
      </c>
      <c r="G98" s="185" t="s">
        <v>107</v>
      </c>
      <c r="H98" s="185">
        <v>2</v>
      </c>
      <c r="I98" s="207"/>
      <c r="J98" s="186">
        <f>ROUND(I98*H98,2)</f>
        <v>0</v>
      </c>
    </row>
    <row r="99" spans="1:10" ht="63.75" x14ac:dyDescent="0.25">
      <c r="A99" s="176">
        <v>95</v>
      </c>
      <c r="B99" s="182"/>
      <c r="C99" s="183" t="s">
        <v>320</v>
      </c>
      <c r="D99" s="183"/>
      <c r="E99" s="183"/>
      <c r="F99" s="184" t="s">
        <v>321</v>
      </c>
      <c r="G99" s="185" t="s">
        <v>107</v>
      </c>
      <c r="H99" s="185">
        <v>1</v>
      </c>
      <c r="I99" s="207"/>
      <c r="J99" s="186">
        <f>I99*H99</f>
        <v>0</v>
      </c>
    </row>
    <row r="100" spans="1:10" ht="24.95" customHeight="1" x14ac:dyDescent="0.25">
      <c r="A100" s="176">
        <v>96</v>
      </c>
      <c r="B100" s="182"/>
      <c r="C100" s="183" t="s">
        <v>348</v>
      </c>
      <c r="D100" s="183"/>
      <c r="E100" s="183"/>
      <c r="F100" s="184" t="s">
        <v>349</v>
      </c>
      <c r="G100" s="185" t="s">
        <v>107</v>
      </c>
      <c r="H100" s="185">
        <v>1</v>
      </c>
      <c r="I100" s="207"/>
      <c r="J100" s="186">
        <f>I100*H100</f>
        <v>0</v>
      </c>
    </row>
    <row r="101" spans="1:10" ht="24.95" customHeight="1" x14ac:dyDescent="0.25">
      <c r="A101" s="176">
        <v>97</v>
      </c>
      <c r="B101" s="182"/>
      <c r="C101" s="183" t="s">
        <v>292</v>
      </c>
      <c r="D101" s="183"/>
      <c r="E101" s="183"/>
      <c r="F101" s="184" t="s">
        <v>293</v>
      </c>
      <c r="G101" s="185" t="s">
        <v>107</v>
      </c>
      <c r="H101" s="185">
        <v>1</v>
      </c>
      <c r="I101" s="207"/>
      <c r="J101" s="186">
        <f t="shared" ref="J101:J107" si="2">ROUND(I101*H101,2)</f>
        <v>0</v>
      </c>
    </row>
    <row r="102" spans="1:10" ht="24.95" customHeight="1" x14ac:dyDescent="0.25">
      <c r="A102" s="176">
        <v>98</v>
      </c>
      <c r="B102" s="182"/>
      <c r="C102" s="183" t="s">
        <v>306</v>
      </c>
      <c r="D102" s="183"/>
      <c r="E102" s="183"/>
      <c r="F102" s="184" t="s">
        <v>394</v>
      </c>
      <c r="G102" s="185" t="s">
        <v>107</v>
      </c>
      <c r="H102" s="185">
        <v>6</v>
      </c>
      <c r="I102" s="207"/>
      <c r="J102" s="186">
        <f t="shared" si="2"/>
        <v>0</v>
      </c>
    </row>
    <row r="103" spans="1:10" ht="24.95" customHeight="1" x14ac:dyDescent="0.25">
      <c r="A103" s="176">
        <v>99</v>
      </c>
      <c r="B103" s="182"/>
      <c r="C103" s="183" t="s">
        <v>305</v>
      </c>
      <c r="D103" s="183"/>
      <c r="E103" s="183"/>
      <c r="F103" s="184" t="s">
        <v>350</v>
      </c>
      <c r="G103" s="185" t="s">
        <v>107</v>
      </c>
      <c r="H103" s="185">
        <v>1</v>
      </c>
      <c r="I103" s="207"/>
      <c r="J103" s="186">
        <f t="shared" si="2"/>
        <v>0</v>
      </c>
    </row>
    <row r="104" spans="1:10" ht="24.95" customHeight="1" x14ac:dyDescent="0.25">
      <c r="A104" s="176">
        <v>100</v>
      </c>
      <c r="B104" s="182"/>
      <c r="C104" s="183" t="s">
        <v>305</v>
      </c>
      <c r="D104" s="183"/>
      <c r="E104" s="183"/>
      <c r="F104" s="184" t="s">
        <v>351</v>
      </c>
      <c r="G104" s="185" t="s">
        <v>107</v>
      </c>
      <c r="H104" s="185">
        <v>1</v>
      </c>
      <c r="I104" s="207"/>
      <c r="J104" s="186">
        <f t="shared" si="2"/>
        <v>0</v>
      </c>
    </row>
    <row r="105" spans="1:10" ht="24.95" customHeight="1" x14ac:dyDescent="0.25">
      <c r="A105" s="176">
        <v>101</v>
      </c>
      <c r="B105" s="182"/>
      <c r="C105" s="183" t="s">
        <v>352</v>
      </c>
      <c r="D105" s="183"/>
      <c r="E105" s="183"/>
      <c r="F105" s="184" t="s">
        <v>353</v>
      </c>
      <c r="G105" s="185" t="s">
        <v>107</v>
      </c>
      <c r="H105" s="185">
        <v>1</v>
      </c>
      <c r="I105" s="207"/>
      <c r="J105" s="186">
        <f t="shared" si="2"/>
        <v>0</v>
      </c>
    </row>
    <row r="106" spans="1:10" ht="24.95" customHeight="1" x14ac:dyDescent="0.25">
      <c r="A106" s="176">
        <v>102</v>
      </c>
      <c r="B106" s="182"/>
      <c r="C106" s="183" t="s">
        <v>352</v>
      </c>
      <c r="D106" s="183"/>
      <c r="E106" s="183"/>
      <c r="F106" s="184" t="s">
        <v>354</v>
      </c>
      <c r="G106" s="185" t="s">
        <v>107</v>
      </c>
      <c r="H106" s="185">
        <v>1</v>
      </c>
      <c r="I106" s="207"/>
      <c r="J106" s="186">
        <f t="shared" si="2"/>
        <v>0</v>
      </c>
    </row>
    <row r="107" spans="1:10" ht="24.95" customHeight="1" x14ac:dyDescent="0.25">
      <c r="A107" s="176">
        <v>103</v>
      </c>
      <c r="B107" s="182"/>
      <c r="C107" s="183" t="s">
        <v>308</v>
      </c>
      <c r="D107" s="183"/>
      <c r="E107" s="183"/>
      <c r="F107" s="184" t="s">
        <v>355</v>
      </c>
      <c r="G107" s="185" t="s">
        <v>107</v>
      </c>
      <c r="H107" s="185">
        <v>1</v>
      </c>
      <c r="I107" s="207"/>
      <c r="J107" s="186">
        <f t="shared" si="2"/>
        <v>0</v>
      </c>
    </row>
    <row r="108" spans="1:10" ht="24.95" customHeight="1" x14ac:dyDescent="0.25">
      <c r="A108" s="176">
        <v>104</v>
      </c>
      <c r="B108" s="182"/>
      <c r="C108" s="183" t="s">
        <v>312</v>
      </c>
      <c r="D108" s="183"/>
      <c r="E108" s="183"/>
      <c r="F108" s="184" t="s">
        <v>313</v>
      </c>
      <c r="G108" s="185" t="s">
        <v>107</v>
      </c>
      <c r="H108" s="185">
        <v>1</v>
      </c>
      <c r="I108" s="207"/>
      <c r="J108" s="186">
        <f>I108*H108</f>
        <v>0</v>
      </c>
    </row>
    <row r="109" spans="1:10" ht="24.95" customHeight="1" x14ac:dyDescent="0.25">
      <c r="A109" s="176">
        <v>105</v>
      </c>
      <c r="B109" s="182"/>
      <c r="C109" s="183" t="s">
        <v>356</v>
      </c>
      <c r="D109" s="183"/>
      <c r="E109" s="183"/>
      <c r="F109" s="184" t="s">
        <v>357</v>
      </c>
      <c r="G109" s="185" t="s">
        <v>107</v>
      </c>
      <c r="H109" s="185">
        <v>1</v>
      </c>
      <c r="I109" s="207"/>
      <c r="J109" s="186">
        <f>ROUND(I109*H109,2)</f>
        <v>0</v>
      </c>
    </row>
    <row r="110" spans="1:10" ht="15" customHeight="1" x14ac:dyDescent="0.25">
      <c r="A110" s="176">
        <v>106</v>
      </c>
      <c r="B110" s="182"/>
      <c r="C110" s="183" t="s">
        <v>294</v>
      </c>
      <c r="D110" s="183"/>
      <c r="E110" s="183"/>
      <c r="F110" s="184" t="s">
        <v>295</v>
      </c>
      <c r="G110" s="185" t="s">
        <v>107</v>
      </c>
      <c r="H110" s="185">
        <v>10</v>
      </c>
      <c r="I110" s="207"/>
      <c r="J110" s="186">
        <f>I110*H110</f>
        <v>0</v>
      </c>
    </row>
    <row r="111" spans="1:10" ht="24.95" customHeight="1" x14ac:dyDescent="0.25">
      <c r="A111" s="176">
        <v>107</v>
      </c>
      <c r="B111" s="177"/>
      <c r="C111" s="178" t="s">
        <v>358</v>
      </c>
      <c r="D111" s="179"/>
      <c r="E111" s="179"/>
      <c r="F111" s="180">
        <f>SUM(J112:J122)</f>
        <v>0</v>
      </c>
      <c r="G111" s="179"/>
      <c r="H111" s="179"/>
      <c r="I111" s="180"/>
      <c r="J111" s="208"/>
    </row>
    <row r="112" spans="1:10" ht="18" customHeight="1" x14ac:dyDescent="0.25">
      <c r="A112" s="176">
        <v>108</v>
      </c>
      <c r="B112" s="182"/>
      <c r="C112" s="183" t="s">
        <v>359</v>
      </c>
      <c r="D112" s="183"/>
      <c r="E112" s="183"/>
      <c r="F112" s="184" t="s">
        <v>360</v>
      </c>
      <c r="G112" s="185" t="s">
        <v>107</v>
      </c>
      <c r="H112" s="185">
        <v>1</v>
      </c>
      <c r="I112" s="207"/>
      <c r="J112" s="186">
        <f>ROUND(I112*H112,2)</f>
        <v>0</v>
      </c>
    </row>
    <row r="113" spans="1:10" ht="24.95" customHeight="1" x14ac:dyDescent="0.25">
      <c r="A113" s="176">
        <v>109</v>
      </c>
      <c r="B113" s="182"/>
      <c r="C113" s="183" t="s">
        <v>361</v>
      </c>
      <c r="D113" s="183"/>
      <c r="E113" s="183"/>
      <c r="F113" s="184" t="s">
        <v>362</v>
      </c>
      <c r="G113" s="185" t="s">
        <v>107</v>
      </c>
      <c r="H113" s="185">
        <v>1</v>
      </c>
      <c r="I113" s="207"/>
      <c r="J113" s="186">
        <f>I113*H113</f>
        <v>0</v>
      </c>
    </row>
    <row r="114" spans="1:10" ht="24.95" customHeight="1" x14ac:dyDescent="0.25">
      <c r="A114" s="176">
        <v>110</v>
      </c>
      <c r="B114" s="182"/>
      <c r="C114" s="183" t="s">
        <v>363</v>
      </c>
      <c r="D114" s="183"/>
      <c r="E114" s="183"/>
      <c r="F114" s="184" t="s">
        <v>364</v>
      </c>
      <c r="G114" s="185" t="s">
        <v>107</v>
      </c>
      <c r="H114" s="185">
        <v>1</v>
      </c>
      <c r="I114" s="207"/>
      <c r="J114" s="186">
        <f>ROUND(I114*H114,2)</f>
        <v>0</v>
      </c>
    </row>
    <row r="115" spans="1:10" ht="38.25" x14ac:dyDescent="0.25">
      <c r="A115" s="176">
        <v>111</v>
      </c>
      <c r="B115" s="182"/>
      <c r="C115" s="183" t="s">
        <v>365</v>
      </c>
      <c r="D115" s="183"/>
      <c r="E115" s="183"/>
      <c r="F115" s="184" t="s">
        <v>366</v>
      </c>
      <c r="G115" s="185" t="s">
        <v>107</v>
      </c>
      <c r="H115" s="185">
        <v>1</v>
      </c>
      <c r="I115" s="207"/>
      <c r="J115" s="186">
        <f>ROUND(I115*H115,2)</f>
        <v>0</v>
      </c>
    </row>
    <row r="116" spans="1:10" ht="38.25" x14ac:dyDescent="0.25">
      <c r="A116" s="176">
        <v>112</v>
      </c>
      <c r="B116" s="182"/>
      <c r="C116" s="183" t="s">
        <v>367</v>
      </c>
      <c r="D116" s="183"/>
      <c r="E116" s="183"/>
      <c r="F116" s="184" t="s">
        <v>368</v>
      </c>
      <c r="G116" s="185" t="s">
        <v>107</v>
      </c>
      <c r="H116" s="185">
        <v>1</v>
      </c>
      <c r="I116" s="207"/>
      <c r="J116" s="186">
        <f t="shared" ref="J116:J122" si="3">I116*H116</f>
        <v>0</v>
      </c>
    </row>
    <row r="117" spans="1:10" ht="51" x14ac:dyDescent="0.25">
      <c r="A117" s="176">
        <v>113</v>
      </c>
      <c r="B117" s="182"/>
      <c r="C117" s="183" t="s">
        <v>369</v>
      </c>
      <c r="D117" s="183"/>
      <c r="E117" s="183"/>
      <c r="F117" s="184" t="s">
        <v>370</v>
      </c>
      <c r="G117" s="185" t="s">
        <v>107</v>
      </c>
      <c r="H117" s="185">
        <v>2</v>
      </c>
      <c r="I117" s="207"/>
      <c r="J117" s="186">
        <f t="shared" si="3"/>
        <v>0</v>
      </c>
    </row>
    <row r="118" spans="1:10" x14ac:dyDescent="0.25">
      <c r="A118" s="176">
        <v>114</v>
      </c>
      <c r="B118" s="182"/>
      <c r="C118" s="183" t="s">
        <v>371</v>
      </c>
      <c r="D118" s="183"/>
      <c r="E118" s="183"/>
      <c r="F118" s="184" t="s">
        <v>372</v>
      </c>
      <c r="G118" s="185" t="s">
        <v>107</v>
      </c>
      <c r="H118" s="185">
        <v>2</v>
      </c>
      <c r="I118" s="207"/>
      <c r="J118" s="186">
        <f t="shared" si="3"/>
        <v>0</v>
      </c>
    </row>
    <row r="119" spans="1:10" ht="30" x14ac:dyDescent="0.25">
      <c r="A119" s="176">
        <v>115</v>
      </c>
      <c r="B119" s="182"/>
      <c r="C119" s="183" t="s">
        <v>373</v>
      </c>
      <c r="D119" s="183"/>
      <c r="E119" s="183"/>
      <c r="F119" s="184" t="s">
        <v>374</v>
      </c>
      <c r="G119" s="185" t="s">
        <v>107</v>
      </c>
      <c r="H119" s="185">
        <v>2</v>
      </c>
      <c r="I119" s="207"/>
      <c r="J119" s="186">
        <f t="shared" si="3"/>
        <v>0</v>
      </c>
    </row>
    <row r="120" spans="1:10" ht="38.25" x14ac:dyDescent="0.25">
      <c r="A120" s="176">
        <v>116</v>
      </c>
      <c r="B120" s="182"/>
      <c r="C120" s="183" t="s">
        <v>375</v>
      </c>
      <c r="D120" s="183"/>
      <c r="E120" s="183"/>
      <c r="F120" s="184" t="s">
        <v>376</v>
      </c>
      <c r="G120" s="185" t="s">
        <v>107</v>
      </c>
      <c r="H120" s="185">
        <v>2</v>
      </c>
      <c r="I120" s="207"/>
      <c r="J120" s="186">
        <f t="shared" si="3"/>
        <v>0</v>
      </c>
    </row>
    <row r="121" spans="1:10" ht="127.5" x14ac:dyDescent="0.25">
      <c r="A121" s="176">
        <v>117</v>
      </c>
      <c r="B121" s="182"/>
      <c r="C121" s="183" t="s">
        <v>377</v>
      </c>
      <c r="D121" s="183"/>
      <c r="E121" s="183"/>
      <c r="F121" s="184" t="s">
        <v>378</v>
      </c>
      <c r="G121" s="185" t="s">
        <v>107</v>
      </c>
      <c r="H121" s="185">
        <v>3</v>
      </c>
      <c r="I121" s="207"/>
      <c r="J121" s="186">
        <f t="shared" si="3"/>
        <v>0</v>
      </c>
    </row>
    <row r="122" spans="1:10" ht="25.5" x14ac:dyDescent="0.25">
      <c r="A122" s="176">
        <v>118</v>
      </c>
      <c r="B122" s="182"/>
      <c r="C122" s="183" t="s">
        <v>379</v>
      </c>
      <c r="D122" s="183"/>
      <c r="E122" s="183"/>
      <c r="F122" s="184" t="s">
        <v>380</v>
      </c>
      <c r="G122" s="185" t="s">
        <v>107</v>
      </c>
      <c r="H122" s="185">
        <v>1</v>
      </c>
      <c r="I122" s="207"/>
      <c r="J122" s="186">
        <f t="shared" si="3"/>
        <v>0</v>
      </c>
    </row>
    <row r="123" spans="1:10" ht="18" x14ac:dyDescent="0.25">
      <c r="A123" s="176">
        <v>119</v>
      </c>
      <c r="B123" s="177"/>
      <c r="C123" s="178" t="s">
        <v>381</v>
      </c>
      <c r="D123" s="179"/>
      <c r="E123" s="179"/>
      <c r="F123" s="180">
        <f>SUM(J124:J125)</f>
        <v>0</v>
      </c>
      <c r="G123" s="179"/>
      <c r="H123" s="179"/>
      <c r="I123" s="180"/>
      <c r="J123" s="208"/>
    </row>
    <row r="124" spans="1:10" x14ac:dyDescent="0.25">
      <c r="A124" s="176">
        <v>120</v>
      </c>
      <c r="B124" s="182"/>
      <c r="C124" s="183" t="s">
        <v>382</v>
      </c>
      <c r="D124" s="183"/>
      <c r="E124" s="183"/>
      <c r="F124" s="184" t="s">
        <v>383</v>
      </c>
      <c r="G124" s="185" t="s">
        <v>107</v>
      </c>
      <c r="H124" s="185">
        <v>1</v>
      </c>
      <c r="I124" s="207"/>
      <c r="J124" s="186">
        <f>I124*H124</f>
        <v>0</v>
      </c>
    </row>
    <row r="125" spans="1:10" ht="51.75" thickBot="1" x14ac:dyDescent="0.3">
      <c r="A125" s="176">
        <v>121</v>
      </c>
      <c r="B125" s="182"/>
      <c r="C125" s="183" t="s">
        <v>381</v>
      </c>
      <c r="D125" s="183"/>
      <c r="E125" s="183"/>
      <c r="F125" s="184" t="s">
        <v>384</v>
      </c>
      <c r="G125" s="185" t="s">
        <v>160</v>
      </c>
      <c r="H125" s="185">
        <v>500</v>
      </c>
      <c r="I125" s="207"/>
      <c r="J125" s="186">
        <f>I125*H125</f>
        <v>0</v>
      </c>
    </row>
    <row r="126" spans="1:10" ht="18.75" thickBot="1" x14ac:dyDescent="0.3">
      <c r="A126" s="187"/>
      <c r="B126" s="188"/>
      <c r="C126" s="189" t="s">
        <v>385</v>
      </c>
      <c r="D126" s="188"/>
      <c r="E126" s="190"/>
      <c r="F126" s="188"/>
      <c r="G126" s="191"/>
      <c r="H126" s="191"/>
      <c r="I126" s="188"/>
      <c r="J126" s="192">
        <f>SUM(J6:J125)</f>
        <v>0</v>
      </c>
    </row>
    <row r="127" spans="1:10" s="193" customFormat="1" x14ac:dyDescent="0.25">
      <c r="B127" s="167"/>
      <c r="C127" s="167"/>
      <c r="D127" s="167"/>
      <c r="E127" s="194"/>
      <c r="F127" s="167"/>
      <c r="G127" s="195"/>
      <c r="H127" s="195"/>
      <c r="I127" s="167"/>
      <c r="J127" s="167"/>
    </row>
    <row r="128" spans="1:10" s="193" customFormat="1" x14ac:dyDescent="0.25">
      <c r="B128" s="167"/>
      <c r="C128" s="167"/>
      <c r="D128" s="167"/>
      <c r="E128" s="194"/>
      <c r="F128" s="167"/>
      <c r="G128" s="195"/>
      <c r="H128" s="195"/>
      <c r="I128" s="167"/>
      <c r="J128" s="167"/>
    </row>
    <row r="129" spans="2:10" s="193" customFormat="1" x14ac:dyDescent="0.25">
      <c r="B129" s="167"/>
      <c r="C129" s="167"/>
      <c r="D129" s="167"/>
      <c r="E129" s="194"/>
      <c r="F129" s="167"/>
      <c r="G129" s="195"/>
      <c r="H129" s="195"/>
      <c r="I129" s="167"/>
      <c r="J129" s="167"/>
    </row>
    <row r="130" spans="2:10" s="193" customFormat="1" x14ac:dyDescent="0.25">
      <c r="B130" s="167"/>
      <c r="C130" s="167"/>
      <c r="D130" s="167"/>
      <c r="E130" s="194"/>
      <c r="F130" s="167"/>
      <c r="G130" s="195"/>
      <c r="H130" s="195"/>
      <c r="I130" s="167"/>
      <c r="J130" s="167"/>
    </row>
    <row r="131" spans="2:10" s="193" customFormat="1" x14ac:dyDescent="0.25">
      <c r="B131" s="167"/>
      <c r="C131" s="167"/>
      <c r="D131" s="167"/>
      <c r="E131" s="194"/>
      <c r="F131" s="167"/>
      <c r="G131" s="195"/>
      <c r="H131" s="195"/>
      <c r="I131" s="167"/>
      <c r="J131" s="167"/>
    </row>
    <row r="132" spans="2:10" s="193" customFormat="1" x14ac:dyDescent="0.25">
      <c r="B132" s="167"/>
      <c r="C132" s="167"/>
      <c r="D132" s="167"/>
      <c r="E132" s="194"/>
      <c r="F132" s="167"/>
      <c r="G132" s="195"/>
      <c r="H132" s="195"/>
      <c r="I132" s="167"/>
      <c r="J132" s="167"/>
    </row>
    <row r="133" spans="2:10" s="193" customFormat="1" x14ac:dyDescent="0.25">
      <c r="B133" s="167"/>
      <c r="C133" s="167"/>
      <c r="D133" s="167"/>
      <c r="E133" s="194"/>
      <c r="F133" s="167"/>
      <c r="G133" s="195"/>
      <c r="H133" s="195"/>
      <c r="I133" s="167"/>
      <c r="J133" s="167"/>
    </row>
    <row r="134" spans="2:10" s="193" customFormat="1" x14ac:dyDescent="0.25">
      <c r="B134" s="167"/>
      <c r="C134" s="167"/>
      <c r="D134" s="167"/>
      <c r="E134" s="194"/>
      <c r="F134" s="167"/>
      <c r="G134" s="195"/>
      <c r="H134" s="195"/>
      <c r="I134" s="167"/>
      <c r="J134" s="167"/>
    </row>
    <row r="135" spans="2:10" s="193" customFormat="1" x14ac:dyDescent="0.25">
      <c r="B135" s="167"/>
      <c r="C135" s="167"/>
      <c r="D135" s="167"/>
      <c r="E135" s="194"/>
      <c r="F135" s="167"/>
      <c r="G135" s="195"/>
      <c r="H135" s="195"/>
      <c r="I135" s="167"/>
      <c r="J135" s="167"/>
    </row>
    <row r="136" spans="2:10" s="193" customFormat="1" x14ac:dyDescent="0.25">
      <c r="B136" s="167"/>
      <c r="C136" s="167"/>
      <c r="D136" s="167"/>
      <c r="E136" s="194"/>
      <c r="F136" s="167"/>
      <c r="G136" s="195"/>
      <c r="H136" s="195"/>
      <c r="I136" s="167"/>
      <c r="J136" s="167"/>
    </row>
    <row r="137" spans="2:10" s="193" customFormat="1" x14ac:dyDescent="0.25">
      <c r="B137" s="167"/>
      <c r="C137" s="167"/>
      <c r="D137" s="167"/>
      <c r="E137" s="194"/>
      <c r="F137" s="167"/>
      <c r="G137" s="195"/>
      <c r="H137" s="195"/>
      <c r="I137" s="167"/>
      <c r="J137" s="167"/>
    </row>
    <row r="138" spans="2:10" s="193" customFormat="1" x14ac:dyDescent="0.25">
      <c r="B138" s="167"/>
      <c r="C138" s="167"/>
      <c r="D138" s="167"/>
      <c r="E138" s="194"/>
      <c r="F138" s="167"/>
      <c r="G138" s="195"/>
      <c r="H138" s="195"/>
      <c r="I138" s="167"/>
      <c r="J138" s="167"/>
    </row>
    <row r="139" spans="2:10" s="193" customFormat="1" x14ac:dyDescent="0.25">
      <c r="B139" s="167"/>
      <c r="C139" s="167"/>
      <c r="D139" s="167"/>
      <c r="E139" s="194"/>
      <c r="F139" s="167"/>
      <c r="G139" s="195"/>
      <c r="H139" s="195"/>
      <c r="I139" s="167"/>
      <c r="J139" s="167"/>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0767B-2432-4173-AA0D-75FCF362936F}">
  <dimension ref="B3:F115"/>
  <sheetViews>
    <sheetView workbookViewId="0"/>
  </sheetViews>
  <sheetFormatPr defaultColWidth="8.85546875" defaultRowHeight="16.5" x14ac:dyDescent="0.3"/>
  <cols>
    <col min="1" max="2" width="8.85546875" style="134"/>
    <col min="3" max="3" width="46.85546875" style="134" customWidth="1"/>
    <col min="4" max="4" width="5.5703125" style="133" customWidth="1"/>
    <col min="5" max="5" width="12.7109375" style="134" customWidth="1"/>
    <col min="6" max="6" width="26" style="134" customWidth="1"/>
    <col min="7" max="16384" width="8.85546875" style="134"/>
  </cols>
  <sheetData>
    <row r="3" spans="2:6" ht="18.75" x14ac:dyDescent="0.3">
      <c r="B3" s="132" t="s">
        <v>204</v>
      </c>
      <c r="C3" s="132" t="s">
        <v>441</v>
      </c>
    </row>
    <row r="4" spans="2:6" ht="19.5" thickBot="1" x14ac:dyDescent="0.35">
      <c r="B4" s="132"/>
      <c r="C4" s="132" t="s">
        <v>205</v>
      </c>
    </row>
    <row r="5" spans="2:6" x14ac:dyDescent="0.3">
      <c r="B5" s="135" t="s">
        <v>206</v>
      </c>
      <c r="C5" s="136" t="s">
        <v>207</v>
      </c>
      <c r="D5" s="137" t="s">
        <v>208</v>
      </c>
      <c r="E5" s="137" t="s">
        <v>209</v>
      </c>
      <c r="F5" s="138" t="s">
        <v>210</v>
      </c>
    </row>
    <row r="6" spans="2:6" x14ac:dyDescent="0.3">
      <c r="B6" s="151"/>
      <c r="C6" s="152" t="s">
        <v>211</v>
      </c>
      <c r="D6" s="153"/>
      <c r="E6" s="154"/>
      <c r="F6" s="155"/>
    </row>
    <row r="7" spans="2:6" x14ac:dyDescent="0.3">
      <c r="B7" s="197"/>
      <c r="C7" s="198" t="s">
        <v>212</v>
      </c>
      <c r="D7" s="199"/>
      <c r="E7" s="200"/>
      <c r="F7" s="201"/>
    </row>
    <row r="8" spans="2:6" x14ac:dyDescent="0.3">
      <c r="B8" s="139" t="s">
        <v>213</v>
      </c>
      <c r="C8" s="140" t="s">
        <v>214</v>
      </c>
      <c r="D8" s="141">
        <v>5</v>
      </c>
      <c r="E8" s="196"/>
      <c r="F8" s="142">
        <f>D8*E8</f>
        <v>0</v>
      </c>
    </row>
    <row r="9" spans="2:6" x14ac:dyDescent="0.3">
      <c r="B9" s="139" t="s">
        <v>215</v>
      </c>
      <c r="C9" s="140" t="s">
        <v>216</v>
      </c>
      <c r="D9" s="141">
        <v>6</v>
      </c>
      <c r="E9" s="196"/>
      <c r="F9" s="142">
        <f t="shared" ref="F9:F18" si="0">D9*E9</f>
        <v>0</v>
      </c>
    </row>
    <row r="10" spans="2:6" x14ac:dyDescent="0.3">
      <c r="B10" s="139" t="s">
        <v>217</v>
      </c>
      <c r="C10" s="140" t="s">
        <v>218</v>
      </c>
      <c r="D10" s="141">
        <v>2</v>
      </c>
      <c r="E10" s="196"/>
      <c r="F10" s="142">
        <f t="shared" si="0"/>
        <v>0</v>
      </c>
    </row>
    <row r="11" spans="2:6" x14ac:dyDescent="0.3">
      <c r="B11" s="139"/>
      <c r="C11" s="140" t="s">
        <v>219</v>
      </c>
      <c r="D11" s="141">
        <v>4</v>
      </c>
      <c r="E11" s="196"/>
      <c r="F11" s="142">
        <f t="shared" si="0"/>
        <v>0</v>
      </c>
    </row>
    <row r="12" spans="2:6" x14ac:dyDescent="0.3">
      <c r="B12" s="139"/>
      <c r="C12" s="140" t="s">
        <v>220</v>
      </c>
      <c r="D12" s="141">
        <v>3</v>
      </c>
      <c r="E12" s="196"/>
      <c r="F12" s="142">
        <f t="shared" si="0"/>
        <v>0</v>
      </c>
    </row>
    <row r="13" spans="2:6" x14ac:dyDescent="0.3">
      <c r="B13" s="139"/>
      <c r="C13" s="140" t="s">
        <v>221</v>
      </c>
      <c r="D13" s="141">
        <v>3</v>
      </c>
      <c r="E13" s="196"/>
      <c r="F13" s="142">
        <f t="shared" si="0"/>
        <v>0</v>
      </c>
    </row>
    <row r="14" spans="2:6" x14ac:dyDescent="0.3">
      <c r="B14" s="139"/>
      <c r="C14" s="140" t="s">
        <v>222</v>
      </c>
      <c r="D14" s="141">
        <v>3</v>
      </c>
      <c r="E14" s="196"/>
      <c r="F14" s="142">
        <f t="shared" si="0"/>
        <v>0</v>
      </c>
    </row>
    <row r="15" spans="2:6" x14ac:dyDescent="0.3">
      <c r="B15" s="139"/>
      <c r="C15" s="140" t="s">
        <v>223</v>
      </c>
      <c r="D15" s="141">
        <v>1</v>
      </c>
      <c r="E15" s="196"/>
      <c r="F15" s="142">
        <f t="shared" si="0"/>
        <v>0</v>
      </c>
    </row>
    <row r="16" spans="2:6" x14ac:dyDescent="0.3">
      <c r="B16" s="139"/>
      <c r="C16" s="140" t="s">
        <v>224</v>
      </c>
      <c r="D16" s="141">
        <v>1</v>
      </c>
      <c r="E16" s="196"/>
      <c r="F16" s="142">
        <f t="shared" si="0"/>
        <v>0</v>
      </c>
    </row>
    <row r="17" spans="2:6" x14ac:dyDescent="0.3">
      <c r="B17" s="139"/>
      <c r="C17" s="140" t="s">
        <v>225</v>
      </c>
      <c r="D17" s="141">
        <v>4</v>
      </c>
      <c r="E17" s="196"/>
      <c r="F17" s="142">
        <f t="shared" si="0"/>
        <v>0</v>
      </c>
    </row>
    <row r="18" spans="2:6" x14ac:dyDescent="0.3">
      <c r="B18" s="139"/>
      <c r="C18" s="140" t="s">
        <v>226</v>
      </c>
      <c r="D18" s="141">
        <v>21</v>
      </c>
      <c r="E18" s="196"/>
      <c r="F18" s="142">
        <f t="shared" si="0"/>
        <v>0</v>
      </c>
    </row>
    <row r="19" spans="2:6" hidden="1" x14ac:dyDescent="0.3">
      <c r="B19" s="143"/>
      <c r="C19" s="144">
        <v>0</v>
      </c>
      <c r="D19" s="145">
        <v>0</v>
      </c>
      <c r="E19" s="146">
        <v>0</v>
      </c>
      <c r="F19" s="147">
        <v>0</v>
      </c>
    </row>
    <row r="20" spans="2:6" x14ac:dyDescent="0.3">
      <c r="B20" s="151"/>
      <c r="C20" s="152" t="s">
        <v>227</v>
      </c>
      <c r="D20" s="153"/>
      <c r="E20" s="154"/>
      <c r="F20" s="155"/>
    </row>
    <row r="21" spans="2:6" x14ac:dyDescent="0.3">
      <c r="B21" s="197"/>
      <c r="C21" s="198" t="s">
        <v>228</v>
      </c>
      <c r="D21" s="199"/>
      <c r="E21" s="200"/>
      <c r="F21" s="201"/>
    </row>
    <row r="22" spans="2:6" x14ac:dyDescent="0.3">
      <c r="B22" s="143" t="s">
        <v>229</v>
      </c>
      <c r="C22" s="144" t="s">
        <v>230</v>
      </c>
      <c r="D22" s="145">
        <v>4</v>
      </c>
      <c r="E22" s="196"/>
      <c r="F22" s="142">
        <f t="shared" ref="F22:F26" si="1">D22*E22</f>
        <v>0</v>
      </c>
    </row>
    <row r="23" spans="2:6" x14ac:dyDescent="0.3">
      <c r="B23" s="143"/>
      <c r="C23" s="144" t="s">
        <v>219</v>
      </c>
      <c r="D23" s="145">
        <v>2</v>
      </c>
      <c r="E23" s="196"/>
      <c r="F23" s="142">
        <f t="shared" si="1"/>
        <v>0</v>
      </c>
    </row>
    <row r="24" spans="2:6" x14ac:dyDescent="0.3">
      <c r="B24" s="143"/>
      <c r="C24" s="144" t="s">
        <v>231</v>
      </c>
      <c r="D24" s="145">
        <v>2</v>
      </c>
      <c r="E24" s="196"/>
      <c r="F24" s="142">
        <f t="shared" si="1"/>
        <v>0</v>
      </c>
    </row>
    <row r="25" spans="2:6" x14ac:dyDescent="0.3">
      <c r="B25" s="143"/>
      <c r="C25" s="144" t="s">
        <v>232</v>
      </c>
      <c r="D25" s="145">
        <v>2</v>
      </c>
      <c r="E25" s="196"/>
      <c r="F25" s="142">
        <f t="shared" si="1"/>
        <v>0</v>
      </c>
    </row>
    <row r="26" spans="2:6" x14ac:dyDescent="0.3">
      <c r="B26" s="143"/>
      <c r="C26" s="144" t="s">
        <v>226</v>
      </c>
      <c r="D26" s="145">
        <v>6</v>
      </c>
      <c r="E26" s="196"/>
      <c r="F26" s="142">
        <f t="shared" si="1"/>
        <v>0</v>
      </c>
    </row>
    <row r="27" spans="2:6" hidden="1" x14ac:dyDescent="0.3">
      <c r="B27" s="143"/>
      <c r="C27" s="144">
        <v>0</v>
      </c>
      <c r="D27" s="145">
        <v>0</v>
      </c>
      <c r="E27" s="146">
        <v>0</v>
      </c>
      <c r="F27" s="147">
        <v>0</v>
      </c>
    </row>
    <row r="28" spans="2:6" x14ac:dyDescent="0.3">
      <c r="B28" s="197"/>
      <c r="C28" s="198" t="s">
        <v>233</v>
      </c>
      <c r="D28" s="199"/>
      <c r="E28" s="200"/>
      <c r="F28" s="201"/>
    </row>
    <row r="29" spans="2:6" x14ac:dyDescent="0.3">
      <c r="B29" s="143" t="s">
        <v>234</v>
      </c>
      <c r="C29" s="144" t="s">
        <v>235</v>
      </c>
      <c r="D29" s="145">
        <v>2</v>
      </c>
      <c r="E29" s="196"/>
      <c r="F29" s="142">
        <f>D29*E29</f>
        <v>0</v>
      </c>
    </row>
    <row r="30" spans="2:6" hidden="1" x14ac:dyDescent="0.3">
      <c r="B30" s="143"/>
      <c r="C30" s="144">
        <v>0</v>
      </c>
      <c r="D30" s="145">
        <v>0</v>
      </c>
      <c r="E30" s="146">
        <v>0</v>
      </c>
      <c r="F30" s="147">
        <v>0</v>
      </c>
    </row>
    <row r="31" spans="2:6" x14ac:dyDescent="0.3">
      <c r="B31" s="197"/>
      <c r="C31" s="198" t="s">
        <v>236</v>
      </c>
      <c r="D31" s="199"/>
      <c r="E31" s="200"/>
      <c r="F31" s="201"/>
    </row>
    <row r="32" spans="2:6" x14ac:dyDescent="0.3">
      <c r="B32" s="143" t="s">
        <v>237</v>
      </c>
      <c r="C32" s="144" t="s">
        <v>238</v>
      </c>
      <c r="D32" s="145">
        <v>8</v>
      </c>
      <c r="E32" s="196"/>
      <c r="F32" s="142">
        <f t="shared" ref="F32:F38" si="2">D32*E32</f>
        <v>0</v>
      </c>
    </row>
    <row r="33" spans="2:6" x14ac:dyDescent="0.3">
      <c r="B33" s="143" t="s">
        <v>239</v>
      </c>
      <c r="C33" s="144" t="s">
        <v>240</v>
      </c>
      <c r="D33" s="145">
        <v>6</v>
      </c>
      <c r="E33" s="196"/>
      <c r="F33" s="142">
        <f t="shared" si="2"/>
        <v>0</v>
      </c>
    </row>
    <row r="34" spans="2:6" x14ac:dyDescent="0.3">
      <c r="B34" s="143"/>
      <c r="C34" s="144" t="s">
        <v>219</v>
      </c>
      <c r="D34" s="145">
        <v>7</v>
      </c>
      <c r="E34" s="196"/>
      <c r="F34" s="142">
        <f t="shared" si="2"/>
        <v>0</v>
      </c>
    </row>
    <row r="35" spans="2:6" x14ac:dyDescent="0.3">
      <c r="B35" s="143"/>
      <c r="C35" s="144" t="s">
        <v>223</v>
      </c>
      <c r="D35" s="145">
        <v>1</v>
      </c>
      <c r="E35" s="196"/>
      <c r="F35" s="142">
        <f t="shared" si="2"/>
        <v>0</v>
      </c>
    </row>
    <row r="36" spans="2:6" x14ac:dyDescent="0.3">
      <c r="B36" s="143"/>
      <c r="C36" s="144" t="s">
        <v>224</v>
      </c>
      <c r="D36" s="145">
        <v>1</v>
      </c>
      <c r="E36" s="196"/>
      <c r="F36" s="142">
        <f t="shared" si="2"/>
        <v>0</v>
      </c>
    </row>
    <row r="37" spans="2:6" x14ac:dyDescent="0.3">
      <c r="B37" s="143"/>
      <c r="C37" s="144" t="s">
        <v>225</v>
      </c>
      <c r="D37" s="145">
        <v>4</v>
      </c>
      <c r="E37" s="196"/>
      <c r="F37" s="142">
        <f t="shared" si="2"/>
        <v>0</v>
      </c>
    </row>
    <row r="38" spans="2:6" x14ac:dyDescent="0.3">
      <c r="B38" s="143"/>
      <c r="C38" s="144" t="s">
        <v>226</v>
      </c>
      <c r="D38" s="145">
        <v>21</v>
      </c>
      <c r="E38" s="196"/>
      <c r="F38" s="142">
        <f t="shared" si="2"/>
        <v>0</v>
      </c>
    </row>
    <row r="39" spans="2:6" hidden="1" x14ac:dyDescent="0.3">
      <c r="B39" s="143"/>
      <c r="C39" s="144">
        <v>0</v>
      </c>
      <c r="D39" s="145">
        <v>0</v>
      </c>
      <c r="E39" s="146">
        <v>0</v>
      </c>
      <c r="F39" s="147">
        <v>0</v>
      </c>
    </row>
    <row r="40" spans="2:6" x14ac:dyDescent="0.3">
      <c r="B40" s="197"/>
      <c r="C40" s="198" t="s">
        <v>241</v>
      </c>
      <c r="D40" s="199"/>
      <c r="E40" s="200"/>
      <c r="F40" s="201"/>
    </row>
    <row r="41" spans="2:6" x14ac:dyDescent="0.3">
      <c r="B41" s="143" t="s">
        <v>242</v>
      </c>
      <c r="C41" s="144" t="s">
        <v>214</v>
      </c>
      <c r="D41" s="145">
        <v>8</v>
      </c>
      <c r="E41" s="196"/>
      <c r="F41" s="142">
        <f t="shared" ref="F41:F49" si="3">D41*E41</f>
        <v>0</v>
      </c>
    </row>
    <row r="42" spans="2:6" x14ac:dyDescent="0.3">
      <c r="B42" s="143" t="s">
        <v>229</v>
      </c>
      <c r="C42" s="144" t="s">
        <v>230</v>
      </c>
      <c r="D42" s="145">
        <v>6</v>
      </c>
      <c r="E42" s="196"/>
      <c r="F42" s="142">
        <f t="shared" si="3"/>
        <v>0</v>
      </c>
    </row>
    <row r="43" spans="2:6" x14ac:dyDescent="0.3">
      <c r="B43" s="143" t="s">
        <v>243</v>
      </c>
      <c r="C43" s="144" t="s">
        <v>218</v>
      </c>
      <c r="D43" s="145">
        <v>1</v>
      </c>
      <c r="E43" s="196"/>
      <c r="F43" s="142">
        <f t="shared" si="3"/>
        <v>0</v>
      </c>
    </row>
    <row r="44" spans="2:6" x14ac:dyDescent="0.3">
      <c r="B44" s="143" t="s">
        <v>244</v>
      </c>
      <c r="C44" s="144" t="s">
        <v>245</v>
      </c>
      <c r="D44" s="145">
        <v>1</v>
      </c>
      <c r="E44" s="196"/>
      <c r="F44" s="142">
        <f t="shared" si="3"/>
        <v>0</v>
      </c>
    </row>
    <row r="45" spans="2:6" x14ac:dyDescent="0.3">
      <c r="B45" s="143"/>
      <c r="C45" s="144" t="s">
        <v>219</v>
      </c>
      <c r="D45" s="145">
        <v>7</v>
      </c>
      <c r="E45" s="196"/>
      <c r="F45" s="142">
        <f t="shared" si="3"/>
        <v>0</v>
      </c>
    </row>
    <row r="46" spans="2:6" x14ac:dyDescent="0.3">
      <c r="B46" s="143"/>
      <c r="C46" s="144" t="s">
        <v>223</v>
      </c>
      <c r="D46" s="145">
        <v>1</v>
      </c>
      <c r="E46" s="196"/>
      <c r="F46" s="142">
        <f t="shared" si="3"/>
        <v>0</v>
      </c>
    </row>
    <row r="47" spans="2:6" x14ac:dyDescent="0.3">
      <c r="B47" s="143"/>
      <c r="C47" s="144" t="s">
        <v>224</v>
      </c>
      <c r="D47" s="145">
        <v>1</v>
      </c>
      <c r="E47" s="196"/>
      <c r="F47" s="142">
        <f t="shared" si="3"/>
        <v>0</v>
      </c>
    </row>
    <row r="48" spans="2:6" x14ac:dyDescent="0.3">
      <c r="B48" s="143"/>
      <c r="C48" s="144" t="s">
        <v>225</v>
      </c>
      <c r="D48" s="145">
        <v>4</v>
      </c>
      <c r="E48" s="196"/>
      <c r="F48" s="142">
        <f t="shared" si="3"/>
        <v>0</v>
      </c>
    </row>
    <row r="49" spans="2:6" x14ac:dyDescent="0.3">
      <c r="B49" s="143"/>
      <c r="C49" s="144" t="s">
        <v>226</v>
      </c>
      <c r="D49" s="145">
        <v>21</v>
      </c>
      <c r="E49" s="196"/>
      <c r="F49" s="142">
        <f t="shared" si="3"/>
        <v>0</v>
      </c>
    </row>
    <row r="50" spans="2:6" hidden="1" x14ac:dyDescent="0.3">
      <c r="B50" s="143"/>
      <c r="C50" s="144"/>
      <c r="D50" s="145"/>
      <c r="E50" s="146"/>
      <c r="F50" s="147"/>
    </row>
    <row r="51" spans="2:6" x14ac:dyDescent="0.3">
      <c r="B51" s="197"/>
      <c r="C51" s="198" t="s">
        <v>246</v>
      </c>
      <c r="D51" s="199"/>
      <c r="E51" s="200"/>
      <c r="F51" s="201"/>
    </row>
    <row r="52" spans="2:6" x14ac:dyDescent="0.3">
      <c r="B52" s="143" t="s">
        <v>247</v>
      </c>
      <c r="C52" s="144" t="s">
        <v>248</v>
      </c>
      <c r="D52" s="145">
        <v>5</v>
      </c>
      <c r="E52" s="196"/>
      <c r="F52" s="142">
        <f>D52*E52</f>
        <v>0</v>
      </c>
    </row>
    <row r="53" spans="2:6" hidden="1" x14ac:dyDescent="0.3">
      <c r="B53" s="143"/>
      <c r="C53" s="144"/>
      <c r="D53" s="145"/>
      <c r="E53" s="146"/>
      <c r="F53" s="147"/>
    </row>
    <row r="54" spans="2:6" x14ac:dyDescent="0.3">
      <c r="B54" s="143" t="s">
        <v>446</v>
      </c>
      <c r="C54" s="144" t="s">
        <v>447</v>
      </c>
      <c r="D54" s="145">
        <v>4</v>
      </c>
      <c r="E54" s="196"/>
      <c r="F54" s="147">
        <v>0</v>
      </c>
    </row>
    <row r="55" spans="2:6" x14ac:dyDescent="0.3">
      <c r="B55" s="143" t="s">
        <v>243</v>
      </c>
      <c r="C55" s="144" t="s">
        <v>448</v>
      </c>
      <c r="D55" s="145">
        <v>2</v>
      </c>
      <c r="E55" s="196"/>
      <c r="F55" s="147">
        <v>0</v>
      </c>
    </row>
    <row r="56" spans="2:6" x14ac:dyDescent="0.3">
      <c r="B56" s="143" t="s">
        <v>242</v>
      </c>
      <c r="C56" s="144" t="s">
        <v>449</v>
      </c>
      <c r="D56" s="145">
        <v>2</v>
      </c>
      <c r="E56" s="196"/>
      <c r="F56" s="147">
        <v>0</v>
      </c>
    </row>
    <row r="57" spans="2:6" x14ac:dyDescent="0.3">
      <c r="B57" s="143"/>
      <c r="C57" s="144" t="s">
        <v>219</v>
      </c>
      <c r="D57" s="145">
        <v>2</v>
      </c>
      <c r="E57" s="196"/>
      <c r="F57" s="147">
        <v>0</v>
      </c>
    </row>
    <row r="58" spans="2:6" x14ac:dyDescent="0.3">
      <c r="B58" s="143"/>
      <c r="C58" s="144" t="s">
        <v>220</v>
      </c>
      <c r="D58" s="145">
        <v>1</v>
      </c>
      <c r="E58" s="196"/>
      <c r="F58" s="147">
        <v>0</v>
      </c>
    </row>
    <row r="59" spans="2:6" x14ac:dyDescent="0.3">
      <c r="B59" s="143"/>
      <c r="C59" s="144" t="s">
        <v>231</v>
      </c>
      <c r="D59" s="145">
        <v>3</v>
      </c>
      <c r="E59" s="196"/>
      <c r="F59" s="147">
        <v>0</v>
      </c>
    </row>
    <row r="60" spans="2:6" x14ac:dyDescent="0.3">
      <c r="B60" s="143"/>
      <c r="C60" s="144" t="s">
        <v>232</v>
      </c>
      <c r="D60" s="145">
        <v>3</v>
      </c>
      <c r="E60" s="196"/>
      <c r="F60" s="147">
        <v>0</v>
      </c>
    </row>
    <row r="61" spans="2:6" x14ac:dyDescent="0.3">
      <c r="B61" s="143"/>
      <c r="C61" s="144" t="s">
        <v>226</v>
      </c>
      <c r="D61" s="145">
        <v>9</v>
      </c>
      <c r="E61" s="196"/>
      <c r="F61" s="147">
        <v>0</v>
      </c>
    </row>
    <row r="62" spans="2:6" x14ac:dyDescent="0.3">
      <c r="B62" s="143"/>
      <c r="C62" s="144"/>
      <c r="D62" s="145"/>
      <c r="E62" s="196"/>
      <c r="F62" s="147"/>
    </row>
    <row r="63" spans="2:6" x14ac:dyDescent="0.3">
      <c r="B63" s="151"/>
      <c r="C63" s="152" t="s">
        <v>249</v>
      </c>
      <c r="D63" s="153"/>
      <c r="E63" s="154"/>
      <c r="F63" s="155"/>
    </row>
    <row r="64" spans="2:6" x14ac:dyDescent="0.3">
      <c r="B64" s="202"/>
      <c r="C64" s="203" t="s">
        <v>250</v>
      </c>
      <c r="D64" s="204"/>
      <c r="E64" s="205"/>
      <c r="F64" s="206"/>
    </row>
    <row r="65" spans="2:6" x14ac:dyDescent="0.3">
      <c r="B65" s="143" t="s">
        <v>251</v>
      </c>
      <c r="C65" s="144" t="s">
        <v>235</v>
      </c>
      <c r="D65" s="145">
        <v>2</v>
      </c>
      <c r="E65" s="196"/>
      <c r="F65" s="142">
        <f>D65*E65</f>
        <v>0</v>
      </c>
    </row>
    <row r="66" spans="2:6" x14ac:dyDescent="0.3">
      <c r="B66" s="197"/>
      <c r="C66" s="198" t="s">
        <v>252</v>
      </c>
      <c r="D66" s="199"/>
      <c r="E66" s="200"/>
      <c r="F66" s="201"/>
    </row>
    <row r="67" spans="2:6" x14ac:dyDescent="0.3">
      <c r="B67" s="143" t="s">
        <v>253</v>
      </c>
      <c r="C67" s="144" t="s">
        <v>254</v>
      </c>
      <c r="D67" s="145">
        <v>4</v>
      </c>
      <c r="E67" s="196"/>
      <c r="F67" s="142">
        <f t="shared" ref="F67:F71" si="4">D67*E67</f>
        <v>0</v>
      </c>
    </row>
    <row r="68" spans="2:6" x14ac:dyDescent="0.3">
      <c r="B68" s="143"/>
      <c r="C68" s="144" t="s">
        <v>219</v>
      </c>
      <c r="D68" s="145">
        <v>2</v>
      </c>
      <c r="E68" s="196"/>
      <c r="F68" s="142">
        <f t="shared" si="4"/>
        <v>0</v>
      </c>
    </row>
    <row r="69" spans="2:6" x14ac:dyDescent="0.3">
      <c r="B69" s="143"/>
      <c r="C69" s="144" t="s">
        <v>231</v>
      </c>
      <c r="D69" s="145">
        <v>2</v>
      </c>
      <c r="E69" s="196"/>
      <c r="F69" s="142">
        <f t="shared" si="4"/>
        <v>0</v>
      </c>
    </row>
    <row r="70" spans="2:6" x14ac:dyDescent="0.3">
      <c r="B70" s="143"/>
      <c r="C70" s="144" t="s">
        <v>232</v>
      </c>
      <c r="D70" s="145">
        <v>2</v>
      </c>
      <c r="E70" s="196"/>
      <c r="F70" s="142">
        <f t="shared" si="4"/>
        <v>0</v>
      </c>
    </row>
    <row r="71" spans="2:6" x14ac:dyDescent="0.3">
      <c r="B71" s="143"/>
      <c r="C71" s="144" t="s">
        <v>226</v>
      </c>
      <c r="D71" s="145">
        <v>6</v>
      </c>
      <c r="E71" s="196"/>
      <c r="F71" s="142">
        <f t="shared" si="4"/>
        <v>0</v>
      </c>
    </row>
    <row r="72" spans="2:6" hidden="1" x14ac:dyDescent="0.3">
      <c r="B72" s="143"/>
      <c r="C72" s="144"/>
      <c r="D72" s="145"/>
      <c r="E72" s="146"/>
      <c r="F72" s="147"/>
    </row>
    <row r="73" spans="2:6" x14ac:dyDescent="0.3">
      <c r="B73" s="197"/>
      <c r="C73" s="198" t="s">
        <v>255</v>
      </c>
      <c r="D73" s="199"/>
      <c r="E73" s="200"/>
      <c r="F73" s="201"/>
    </row>
    <row r="74" spans="2:6" x14ac:dyDescent="0.3">
      <c r="B74" s="143" t="s">
        <v>237</v>
      </c>
      <c r="C74" s="144" t="s">
        <v>238</v>
      </c>
      <c r="D74" s="145">
        <v>8</v>
      </c>
      <c r="E74" s="196"/>
      <c r="F74" s="142">
        <f t="shared" ref="F74:F80" si="5">D74*E74</f>
        <v>0</v>
      </c>
    </row>
    <row r="75" spans="2:6" x14ac:dyDescent="0.3">
      <c r="B75" s="143" t="s">
        <v>239</v>
      </c>
      <c r="C75" s="144" t="s">
        <v>240</v>
      </c>
      <c r="D75" s="145">
        <v>6</v>
      </c>
      <c r="E75" s="196"/>
      <c r="F75" s="142">
        <f t="shared" si="5"/>
        <v>0</v>
      </c>
    </row>
    <row r="76" spans="2:6" x14ac:dyDescent="0.3">
      <c r="B76" s="143"/>
      <c r="C76" s="144" t="s">
        <v>219</v>
      </c>
      <c r="D76" s="145">
        <v>7</v>
      </c>
      <c r="E76" s="196"/>
      <c r="F76" s="142">
        <f t="shared" si="5"/>
        <v>0</v>
      </c>
    </row>
    <row r="77" spans="2:6" x14ac:dyDescent="0.3">
      <c r="B77" s="143"/>
      <c r="C77" s="144" t="s">
        <v>223</v>
      </c>
      <c r="D77" s="145">
        <v>1</v>
      </c>
      <c r="E77" s="196"/>
      <c r="F77" s="142">
        <f t="shared" si="5"/>
        <v>0</v>
      </c>
    </row>
    <row r="78" spans="2:6" x14ac:dyDescent="0.3">
      <c r="B78" s="143"/>
      <c r="C78" s="144" t="s">
        <v>224</v>
      </c>
      <c r="D78" s="145">
        <v>1</v>
      </c>
      <c r="E78" s="196"/>
      <c r="F78" s="142">
        <f t="shared" si="5"/>
        <v>0</v>
      </c>
    </row>
    <row r="79" spans="2:6" x14ac:dyDescent="0.3">
      <c r="B79" s="143"/>
      <c r="C79" s="144" t="s">
        <v>225</v>
      </c>
      <c r="D79" s="145">
        <v>4</v>
      </c>
      <c r="E79" s="196"/>
      <c r="F79" s="142">
        <f t="shared" si="5"/>
        <v>0</v>
      </c>
    </row>
    <row r="80" spans="2:6" x14ac:dyDescent="0.3">
      <c r="B80" s="143"/>
      <c r="C80" s="144" t="s">
        <v>226</v>
      </c>
      <c r="D80" s="145">
        <v>21</v>
      </c>
      <c r="E80" s="196"/>
      <c r="F80" s="142">
        <f t="shared" si="5"/>
        <v>0</v>
      </c>
    </row>
    <row r="81" spans="2:6" hidden="1" x14ac:dyDescent="0.3">
      <c r="B81" s="143"/>
      <c r="C81" s="144"/>
      <c r="D81" s="145"/>
      <c r="E81" s="146"/>
      <c r="F81" s="147"/>
    </row>
    <row r="82" spans="2:6" x14ac:dyDescent="0.3">
      <c r="B82" s="197"/>
      <c r="C82" s="198" t="s">
        <v>256</v>
      </c>
      <c r="D82" s="199"/>
      <c r="E82" s="200"/>
      <c r="F82" s="201"/>
    </row>
    <row r="83" spans="2:6" x14ac:dyDescent="0.3">
      <c r="B83" s="143" t="s">
        <v>242</v>
      </c>
      <c r="C83" s="144" t="s">
        <v>214</v>
      </c>
      <c r="D83" s="145">
        <v>8</v>
      </c>
      <c r="E83" s="196"/>
      <c r="F83" s="142">
        <f t="shared" ref="F83:F91" si="6">D83*E83</f>
        <v>0</v>
      </c>
    </row>
    <row r="84" spans="2:6" x14ac:dyDescent="0.3">
      <c r="B84" s="143" t="s">
        <v>229</v>
      </c>
      <c r="C84" s="144" t="s">
        <v>230</v>
      </c>
      <c r="D84" s="145">
        <v>6</v>
      </c>
      <c r="E84" s="196"/>
      <c r="F84" s="142">
        <f t="shared" si="6"/>
        <v>0</v>
      </c>
    </row>
    <row r="85" spans="2:6" x14ac:dyDescent="0.3">
      <c r="B85" s="143" t="s">
        <v>243</v>
      </c>
      <c r="C85" s="144" t="s">
        <v>218</v>
      </c>
      <c r="D85" s="145">
        <v>1</v>
      </c>
      <c r="E85" s="196"/>
      <c r="F85" s="142">
        <f t="shared" si="6"/>
        <v>0</v>
      </c>
    </row>
    <row r="86" spans="2:6" x14ac:dyDescent="0.3">
      <c r="B86" s="143" t="s">
        <v>244</v>
      </c>
      <c r="C86" s="144" t="s">
        <v>245</v>
      </c>
      <c r="D86" s="145">
        <v>1</v>
      </c>
      <c r="E86" s="196"/>
      <c r="F86" s="142">
        <f t="shared" si="6"/>
        <v>0</v>
      </c>
    </row>
    <row r="87" spans="2:6" x14ac:dyDescent="0.3">
      <c r="B87" s="143"/>
      <c r="C87" s="144" t="s">
        <v>219</v>
      </c>
      <c r="D87" s="145">
        <v>7</v>
      </c>
      <c r="E87" s="196"/>
      <c r="F87" s="142">
        <f t="shared" si="6"/>
        <v>0</v>
      </c>
    </row>
    <row r="88" spans="2:6" x14ac:dyDescent="0.3">
      <c r="B88" s="143"/>
      <c r="C88" s="144" t="s">
        <v>223</v>
      </c>
      <c r="D88" s="145">
        <v>1</v>
      </c>
      <c r="E88" s="196"/>
      <c r="F88" s="142">
        <f t="shared" si="6"/>
        <v>0</v>
      </c>
    </row>
    <row r="89" spans="2:6" x14ac:dyDescent="0.3">
      <c r="B89" s="143"/>
      <c r="C89" s="144" t="s">
        <v>224</v>
      </c>
      <c r="D89" s="145">
        <v>1</v>
      </c>
      <c r="E89" s="196"/>
      <c r="F89" s="142">
        <f t="shared" si="6"/>
        <v>0</v>
      </c>
    </row>
    <row r="90" spans="2:6" x14ac:dyDescent="0.3">
      <c r="B90" s="143"/>
      <c r="C90" s="144" t="s">
        <v>225</v>
      </c>
      <c r="D90" s="145">
        <v>4</v>
      </c>
      <c r="E90" s="196"/>
      <c r="F90" s="142">
        <f t="shared" si="6"/>
        <v>0</v>
      </c>
    </row>
    <row r="91" spans="2:6" x14ac:dyDescent="0.3">
      <c r="B91" s="143"/>
      <c r="C91" s="144" t="s">
        <v>226</v>
      </c>
      <c r="D91" s="145">
        <v>21</v>
      </c>
      <c r="E91" s="196"/>
      <c r="F91" s="142">
        <f t="shared" si="6"/>
        <v>0</v>
      </c>
    </row>
    <row r="92" spans="2:6" hidden="1" x14ac:dyDescent="0.3">
      <c r="B92" s="143"/>
      <c r="C92" s="144">
        <v>0</v>
      </c>
      <c r="D92" s="145">
        <v>0</v>
      </c>
      <c r="E92" s="146">
        <v>0</v>
      </c>
      <c r="F92" s="147">
        <v>0</v>
      </c>
    </row>
    <row r="93" spans="2:6" x14ac:dyDescent="0.3">
      <c r="B93" s="197"/>
      <c r="C93" s="198" t="s">
        <v>257</v>
      </c>
      <c r="D93" s="199"/>
      <c r="E93" s="200"/>
      <c r="F93" s="201"/>
    </row>
    <row r="94" spans="2:6" x14ac:dyDescent="0.3">
      <c r="B94" s="143" t="s">
        <v>237</v>
      </c>
      <c r="C94" s="144" t="s">
        <v>238</v>
      </c>
      <c r="D94" s="145">
        <v>12</v>
      </c>
      <c r="E94" s="196"/>
      <c r="F94" s="142">
        <f t="shared" ref="F94:F98" si="7">D94*E94</f>
        <v>0</v>
      </c>
    </row>
    <row r="95" spans="2:6" x14ac:dyDescent="0.3">
      <c r="B95" s="143"/>
      <c r="C95" s="144" t="s">
        <v>219</v>
      </c>
      <c r="D95" s="145">
        <v>4</v>
      </c>
      <c r="E95" s="196"/>
      <c r="F95" s="142">
        <f t="shared" si="7"/>
        <v>0</v>
      </c>
    </row>
    <row r="96" spans="2:6" x14ac:dyDescent="0.3">
      <c r="B96" s="143"/>
      <c r="C96" s="144" t="s">
        <v>231</v>
      </c>
      <c r="D96" s="145">
        <v>4</v>
      </c>
      <c r="E96" s="196"/>
      <c r="F96" s="142">
        <f t="shared" si="7"/>
        <v>0</v>
      </c>
    </row>
    <row r="97" spans="2:6" x14ac:dyDescent="0.3">
      <c r="B97" s="143"/>
      <c r="C97" s="144" t="s">
        <v>232</v>
      </c>
      <c r="D97" s="145">
        <v>4</v>
      </c>
      <c r="E97" s="196"/>
      <c r="F97" s="142">
        <f t="shared" si="7"/>
        <v>0</v>
      </c>
    </row>
    <row r="98" spans="2:6" x14ac:dyDescent="0.3">
      <c r="B98" s="143"/>
      <c r="C98" s="144" t="s">
        <v>226</v>
      </c>
      <c r="D98" s="145">
        <v>12</v>
      </c>
      <c r="E98" s="196"/>
      <c r="F98" s="142">
        <f t="shared" si="7"/>
        <v>0</v>
      </c>
    </row>
    <row r="99" spans="2:6" hidden="1" x14ac:dyDescent="0.3">
      <c r="B99" s="143"/>
      <c r="C99" s="144">
        <v>0</v>
      </c>
      <c r="D99" s="145">
        <v>0</v>
      </c>
      <c r="E99" s="146">
        <v>0</v>
      </c>
      <c r="F99" s="147">
        <v>0</v>
      </c>
    </row>
    <row r="100" spans="2:6" hidden="1" x14ac:dyDescent="0.3">
      <c r="B100" s="143"/>
      <c r="C100" s="144">
        <v>0</v>
      </c>
      <c r="D100" s="145">
        <v>0</v>
      </c>
      <c r="E100" s="146">
        <v>0</v>
      </c>
      <c r="F100" s="147">
        <v>0</v>
      </c>
    </row>
    <row r="101" spans="2:6" hidden="1" x14ac:dyDescent="0.3">
      <c r="B101" s="143"/>
      <c r="C101" s="144">
        <v>0</v>
      </c>
      <c r="D101" s="145">
        <v>0</v>
      </c>
      <c r="E101" s="146">
        <v>0</v>
      </c>
      <c r="F101" s="147">
        <v>0</v>
      </c>
    </row>
    <row r="102" spans="2:6" x14ac:dyDescent="0.3">
      <c r="B102" s="209"/>
      <c r="C102" s="210" t="s">
        <v>381</v>
      </c>
      <c r="D102" s="211">
        <v>1</v>
      </c>
      <c r="E102" s="213"/>
      <c r="F102" s="212">
        <v>0</v>
      </c>
    </row>
    <row r="103" spans="2:6" x14ac:dyDescent="0.3">
      <c r="B103" s="221"/>
      <c r="C103" s="222"/>
      <c r="D103" s="222"/>
      <c r="E103" s="222"/>
      <c r="F103" s="223"/>
    </row>
    <row r="104" spans="2:6" x14ac:dyDescent="0.3">
      <c r="B104" s="224" t="s">
        <v>258</v>
      </c>
      <c r="C104" s="225"/>
      <c r="D104" s="225"/>
      <c r="E104" s="225"/>
      <c r="F104" s="148">
        <f>SUM(F6:F102)</f>
        <v>0</v>
      </c>
    </row>
    <row r="105" spans="2:6" ht="17.25" thickBot="1" x14ac:dyDescent="0.35">
      <c r="B105" s="226" t="s">
        <v>259</v>
      </c>
      <c r="C105" s="227"/>
      <c r="D105" s="227"/>
      <c r="E105" s="227"/>
      <c r="F105" s="149">
        <f>F104*1.21</f>
        <v>0</v>
      </c>
    </row>
    <row r="107" spans="2:6" hidden="1" x14ac:dyDescent="0.3"/>
    <row r="108" spans="2:6" hidden="1" x14ac:dyDescent="0.3"/>
    <row r="109" spans="2:6" hidden="1" x14ac:dyDescent="0.3"/>
    <row r="110" spans="2:6" hidden="1" x14ac:dyDescent="0.3"/>
    <row r="111" spans="2:6" hidden="1" x14ac:dyDescent="0.3"/>
    <row r="112" spans="2:6" hidden="1" x14ac:dyDescent="0.3"/>
    <row r="113" spans="2:6" hidden="1" x14ac:dyDescent="0.3">
      <c r="B113" s="150"/>
      <c r="C113"/>
      <c r="D113" s="134"/>
      <c r="E113" s="133"/>
      <c r="F113"/>
    </row>
    <row r="114" spans="2:6" ht="19.5" customHeight="1" x14ac:dyDescent="0.3">
      <c r="B114" s="228" t="s">
        <v>260</v>
      </c>
      <c r="C114" s="228"/>
      <c r="D114" s="228"/>
      <c r="E114" s="228"/>
      <c r="F114" s="228"/>
    </row>
    <row r="115" spans="2:6" ht="38.25" customHeight="1" x14ac:dyDescent="0.3">
      <c r="B115" s="228" t="s">
        <v>261</v>
      </c>
      <c r="C115" s="228"/>
      <c r="D115" s="228"/>
      <c r="E115" s="228"/>
      <c r="F115" s="228"/>
    </row>
  </sheetData>
  <mergeCells count="5">
    <mergeCell ref="B103:F103"/>
    <mergeCell ref="B104:E104"/>
    <mergeCell ref="B105:E105"/>
    <mergeCell ref="B114:F114"/>
    <mergeCell ref="B115:F115"/>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Popiska</vt:lpstr>
      <vt:lpstr>KL+Interiér</vt:lpstr>
      <vt:lpstr>Příloha_specifikace pol.20 V3 </vt:lpstr>
      <vt:lpstr>AV technika</vt:lpstr>
      <vt:lpstr>Osvětlení</vt:lpstr>
      <vt:lpstr>'KL+Interiér'!Oblast_tisku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Dolínková</dc:creator>
  <cp:lastModifiedBy>02</cp:lastModifiedBy>
  <cp:lastPrinted>2025-05-06T07:33:15Z</cp:lastPrinted>
  <dcterms:created xsi:type="dcterms:W3CDTF">2025-02-17T13:44:42Z</dcterms:created>
  <dcterms:modified xsi:type="dcterms:W3CDTF">2025-05-20T13:21:47Z</dcterms:modified>
</cp:coreProperties>
</file>