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2 - Rehabilitace - objekt A" sheetId="2" r:id="rId2"/>
    <sheet name="B2 - Rehabilitace - objekt B" sheetId="3" r:id="rId3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'A2 - Rehabilitace - objekt A'!$C$120:$K$128</definedName>
    <definedName name="_xlnm.Print_Area" localSheetId="1">'A2 - Rehabilitace - objekt A'!$C$4:$J$76,'A2 - Rehabilitace - objekt A'!$C$106:$K$128</definedName>
    <definedName name="_xlnm.Print_Titles" localSheetId="1">'A2 - Rehabilitace - objekt A'!$120:$120</definedName>
    <definedName name="_xlnm._FilterDatabase" localSheetId="2" hidden="1">'B2 - Rehabilitace - objekt B'!$C$120:$K$125</definedName>
    <definedName name="_xlnm.Print_Area" localSheetId="2">'B2 - Rehabilitace - objekt B'!$C$4:$J$76,'B2 - Rehabilitace - objekt B'!$C$106:$K$125</definedName>
    <definedName name="_xlnm.Print_Titles" localSheetId="2">'B2 - Rehabilitace - objekt B'!$120:$120</definedName>
  </definedNames>
  <calcPr/>
</workbook>
</file>

<file path=xl/calcChain.xml><?xml version="1.0" encoding="utf-8"?>
<calcChain xmlns="http://schemas.openxmlformats.org/spreadsheetml/2006/main">
  <c i="3" l="1" r="J39"/>
  <c r="J38"/>
  <c i="1" r="AY98"/>
  <c i="3" r="J37"/>
  <c i="1" r="AX98"/>
  <c i="3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109"/>
  <c i="2" r="J39"/>
  <c r="J38"/>
  <c i="1" r="AY96"/>
  <c i="2" r="J37"/>
  <c i="1" r="AX96"/>
  <c i="2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" r="L90"/>
  <c r="AM90"/>
  <c r="AM89"/>
  <c r="L89"/>
  <c r="AM87"/>
  <c r="L87"/>
  <c r="L85"/>
  <c r="L84"/>
  <c i="2" r="J128"/>
  <c r="BK123"/>
  <c r="J126"/>
  <c i="3" r="BK124"/>
  <c i="2" r="J123"/>
  <c i="3" r="BK125"/>
  <c i="2" r="BK126"/>
  <c r="J124"/>
  <c r="J127"/>
  <c r="BK128"/>
  <c r="BK124"/>
  <c i="1" r="AS97"/>
  <c i="3" r="J124"/>
  <c r="J125"/>
  <c i="2" r="BK125"/>
  <c r="BK127"/>
  <c i="3" r="BK123"/>
  <c i="2" r="J125"/>
  <c i="1" r="AS95"/>
  <c i="3" r="J123"/>
  <c i="2" l="1" r="BK122"/>
  <c r="BK121"/>
  <c r="J121"/>
  <c r="J98"/>
  <c r="P122"/>
  <c r="P121"/>
  <c i="1" r="AU96"/>
  <c i="3" r="BK122"/>
  <c r="J122"/>
  <c r="J99"/>
  <c i="2" r="R122"/>
  <c r="R121"/>
  <c r="T122"/>
  <c r="T121"/>
  <c i="3" r="P122"/>
  <c r="P121"/>
  <c i="1" r="AU98"/>
  <c i="3" r="R122"/>
  <c r="R121"/>
  <c r="T122"/>
  <c r="T121"/>
  <c i="2" r="J122"/>
  <c r="J99"/>
  <c i="3" r="J94"/>
  <c r="J115"/>
  <c r="F94"/>
  <c r="E85"/>
  <c r="BE124"/>
  <c r="BE123"/>
  <c r="BE125"/>
  <c i="2" r="BE127"/>
  <c r="BE128"/>
  <c r="E85"/>
  <c r="J91"/>
  <c r="F94"/>
  <c r="J94"/>
  <c r="BE123"/>
  <c r="BE124"/>
  <c r="BE125"/>
  <c r="BE126"/>
  <c i="1" r="AU95"/>
  <c i="2" r="F36"/>
  <c i="1" r="BA96"/>
  <c r="BA95"/>
  <c i="2" r="F37"/>
  <c i="1" r="BB96"/>
  <c r="BB95"/>
  <c r="AX95"/>
  <c i="3" r="F38"/>
  <c i="1" r="BC98"/>
  <c r="BC97"/>
  <c r="AY97"/>
  <c i="3" r="F39"/>
  <c i="1" r="BD98"/>
  <c r="BD97"/>
  <c i="3" r="J36"/>
  <c i="1" r="AW98"/>
  <c r="AU97"/>
  <c i="2" r="J36"/>
  <c i="1" r="AW96"/>
  <c i="2" r="F39"/>
  <c i="1" r="BD96"/>
  <c r="BD95"/>
  <c i="2" r="F38"/>
  <c i="1" r="BC96"/>
  <c r="BC95"/>
  <c r="AY95"/>
  <c r="AS94"/>
  <c i="3" r="F36"/>
  <c i="1" r="BA98"/>
  <c r="BA97"/>
  <c r="AW97"/>
  <c i="2" r="J32"/>
  <c i="3" r="F37"/>
  <c i="1" r="BB98"/>
  <c r="BB97"/>
  <c r="AX97"/>
  <c i="3" l="1" r="BK121"/>
  <c r="J121"/>
  <c r="J98"/>
  <c i="1" r="AG96"/>
  <c r="AU94"/>
  <c r="AW95"/>
  <c i="2" r="F35"/>
  <c i="1" r="AZ96"/>
  <c r="AZ95"/>
  <c r="AV95"/>
  <c i="2" r="J35"/>
  <c i="1" r="AV96"/>
  <c r="AT96"/>
  <c r="AN96"/>
  <c r="BC94"/>
  <c r="W32"/>
  <c i="3" r="J35"/>
  <c i="1" r="AV98"/>
  <c r="AT98"/>
  <c r="BA94"/>
  <c r="W30"/>
  <c r="BD94"/>
  <c r="W33"/>
  <c r="AG95"/>
  <c i="3" r="F35"/>
  <c i="1" r="AZ98"/>
  <c r="AZ97"/>
  <c r="AV97"/>
  <c r="AT97"/>
  <c r="BB94"/>
  <c r="W31"/>
  <c i="2" l="1" r="J41"/>
  <c i="3" r="J32"/>
  <c i="1" r="AG98"/>
  <c r="AG97"/>
  <c r="AW94"/>
  <c r="AK30"/>
  <c r="AX94"/>
  <c r="AZ94"/>
  <c r="W29"/>
  <c r="AY94"/>
  <c r="AT95"/>
  <c r="AN95"/>
  <c i="3" l="1" r="J41"/>
  <c i="1" r="AN98"/>
  <c r="AG94"/>
  <c r="AK26"/>
  <c r="AN97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<sst xmlns="http://schemas.openxmlformats.org/spreadsheetml/2006/main">
  <si>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</si>
  <si>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</si>
  <si>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</si>
  <si>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</si>
  <si>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</si>
  <si>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{0c08f882-e992-4684-a09d-a807b203448e}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</si>
  <si>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</si>
  <si>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</si>
  <si>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</si>
  <si>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</si>
  <si>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</si>
  <si>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</si>
  <si>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</si>
  <si>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</si>
  <si>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JC2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</si>
  <si>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</si>
  <si>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</si>
  <si>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Interiér DOZP Jičín - Rehabilitace</t>
  </si>
  <si>
    <t>KSO:</t>
  </si>
  <si>
    <t>CC-CZ:</t>
  </si>
  <si>
    <t>Místo:</t>
  </si>
  <si>
    <t>Jičín parc. č.1628</t>
  </si>
  <si>
    <t>Datum:</t>
  </si>
  <si>
    <t>23. 10. 2021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</si>
  <si>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</si>
  <si>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</si>
  <si>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</si>
  <si>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</si>
  <si>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</si>
  <si>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</si>
  <si>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</si>
  <si>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</si>
  <si>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</si>
  <si>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</si>
  <si>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</si>
  <si>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</si>
  <si>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</si>
  <si>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</si>
  <si>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</si>
  <si>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</si>
  <si>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</si>
  <si>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</si>
  <si>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</si>
  <si>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</si>
  <si>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</si>
  <si>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</si>
  <si>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</si>
  <si>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</si>
  <si>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</si>
  <si>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</si>
  <si>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</si>
  <si>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</si>
  <si>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</si>
  <si>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</si>
  <si>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</si>
  <si>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</si>
  <si>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</si>
  <si>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</si>
  <si>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</si>
  <si>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</si>
  <si>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</si>
  <si>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</si>
  <si>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</si>
  <si>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</si>
  <si>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</si>
  <si>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</si>
  <si>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</si>
  <si>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</si>
  <si>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</si>
  <si>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</si>
  <si>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</si>
  <si>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</si>
  <si>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</si>
  <si>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</si>
  <si>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</si>
  <si>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</si>
  <si>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</si>
  <si>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</si>
  <si>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</si>
  <si>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</si>
  <si>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JCI-A</t>
  </si>
  <si>
    <t>Nábytek a vybavení budov - Objekt A</t>
  </si>
  <si>
    <t>STA</t>
  </si>
  <si>
    <t>1</t>
  </si>
  <si>
    <t>{ff1033ae-08b5-42b3-ae37-76f18ac4fb52}</t>
  </si>
  <si>
    <t>2</t>
  </si>
  <si>
    <t>/</t>
  </si>
  <si>
    <t>A2</t>
  </si>
  <si>
    <t>Rehabilitace - objekt A</t>
  </si>
  <si>
    <t>Soupis</t>
  </si>
  <si>
    <t>{89acb053-5574-4a30-906b-7dbf90a1b7d0}</t>
  </si>
  <si>
    <t>JCI-B</t>
  </si>
  <si>
    <t>Nábytek a vybavení budov - Objekt B</t>
  </si>
  <si>
    <t>{40db34f8-b602-4a53-abf6-f118176caadb}</t>
  </si>
  <si>
    <t>B2</t>
  </si>
  <si>
    <t>Rehabilitace - objekt B</t>
  </si>
  <si>
    <t>{77b0ee87-20c2-4436-98e5-ef07d95af25b}</t>
  </si>
  <si>
    <t>KRYCÍ LIST SOUPISU PRACÍ</t>
  </si>
  <si>
    <t>Objekt:</t>
  </si>
  <si>
    <t>JCI-A - Nábytek a vybavení budov - Objekt A</t>
  </si>
  <si>
    <t>Soupis:</t>
  </si>
  <si>
    <t>A2 - Rehabilitace - objekt A</t>
  </si>
  <si>
    <t>REKAPITULACE ČLENĚNÍ SOUPISU PRACÍ</t>
  </si>
  <si>
    <t>Kód dílu - Popis</t>
  </si>
  <si>
    <t>Cena celkem [CZK]</t>
  </si>
  <si>
    <t>Náklady ze soupisu prací</t>
  </si>
  <si>
    <t>-1</t>
  </si>
  <si>
    <t>797 - Interier - podrobný popis a parametry viz Interier - Výpis zařizovacích předmětů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</si>
  <si>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</si>
  <si>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</si>
  <si>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</si>
  <si>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</si>
  <si>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</si>
  <si>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</si>
  <si>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</si>
  <si>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</si>
  <si>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</si>
  <si>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</si>
  <si>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</si>
  <si>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</si>
  <si>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</si>
  <si>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797</t>
  </si>
  <si>
    <t>Interier - podrobný popis a parametry viz Interier - Výpis zařizovacích předmětů</t>
  </si>
  <si>
    <t>ROZPOCET</t>
  </si>
  <si>
    <t>K</t>
  </si>
  <si>
    <t>797007</t>
  </si>
  <si>
    <t xml:space="preserve">Masážní lehátko nosnost 200 kg </t>
  </si>
  <si>
    <t>ks</t>
  </si>
  <si>
    <t>16</t>
  </si>
  <si>
    <t>1605966378</t>
  </si>
  <si>
    <t>797008</t>
  </si>
  <si>
    <t>Pomocná stolička koupelnová rám hliník</t>
  </si>
  <si>
    <t>1145040987</t>
  </si>
  <si>
    <t>3</t>
  </si>
  <si>
    <t>797011</t>
  </si>
  <si>
    <t>Fyzioterapeutické lehátko 195/100cm zátěž 180kg</t>
  </si>
  <si>
    <t>-472821411</t>
  </si>
  <si>
    <t>4</t>
  </si>
  <si>
    <t>797012</t>
  </si>
  <si>
    <t xml:space="preserve">D+M osobní jeřáb nosnost 140 kg </t>
  </si>
  <si>
    <t>-1486483815</t>
  </si>
  <si>
    <t>5</t>
  </si>
  <si>
    <t>797025</t>
  </si>
  <si>
    <t xml:space="preserve">Zvedací vana s bočním vstupem celotělová </t>
  </si>
  <si>
    <t>-1358126432</t>
  </si>
  <si>
    <t>6</t>
  </si>
  <si>
    <t>797026</t>
  </si>
  <si>
    <t xml:space="preserve">Pedikéřské křeslo </t>
  </si>
  <si>
    <t>2058786875</t>
  </si>
  <si>
    <t>JCI-B - Nábytek a vybavení budov - Objekt B</t>
  </si>
  <si>
    <t>B2 - Rehabilitace - objekt B</t>
  </si>
  <si>
    <t>-968872954</t>
  </si>
  <si>
    <t>1541322571</t>
  </si>
  <si>
    <t>-249097921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</si>
</sst>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40</v>
      </c>
      <c r="E29" s="43"/>
      <c r="F29" s="28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42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44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54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JC2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Interiér DOZP Jičín - Rehabilitace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Jičín parc. č.1628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23. 10. 2021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Královéhradecký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Ing.arch. Kušnierik</v>
      </c>
      <c r="AN89" s="67"/>
      <c r="AO89" s="67"/>
      <c r="AP89" s="67"/>
      <c r="AQ89" s="36"/>
      <c r="AR89" s="40"/>
      <c r="AS89" s="77" t="s">
        <v>56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57</v>
      </c>
      <c r="D92" s="90"/>
      <c r="E92" s="90"/>
      <c r="F92" s="90"/>
      <c r="G92" s="90"/>
      <c r="H92" s="91"/>
      <c r="I92" s="92" t="s">
        <v>58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59</v>
      </c>
      <c r="AH92" s="90"/>
      <c r="AI92" s="90"/>
      <c r="AJ92" s="90"/>
      <c r="AK92" s="90"/>
      <c r="AL92" s="90"/>
      <c r="AM92" s="90"/>
      <c r="AN92" s="92" t="s">
        <v>60</v>
      </c>
      <c r="AO92" s="90"/>
      <c r="AP92" s="94"/>
      <c r="AQ92" s="95" t="s">
        <v>61</v>
      </c>
      <c r="AR92" s="40"/>
      <c r="AS92" s="96" t="s">
        <v>62</v>
      </c>
      <c r="AT92" s="97" t="s">
        <v>63</v>
      </c>
      <c r="AU92" s="97" t="s">
        <v>64</v>
      </c>
      <c r="AV92" s="97" t="s">
        <v>65</v>
      </c>
      <c r="AW92" s="97" t="s">
        <v>66</v>
      </c>
      <c r="AX92" s="97" t="s">
        <v>67</v>
      </c>
      <c r="AY92" s="97" t="s">
        <v>68</v>
      </c>
      <c r="AZ92" s="97" t="s">
        <v>69</v>
      </c>
      <c r="BA92" s="97" t="s">
        <v>70</v>
      </c>
      <c r="BB92" s="97" t="s">
        <v>71</v>
      </c>
      <c r="BC92" s="97" t="s">
        <v>72</v>
      </c>
      <c r="BD92" s="98" t="s">
        <v>73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74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ROUND(AG95+AG97,2)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ROUND(AS95+AS97,2)</f>
        <v>0</v>
      </c>
      <c r="AT94" s="110">
        <f>ROUND(SUM(AV94:AW94),2)</f>
        <v>0</v>
      </c>
      <c r="AU94" s="111">
        <f>ROUND(AU95+AU97,5)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ROUND(AZ95+AZ97,2)</f>
        <v>0</v>
      </c>
      <c r="BA94" s="110">
        <f>ROUND(BA95+BA97,2)</f>
        <v>0</v>
      </c>
      <c r="BB94" s="110">
        <f>ROUND(BB95+BB97,2)</f>
        <v>0</v>
      </c>
      <c r="BC94" s="110">
        <f>ROUND(BC95+BC97,2)</f>
        <v>0</v>
      </c>
      <c r="BD94" s="112">
        <f>ROUND(BD95+BD97,2)</f>
        <v>0</v>
      </c>
      <c r="BE94" s="6"/>
      <c r="BS94" s="113" t="s">
        <v>75</v>
      </c>
      <c r="BT94" s="113" t="s">
        <v>76</v>
      </c>
      <c r="BU94" s="114" t="s">
        <v>77</v>
      </c>
      <c r="BV94" s="113" t="s">
        <v>78</v>
      </c>
      <c r="BW94" s="113" t="s">
        <v>5</v>
      </c>
      <c r="BX94" s="113" t="s">
        <v>79</v>
      </c>
      <c r="CL94" s="113" t="s">
        <v>1</v>
      </c>
    </row>
    <row r="95" s="7" customFormat="1" ht="16.5" customHeight="1">
      <c r="A95" s="7"/>
      <c r="B95" s="115"/>
      <c r="C95" s="116"/>
      <c r="D95" s="117" t="s">
        <v>80</v>
      </c>
      <c r="E95" s="117"/>
      <c r="F95" s="117"/>
      <c r="G95" s="117"/>
      <c r="H95" s="117"/>
      <c r="I95" s="118"/>
      <c r="J95" s="117" t="s">
        <v>81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ROUND(AG96,2)</f>
        <v>0</v>
      </c>
      <c r="AH95" s="118"/>
      <c r="AI95" s="118"/>
      <c r="AJ95" s="118"/>
      <c r="AK95" s="118"/>
      <c r="AL95" s="118"/>
      <c r="AM95" s="118"/>
      <c r="AN95" s="120">
        <f>SUM(AG95,AT95)</f>
        <v>0</v>
      </c>
      <c r="AO95" s="118"/>
      <c r="AP95" s="118"/>
      <c r="AQ95" s="121" t="s">
        <v>82</v>
      </c>
      <c r="AR95" s="122"/>
      <c r="AS95" s="123">
        <f>ROUND(AS96,2)</f>
        <v>0</v>
      </c>
      <c r="AT95" s="124">
        <f>ROUND(SUM(AV95:AW95),2)</f>
        <v>0</v>
      </c>
      <c r="AU95" s="125">
        <f>ROUND(AU96,5)</f>
        <v>0</v>
      </c>
      <c r="AV95" s="124">
        <f>ROUND(AZ95*L29,2)</f>
        <v>0</v>
      </c>
      <c r="AW95" s="124">
        <f>ROUND(BA95*L30,2)</f>
        <v>0</v>
      </c>
      <c r="AX95" s="124">
        <f>ROUND(BB95*L29,2)</f>
        <v>0</v>
      </c>
      <c r="AY95" s="124">
        <f>ROUND(BC95*L30,2)</f>
        <v>0</v>
      </c>
      <c r="AZ95" s="124">
        <f>ROUND(AZ96,2)</f>
        <v>0</v>
      </c>
      <c r="BA95" s="124">
        <f>ROUND(BA96,2)</f>
        <v>0</v>
      </c>
      <c r="BB95" s="124">
        <f>ROUND(BB96,2)</f>
        <v>0</v>
      </c>
      <c r="BC95" s="124">
        <f>ROUND(BC96,2)</f>
        <v>0</v>
      </c>
      <c r="BD95" s="126">
        <f>ROUND(BD96,2)</f>
        <v>0</v>
      </c>
      <c r="BE95" s="7"/>
      <c r="BS95" s="127" t="s">
        <v>75</v>
      </c>
      <c r="BT95" s="127" t="s">
        <v>83</v>
      </c>
      <c r="BU95" s="127" t="s">
        <v>77</v>
      </c>
      <c r="BV95" s="127" t="s">
        <v>78</v>
      </c>
      <c r="BW95" s="127" t="s">
        <v>84</v>
      </c>
      <c r="BX95" s="127" t="s">
        <v>5</v>
      </c>
      <c r="CL95" s="127" t="s">
        <v>1</v>
      </c>
      <c r="CM95" s="127" t="s">
        <v>85</v>
      </c>
    </row>
    <row r="96" s="4" customFormat="1" ht="16.5" customHeight="1">
      <c r="A96" s="128" t="s">
        <v>86</v>
      </c>
      <c r="B96" s="66"/>
      <c r="C96" s="129"/>
      <c r="D96" s="129"/>
      <c r="E96" s="130" t="s">
        <v>87</v>
      </c>
      <c r="F96" s="130"/>
      <c r="G96" s="130"/>
      <c r="H96" s="130"/>
      <c r="I96" s="130"/>
      <c r="J96" s="129"/>
      <c r="K96" s="130" t="s">
        <v>88</v>
      </c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1">
        <f>'A2 - Rehabilitace - objekt A'!J32</f>
        <v>0</v>
      </c>
      <c r="AH96" s="129"/>
      <c r="AI96" s="129"/>
      <c r="AJ96" s="129"/>
      <c r="AK96" s="129"/>
      <c r="AL96" s="129"/>
      <c r="AM96" s="129"/>
      <c r="AN96" s="131">
        <f>SUM(AG96,AT96)</f>
        <v>0</v>
      </c>
      <c r="AO96" s="129"/>
      <c r="AP96" s="129"/>
      <c r="AQ96" s="132" t="s">
        <v>89</v>
      </c>
      <c r="AR96" s="68"/>
      <c r="AS96" s="133">
        <v>0</v>
      </c>
      <c r="AT96" s="134">
        <f>ROUND(SUM(AV96:AW96),2)</f>
        <v>0</v>
      </c>
      <c r="AU96" s="135">
        <f>'A2 - Rehabilitace - objekt A'!P121</f>
        <v>0</v>
      </c>
      <c r="AV96" s="134">
        <f>'A2 - Rehabilitace - objekt A'!J35</f>
        <v>0</v>
      </c>
      <c r="AW96" s="134">
        <f>'A2 - Rehabilitace - objekt A'!J36</f>
        <v>0</v>
      </c>
      <c r="AX96" s="134">
        <f>'A2 - Rehabilitace - objekt A'!J37</f>
        <v>0</v>
      </c>
      <c r="AY96" s="134">
        <f>'A2 - Rehabilitace - objekt A'!J38</f>
        <v>0</v>
      </c>
      <c r="AZ96" s="134">
        <f>'A2 - Rehabilitace - objekt A'!F35</f>
        <v>0</v>
      </c>
      <c r="BA96" s="134">
        <f>'A2 - Rehabilitace - objekt A'!F36</f>
        <v>0</v>
      </c>
      <c r="BB96" s="134">
        <f>'A2 - Rehabilitace - objekt A'!F37</f>
        <v>0</v>
      </c>
      <c r="BC96" s="134">
        <f>'A2 - Rehabilitace - objekt A'!F38</f>
        <v>0</v>
      </c>
      <c r="BD96" s="136">
        <f>'A2 - Rehabilitace - objekt A'!F39</f>
        <v>0</v>
      </c>
      <c r="BE96" s="4"/>
      <c r="BT96" s="137" t="s">
        <v>85</v>
      </c>
      <c r="BV96" s="137" t="s">
        <v>78</v>
      </c>
      <c r="BW96" s="137" t="s">
        <v>90</v>
      </c>
      <c r="BX96" s="137" t="s">
        <v>84</v>
      </c>
      <c r="CL96" s="137" t="s">
        <v>1</v>
      </c>
    </row>
    <row r="97" s="7" customFormat="1" ht="16.5" customHeight="1">
      <c r="A97" s="7"/>
      <c r="B97" s="115"/>
      <c r="C97" s="116"/>
      <c r="D97" s="117" t="s">
        <v>91</v>
      </c>
      <c r="E97" s="117"/>
      <c r="F97" s="117"/>
      <c r="G97" s="117"/>
      <c r="H97" s="117"/>
      <c r="I97" s="118"/>
      <c r="J97" s="117" t="s">
        <v>92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ROUND(AG98,2)</f>
        <v>0</v>
      </c>
      <c r="AH97" s="118"/>
      <c r="AI97" s="118"/>
      <c r="AJ97" s="118"/>
      <c r="AK97" s="118"/>
      <c r="AL97" s="118"/>
      <c r="AM97" s="118"/>
      <c r="AN97" s="120">
        <f>SUM(AG97,AT97)</f>
        <v>0</v>
      </c>
      <c r="AO97" s="118"/>
      <c r="AP97" s="118"/>
      <c r="AQ97" s="121" t="s">
        <v>82</v>
      </c>
      <c r="AR97" s="122"/>
      <c r="AS97" s="123">
        <f>ROUND(AS98,2)</f>
        <v>0</v>
      </c>
      <c r="AT97" s="124">
        <f>ROUND(SUM(AV97:AW97),2)</f>
        <v>0</v>
      </c>
      <c r="AU97" s="125">
        <f>ROUND(AU98,5)</f>
        <v>0</v>
      </c>
      <c r="AV97" s="124">
        <f>ROUND(AZ97*L29,2)</f>
        <v>0</v>
      </c>
      <c r="AW97" s="124">
        <f>ROUND(BA97*L30,2)</f>
        <v>0</v>
      </c>
      <c r="AX97" s="124">
        <f>ROUND(BB97*L29,2)</f>
        <v>0</v>
      </c>
      <c r="AY97" s="124">
        <f>ROUND(BC97*L30,2)</f>
        <v>0</v>
      </c>
      <c r="AZ97" s="124">
        <f>ROUND(AZ98,2)</f>
        <v>0</v>
      </c>
      <c r="BA97" s="124">
        <f>ROUND(BA98,2)</f>
        <v>0</v>
      </c>
      <c r="BB97" s="124">
        <f>ROUND(BB98,2)</f>
        <v>0</v>
      </c>
      <c r="BC97" s="124">
        <f>ROUND(BC98,2)</f>
        <v>0</v>
      </c>
      <c r="BD97" s="126">
        <f>ROUND(BD98,2)</f>
        <v>0</v>
      </c>
      <c r="BE97" s="7"/>
      <c r="BS97" s="127" t="s">
        <v>75</v>
      </c>
      <c r="BT97" s="127" t="s">
        <v>83</v>
      </c>
      <c r="BU97" s="127" t="s">
        <v>77</v>
      </c>
      <c r="BV97" s="127" t="s">
        <v>78</v>
      </c>
      <c r="BW97" s="127" t="s">
        <v>93</v>
      </c>
      <c r="BX97" s="127" t="s">
        <v>5</v>
      </c>
      <c r="CL97" s="127" t="s">
        <v>1</v>
      </c>
      <c r="CM97" s="127" t="s">
        <v>85</v>
      </c>
    </row>
    <row r="98" s="4" customFormat="1" ht="16.5" customHeight="1">
      <c r="A98" s="128" t="s">
        <v>86</v>
      </c>
      <c r="B98" s="66"/>
      <c r="C98" s="129"/>
      <c r="D98" s="129"/>
      <c r="E98" s="130" t="s">
        <v>94</v>
      </c>
      <c r="F98" s="130"/>
      <c r="G98" s="130"/>
      <c r="H98" s="130"/>
      <c r="I98" s="130"/>
      <c r="J98" s="129"/>
      <c r="K98" s="130" t="s">
        <v>95</v>
      </c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1">
        <f>'B2 - Rehabilitace - objekt B'!J32</f>
        <v>0</v>
      </c>
      <c r="AH98" s="129"/>
      <c r="AI98" s="129"/>
      <c r="AJ98" s="129"/>
      <c r="AK98" s="129"/>
      <c r="AL98" s="129"/>
      <c r="AM98" s="129"/>
      <c r="AN98" s="131">
        <f>SUM(AG98,AT98)</f>
        <v>0</v>
      </c>
      <c r="AO98" s="129"/>
      <c r="AP98" s="129"/>
      <c r="AQ98" s="132" t="s">
        <v>89</v>
      </c>
      <c r="AR98" s="68"/>
      <c r="AS98" s="138">
        <v>0</v>
      </c>
      <c r="AT98" s="139">
        <f>ROUND(SUM(AV98:AW98),2)</f>
        <v>0</v>
      </c>
      <c r="AU98" s="140">
        <f>'B2 - Rehabilitace - objekt B'!P121</f>
        <v>0</v>
      </c>
      <c r="AV98" s="139">
        <f>'B2 - Rehabilitace - objekt B'!J35</f>
        <v>0</v>
      </c>
      <c r="AW98" s="139">
        <f>'B2 - Rehabilitace - objekt B'!J36</f>
        <v>0</v>
      </c>
      <c r="AX98" s="139">
        <f>'B2 - Rehabilitace - objekt B'!J37</f>
        <v>0</v>
      </c>
      <c r="AY98" s="139">
        <f>'B2 - Rehabilitace - objekt B'!J38</f>
        <v>0</v>
      </c>
      <c r="AZ98" s="139">
        <f>'B2 - Rehabilitace - objekt B'!F35</f>
        <v>0</v>
      </c>
      <c r="BA98" s="139">
        <f>'B2 - Rehabilitace - objekt B'!F36</f>
        <v>0</v>
      </c>
      <c r="BB98" s="139">
        <f>'B2 - Rehabilitace - objekt B'!F37</f>
        <v>0</v>
      </c>
      <c r="BC98" s="139">
        <f>'B2 - Rehabilitace - objekt B'!F38</f>
        <v>0</v>
      </c>
      <c r="BD98" s="141">
        <f>'B2 - Rehabilitace - objekt B'!F39</f>
        <v>0</v>
      </c>
      <c r="BE98" s="4"/>
      <c r="BT98" s="137" t="s">
        <v>85</v>
      </c>
      <c r="BV98" s="137" t="s">
        <v>78</v>
      </c>
      <c r="BW98" s="137" t="s">
        <v>96</v>
      </c>
      <c r="BX98" s="137" t="s">
        <v>93</v>
      </c>
      <c r="CL98" s="137" t="s">
        <v>1</v>
      </c>
    </row>
    <row r="99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40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sheet="1" formatColumns="0" formatRows="0" objects="1" scenarios="1" spinCount="100000" saltValue="pP1SwQUsDNU5ZWQgh4KkuPNCCf3HYFSejpe6WS0E7s3uqTiBGjswAr8joS8JiL2L/axkqyw8XuvXkisCiTb2RQ==" hashValue="VNdTGfjPJfGKs9xYvhi1Qfg3PfoLxEzeQ3EUCTwdrXlrxFMtNsCyij7SauniyYWgSrACX0a5ijZOrpV7sTBNz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A2 - Rehabilitace - objekt A'!C2" display="/"/>
    <hyperlink ref="A98" location="'B2 - Rehabilitace - objekt B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85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Rehabilitace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99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101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ROUND((SUM(BE121:BE128)),  2)</f>
        <v>0</v>
      </c>
      <c r="G35" s="34"/>
      <c r="H35" s="34"/>
      <c r="I35" s="160">
        <v>0.20999999999999999</v>
      </c>
      <c r="J35" s="159">
        <f>ROUND(((SUM(BE121:BE128))*I35),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ROUND((SUM(BF121:BF128)),  2)</f>
        <v>0</v>
      </c>
      <c r="G36" s="34"/>
      <c r="H36" s="34"/>
      <c r="I36" s="160">
        <v>0.12</v>
      </c>
      <c r="J36" s="159">
        <f>ROUND(((SUM(BF121:BF128))*I36),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ROUND((SUM(BG121:BG128)),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ROUND((SUM(BH121:BH128)),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ROUND((SUM(BI121:BI128)),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179" t="str">
        <f>E7</f>
        <v>Interiér DOZP Jičín - Rehabilitace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hidden="1" s="2" customFormat="1" ht="16.5" customHeight="1">
      <c r="A87" s="34"/>
      <c r="B87" s="35"/>
      <c r="C87" s="36"/>
      <c r="D87" s="36"/>
      <c r="E87" s="179" t="s">
        <v>99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6"/>
      <c r="D89" s="36"/>
      <c r="E89" s="72" t="str">
        <f>E11</f>
        <v>A2 - Rehabilitace - objekt A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hidden="1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/>
    <row r="103" hidden="1"/>
    <row r="104" hidden="1"/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Rehabilitace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99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A2 - Rehabilitace - objekt A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SUM(P123:P128)</f>
        <v>0</v>
      </c>
      <c r="Q122" s="209"/>
      <c r="R122" s="210">
        <f>SUM(R123:R128)</f>
        <v>0</v>
      </c>
      <c r="S122" s="209"/>
      <c r="T122" s="211">
        <f>SUM(T123:T128)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SUM(BK123:BK128)</f>
        <v>0</v>
      </c>
    </row>
    <row r="123" s="2" customFormat="1" ht="16.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1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6" t="s">
        <v>128</v>
      </c>
      <c r="AT123" s="226" t="s">
        <v>124</v>
      </c>
      <c r="AU123" s="226" t="s">
        <v>83</v>
      </c>
      <c r="AY123" s="13" t="s">
        <v>123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3" t="s">
        <v>83</v>
      </c>
      <c r="BK123" s="227">
        <f>ROUND(I123*H123,2)</f>
        <v>0</v>
      </c>
      <c r="BL123" s="13" t="s">
        <v>128</v>
      </c>
      <c r="BM123" s="226" t="s">
        <v>129</v>
      </c>
    </row>
    <row r="124" s="2" customFormat="1" ht="16.5" customHeight="1">
      <c r="A124" s="34"/>
      <c r="B124" s="35"/>
      <c r="C124" s="215" t="s">
        <v>85</v>
      </c>
      <c r="D124" s="215" t="s">
        <v>124</v>
      </c>
      <c r="E124" s="216" t="s">
        <v>130</v>
      </c>
      <c r="F124" s="217" t="s">
        <v>131</v>
      </c>
      <c r="G124" s="218" t="s">
        <v>127</v>
      </c>
      <c r="H124" s="219">
        <v>3</v>
      </c>
      <c r="I124" s="220"/>
      <c r="J124" s="221">
        <f>ROUND(I124*H124,2)</f>
        <v>0</v>
      </c>
      <c r="K124" s="217" t="s">
        <v>1</v>
      </c>
      <c r="L124" s="40"/>
      <c r="M124" s="222" t="s">
        <v>1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6" t="s">
        <v>128</v>
      </c>
      <c r="AT124" s="226" t="s">
        <v>124</v>
      </c>
      <c r="AU124" s="226" t="s">
        <v>83</v>
      </c>
      <c r="AY124" s="13" t="s">
        <v>123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3" t="s">
        <v>83</v>
      </c>
      <c r="BK124" s="227">
        <f>ROUND(I124*H124,2)</f>
        <v>0</v>
      </c>
      <c r="BL124" s="13" t="s">
        <v>128</v>
      </c>
      <c r="BM124" s="226" t="s">
        <v>132</v>
      </c>
    </row>
    <row r="125" s="2" customFormat="1" ht="16.5" customHeight="1">
      <c r="A125" s="34"/>
      <c r="B125" s="35"/>
      <c r="C125" s="215" t="s">
        <v>133</v>
      </c>
      <c r="D125" s="215" t="s">
        <v>124</v>
      </c>
      <c r="E125" s="216" t="s">
        <v>134</v>
      </c>
      <c r="F125" s="217" t="s">
        <v>135</v>
      </c>
      <c r="G125" s="218" t="s">
        <v>127</v>
      </c>
      <c r="H125" s="219">
        <v>4</v>
      </c>
      <c r="I125" s="220"/>
      <c r="J125" s="221">
        <f>ROUND(I125*H125,2)</f>
        <v>0</v>
      </c>
      <c r="K125" s="217" t="s">
        <v>1</v>
      </c>
      <c r="L125" s="40"/>
      <c r="M125" s="222" t="s">
        <v>1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6" t="s">
        <v>128</v>
      </c>
      <c r="AT125" s="226" t="s">
        <v>124</v>
      </c>
      <c r="AU125" s="226" t="s">
        <v>83</v>
      </c>
      <c r="AY125" s="13" t="s">
        <v>123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3" t="s">
        <v>83</v>
      </c>
      <c r="BK125" s="227">
        <f>ROUND(I125*H125,2)</f>
        <v>0</v>
      </c>
      <c r="BL125" s="13" t="s">
        <v>128</v>
      </c>
      <c r="BM125" s="226" t="s">
        <v>136</v>
      </c>
    </row>
    <row r="126" s="2" customFormat="1" ht="16.5" customHeight="1">
      <c r="A126" s="34"/>
      <c r="B126" s="35"/>
      <c r="C126" s="215" t="s">
        <v>137</v>
      </c>
      <c r="D126" s="215" t="s">
        <v>124</v>
      </c>
      <c r="E126" s="216" t="s">
        <v>138</v>
      </c>
      <c r="F126" s="217" t="s">
        <v>139</v>
      </c>
      <c r="G126" s="218" t="s">
        <v>127</v>
      </c>
      <c r="H126" s="219">
        <v>2</v>
      </c>
      <c r="I126" s="220"/>
      <c r="J126" s="221">
        <f>ROUND(I126*H126,2)</f>
        <v>0</v>
      </c>
      <c r="K126" s="217" t="s">
        <v>1</v>
      </c>
      <c r="L126" s="40"/>
      <c r="M126" s="222" t="s">
        <v>1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6" t="s">
        <v>128</v>
      </c>
      <c r="AT126" s="226" t="s">
        <v>124</v>
      </c>
      <c r="AU126" s="226" t="s">
        <v>83</v>
      </c>
      <c r="AY126" s="13" t="s">
        <v>123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3" t="s">
        <v>83</v>
      </c>
      <c r="BK126" s="227">
        <f>ROUND(I126*H126,2)</f>
        <v>0</v>
      </c>
      <c r="BL126" s="13" t="s">
        <v>128</v>
      </c>
      <c r="BM126" s="226" t="s">
        <v>140</v>
      </c>
    </row>
    <row r="127" s="2" customFormat="1" ht="16.5" customHeight="1">
      <c r="A127" s="34"/>
      <c r="B127" s="35"/>
      <c r="C127" s="215" t="s">
        <v>141</v>
      </c>
      <c r="D127" s="215" t="s">
        <v>124</v>
      </c>
      <c r="E127" s="216" t="s">
        <v>142</v>
      </c>
      <c r="F127" s="217" t="s">
        <v>143</v>
      </c>
      <c r="G127" s="218" t="s">
        <v>127</v>
      </c>
      <c r="H127" s="219">
        <v>1</v>
      </c>
      <c r="I127" s="220"/>
      <c r="J127" s="221">
        <f>ROUND(I127*H127,2)</f>
        <v>0</v>
      </c>
      <c r="K127" s="217" t="s">
        <v>1</v>
      </c>
      <c r="L127" s="40"/>
      <c r="M127" s="222" t="s">
        <v>1</v>
      </c>
      <c r="N127" s="223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6" t="s">
        <v>128</v>
      </c>
      <c r="AT127" s="226" t="s">
        <v>124</v>
      </c>
      <c r="AU127" s="226" t="s">
        <v>83</v>
      </c>
      <c r="AY127" s="13" t="s">
        <v>123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3" t="s">
        <v>83</v>
      </c>
      <c r="BK127" s="227">
        <f>ROUND(I127*H127,2)</f>
        <v>0</v>
      </c>
      <c r="BL127" s="13" t="s">
        <v>128</v>
      </c>
      <c r="BM127" s="226" t="s">
        <v>144</v>
      </c>
    </row>
    <row r="128" s="2" customFormat="1" ht="16.5" customHeight="1">
      <c r="A128" s="34"/>
      <c r="B128" s="35"/>
      <c r="C128" s="215" t="s">
        <v>145</v>
      </c>
      <c r="D128" s="215" t="s">
        <v>124</v>
      </c>
      <c r="E128" s="216" t="s">
        <v>146</v>
      </c>
      <c r="F128" s="217" t="s">
        <v>147</v>
      </c>
      <c r="G128" s="218" t="s">
        <v>127</v>
      </c>
      <c r="H128" s="219">
        <v>1</v>
      </c>
      <c r="I128" s="220"/>
      <c r="J128" s="221">
        <f>ROUND(I128*H128,2)</f>
        <v>0</v>
      </c>
      <c r="K128" s="217" t="s">
        <v>1</v>
      </c>
      <c r="L128" s="40"/>
      <c r="M128" s="228" t="s">
        <v>1</v>
      </c>
      <c r="N128" s="229" t="s">
        <v>41</v>
      </c>
      <c r="O128" s="230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6" t="s">
        <v>128</v>
      </c>
      <c r="AT128" s="226" t="s">
        <v>124</v>
      </c>
      <c r="AU128" s="226" t="s">
        <v>83</v>
      </c>
      <c r="AY128" s="13" t="s">
        <v>123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3" t="s">
        <v>83</v>
      </c>
      <c r="BK128" s="227">
        <f>ROUND(I128*H128,2)</f>
        <v>0</v>
      </c>
      <c r="BL128" s="13" t="s">
        <v>128</v>
      </c>
      <c r="BM128" s="226" t="s">
        <v>148</v>
      </c>
    </row>
    <row r="129" s="2" customFormat="1" ht="6.96" customHeight="1">
      <c r="A129" s="34"/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40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sheetProtection sheet="1" autoFilter="0" formatColumns="0" formatRows="0" objects="1" scenarios="1" spinCount="100000" saltValue="ElP1yXtjVl7Xleknba+InHMWFtwtJco88T03c1HNTQ8rfeGdAzHRBlR0DWGyiIcRVF95Ui1a/Wzmg0xsJirVYQ==" hashValue="eAZG+PMa8MNC5XOSNxL1Zqo51b3LcayGSAllFqeCnK2eUCbyeppBUdgqlMl657/ZfqRaG6sVdzXv/vaTU6CFGg==" algorithmName="SHA-512" password="CC35"/>
  <autoFilter ref="C120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85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Rehabilitace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149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150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ROUND((SUM(BE121:BE125)),  2)</f>
        <v>0</v>
      </c>
      <c r="G35" s="34"/>
      <c r="H35" s="34"/>
      <c r="I35" s="160">
        <v>0.20999999999999999</v>
      </c>
      <c r="J35" s="159">
        <f>ROUND(((SUM(BE121:BE125))*I35),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ROUND((SUM(BF121:BF125)),  2)</f>
        <v>0</v>
      </c>
      <c r="G36" s="34"/>
      <c r="H36" s="34"/>
      <c r="I36" s="160">
        <v>0.12</v>
      </c>
      <c r="J36" s="159">
        <f>ROUND(((SUM(BF121:BF125))*I36),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ROUND((SUM(BG121:BG125)),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ROUND((SUM(BH121:BH125)),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ROUND((SUM(BI121:BI125)),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179" t="str">
        <f>E7</f>
        <v>Interiér DOZP Jičín - Rehabilitace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hidden="1" s="2" customFormat="1" ht="16.5" customHeight="1">
      <c r="A87" s="34"/>
      <c r="B87" s="35"/>
      <c r="C87" s="36"/>
      <c r="D87" s="36"/>
      <c r="E87" s="179" t="s">
        <v>149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6"/>
      <c r="D89" s="36"/>
      <c r="E89" s="72" t="str">
        <f>E11</f>
        <v>B2 - Rehabilitace - objekt B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hidden="1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/>
    <row r="103" hidden="1"/>
    <row r="104" hidden="1"/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Rehabilitace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149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B2 - Rehabilitace - objekt B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SUM(P123:P125)</f>
        <v>0</v>
      </c>
      <c r="Q122" s="209"/>
      <c r="R122" s="210">
        <f>SUM(R123:R125)</f>
        <v>0</v>
      </c>
      <c r="S122" s="209"/>
      <c r="T122" s="211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SUM(BK123:BK125)</f>
        <v>0</v>
      </c>
    </row>
    <row r="123" s="2" customFormat="1" ht="16.5" customHeight="1">
      <c r="A123" s="34"/>
      <c r="B123" s="35"/>
      <c r="C123" s="215" t="s">
        <v>83</v>
      </c>
      <c r="D123" s="215" t="s">
        <v>124</v>
      </c>
      <c r="E123" s="216" t="s">
        <v>130</v>
      </c>
      <c r="F123" s="217" t="s">
        <v>131</v>
      </c>
      <c r="G123" s="218" t="s">
        <v>127</v>
      </c>
      <c r="H123" s="219">
        <v>3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6" t="s">
        <v>128</v>
      </c>
      <c r="AT123" s="226" t="s">
        <v>124</v>
      </c>
      <c r="AU123" s="226" t="s">
        <v>83</v>
      </c>
      <c r="AY123" s="13" t="s">
        <v>123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3" t="s">
        <v>83</v>
      </c>
      <c r="BK123" s="227">
        <f>ROUND(I123*H123,2)</f>
        <v>0</v>
      </c>
      <c r="BL123" s="13" t="s">
        <v>128</v>
      </c>
      <c r="BM123" s="226" t="s">
        <v>151</v>
      </c>
    </row>
    <row r="124" s="2" customFormat="1" ht="16.5" customHeight="1">
      <c r="A124" s="34"/>
      <c r="B124" s="35"/>
      <c r="C124" s="215" t="s">
        <v>85</v>
      </c>
      <c r="D124" s="215" t="s">
        <v>124</v>
      </c>
      <c r="E124" s="216" t="s">
        <v>134</v>
      </c>
      <c r="F124" s="217" t="s">
        <v>135</v>
      </c>
      <c r="G124" s="218" t="s">
        <v>127</v>
      </c>
      <c r="H124" s="219">
        <v>2</v>
      </c>
      <c r="I124" s="220"/>
      <c r="J124" s="221">
        <f>ROUND(I124*H124,2)</f>
        <v>0</v>
      </c>
      <c r="K124" s="217" t="s">
        <v>1</v>
      </c>
      <c r="L124" s="40"/>
      <c r="M124" s="222" t="s">
        <v>1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6" t="s">
        <v>128</v>
      </c>
      <c r="AT124" s="226" t="s">
        <v>124</v>
      </c>
      <c r="AU124" s="226" t="s">
        <v>83</v>
      </c>
      <c r="AY124" s="13" t="s">
        <v>123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3" t="s">
        <v>83</v>
      </c>
      <c r="BK124" s="227">
        <f>ROUND(I124*H124,2)</f>
        <v>0</v>
      </c>
      <c r="BL124" s="13" t="s">
        <v>128</v>
      </c>
      <c r="BM124" s="226" t="s">
        <v>152</v>
      </c>
    </row>
    <row r="125" s="2" customFormat="1" ht="16.5" customHeight="1">
      <c r="A125" s="34"/>
      <c r="B125" s="35"/>
      <c r="C125" s="215" t="s">
        <v>133</v>
      </c>
      <c r="D125" s="215" t="s">
        <v>124</v>
      </c>
      <c r="E125" s="216" t="s">
        <v>138</v>
      </c>
      <c r="F125" s="217" t="s">
        <v>139</v>
      </c>
      <c r="G125" s="218" t="s">
        <v>127</v>
      </c>
      <c r="H125" s="219">
        <v>2</v>
      </c>
      <c r="I125" s="220"/>
      <c r="J125" s="221">
        <f>ROUND(I125*H125,2)</f>
        <v>0</v>
      </c>
      <c r="K125" s="217" t="s">
        <v>1</v>
      </c>
      <c r="L125" s="40"/>
      <c r="M125" s="228" t="s">
        <v>1</v>
      </c>
      <c r="N125" s="229" t="s">
        <v>41</v>
      </c>
      <c r="O125" s="230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6" t="s">
        <v>128</v>
      </c>
      <c r="AT125" s="226" t="s">
        <v>124</v>
      </c>
      <c r="AU125" s="226" t="s">
        <v>83</v>
      </c>
      <c r="AY125" s="13" t="s">
        <v>123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3" t="s">
        <v>83</v>
      </c>
      <c r="BK125" s="227">
        <f>ROUND(I125*H125,2)</f>
        <v>0</v>
      </c>
      <c r="BL125" s="13" t="s">
        <v>128</v>
      </c>
      <c r="BM125" s="226" t="s">
        <v>153</v>
      </c>
    </row>
    <row r="126" s="2" customFormat="1" ht="6.96" customHeight="1">
      <c r="A126" s="34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0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sheetProtection sheet="1" autoFilter="0" formatColumns="0" formatRows="0" objects="1" scenarios="1" spinCount="100000" saltValue="jP1ap9RP2sqXtiE2Jv+VTv86wSrMAsW+LyV7r+MWYHccoPYwKTSOOUQd3J+Teaj7PXEUOe+qPFs9kn7NFUzj7w==" hashValue="qLm7dpP0NdV5yKDTwsLyuxpIJV/2Yii5VH3YISmymIDRe2g5n06hO1AyZok3lrdna7UJTLhp0qWHwZkelqaVvg==" algorithmName="SHA-512" password="CC35"/>
  <autoFilter ref="C120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2025-03-20T12:53:26Z</dcterms:created>
  <dcterms:modified xsi:type="dcterms:W3CDTF">2025-03-20T12:53:32Z</dcterms:modified>
</cp:coreProperties>
</file>