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_AKCE\2024\BYTY DD KRAJ\ROZPOČTY\Puškinova 1138-11 Elektro\"/>
    </mc:Choice>
  </mc:AlternateContent>
  <bookViews>
    <workbookView xWindow="0" yWindow="0" windowWidth="0" windowHeight="0"/>
  </bookViews>
  <sheets>
    <sheet name="Rekapitulace stavby" sheetId="1" r:id="rId1"/>
    <sheet name="2 - Elektro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'2 - Elektro'!$C$115:$K$126</definedName>
    <definedName name="_xlnm.Print_Area" localSheetId="1">'2 - Elektro'!$C$103:$J$126</definedName>
    <definedName name="_xlnm.Print_Titles" localSheetId="1">'2 - Elektro'!$115:$115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113"/>
  <c r="J17"/>
  <c r="J15"/>
  <c r="E15"/>
  <c r="F112"/>
  <c r="J14"/>
  <c r="J12"/>
  <c r="J110"/>
  <c r="E7"/>
  <c r="E85"/>
  <c i="1" r="L90"/>
  <c r="AM90"/>
  <c r="AM89"/>
  <c r="L89"/>
  <c r="AM87"/>
  <c r="L87"/>
  <c r="L85"/>
  <c r="L84"/>
  <c i="2" r="J122"/>
  <c i="1" r="AS94"/>
  <c i="2" r="BK118"/>
  <c r="J119"/>
  <c r="BK120"/>
  <c r="BK126"/>
  <c r="BK122"/>
  <c r="J124"/>
  <c r="F35"/>
  <c r="J126"/>
  <c r="J118"/>
  <c r="J121"/>
  <c r="J34"/>
  <c i="1" r="AW95"/>
  <c i="2" r="BK121"/>
  <c r="BK125"/>
  <c r="BK119"/>
  <c r="J125"/>
  <c r="BK117"/>
  <c r="J123"/>
  <c r="F36"/>
  <c i="1" r="BC95"/>
  <c r="BC94"/>
  <c r="W32"/>
  <c i="2" r="BK123"/>
  <c r="J120"/>
  <c r="BK124"/>
  <c r="J117"/>
  <c l="1" r="BK116"/>
  <c r="J116"/>
  <c r="P116"/>
  <c i="1" r="AU95"/>
  <c i="2" r="R116"/>
  <c r="T116"/>
  <c r="F91"/>
  <c r="F92"/>
  <c r="E106"/>
  <c r="BE119"/>
  <c r="BE121"/>
  <c r="BE122"/>
  <c r="J89"/>
  <c r="J91"/>
  <c r="J92"/>
  <c r="BE117"/>
  <c r="BE118"/>
  <c r="BE120"/>
  <c r="BE123"/>
  <c r="BE124"/>
  <c r="BE125"/>
  <c r="BE126"/>
  <c i="1" r="BB95"/>
  <c i="2" r="J30"/>
  <c i="1" r="AU94"/>
  <c i="2" r="F37"/>
  <c i="1" r="BD95"/>
  <c r="BD94"/>
  <c r="W33"/>
  <c r="AY94"/>
  <c i="2" r="F34"/>
  <c i="1" r="BA95"/>
  <c r="BA94"/>
  <c r="W30"/>
  <c r="BB94"/>
  <c r="AX94"/>
  <c l="1" r="AG95"/>
  <c i="2" r="J96"/>
  <c i="1" r="AG94"/>
  <c r="AK26"/>
  <c r="AW94"/>
  <c r="AK30"/>
  <c i="2" r="F33"/>
  <c i="1" r="AZ95"/>
  <c r="AZ94"/>
  <c r="W29"/>
  <c i="2" r="J33"/>
  <c i="1" r="AV95"/>
  <c r="AT95"/>
  <c r="AN95"/>
  <c r="W31"/>
  <c i="2" l="1"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<sst xmlns="http://schemas.openxmlformats.org/spreadsheetml/2006/main">
  <si>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</si>
  <si>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</si>
  <si>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</si>
  <si>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</si>
  <si>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</si>
  <si>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{e74abede-a51e-4aed-af8e-042f813ab981}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</si>
  <si>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</si>
  <si>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</si>
  <si>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</si>
  <si>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</si>
  <si>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</si>
  <si>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</si>
  <si>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</si>
  <si>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</si>
  <si>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20250220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</si>
  <si>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</si>
  <si>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</si>
  <si>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Puškinova 1138/11, 500 02 Hradec Králové, Pražské Předměstí (byt pro 6 dětí)</t>
  </si>
  <si>
    <t>KSO:</t>
  </si>
  <si>
    <t>CC-CZ:</t>
  </si>
  <si>
    <t>Místo:</t>
  </si>
  <si>
    <t xml:space="preserve"> </t>
  </si>
  <si>
    <t>Datum:</t>
  </si>
  <si>
    <t>20. 2. 2025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</si>
  <si>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</si>
  <si>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</si>
  <si>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</si>
  <si>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</si>
  <si>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</si>
  <si>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</si>
  <si>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</si>
  <si>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</si>
  <si>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</si>
  <si>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</si>
  <si>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</si>
  <si>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</si>
  <si>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</si>
  <si>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</si>
  <si>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</si>
  <si>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</si>
  <si>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</si>
  <si>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</si>
  <si>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</si>
  <si>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</si>
  <si>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</si>
  <si>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</si>
  <si>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</si>
  <si>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</si>
  <si>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</si>
  <si>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</si>
  <si>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</si>
  <si>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</si>
  <si>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</si>
  <si>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</si>
  <si>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</si>
  <si>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</si>
  <si>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</si>
  <si>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</si>
  <si>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</si>
  <si>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</si>
  <si>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</si>
  <si>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</si>
  <si>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</si>
  <si>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</si>
  <si>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</si>
  <si>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</si>
  <si>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</si>
  <si>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</si>
  <si>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</si>
  <si>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</si>
  <si>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</si>
  <si>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</si>
  <si>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</si>
  <si>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</si>
  <si>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</si>
  <si>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</si>
  <si>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</si>
  <si>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</si>
  <si>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</si>
  <si>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Elektro</t>
  </si>
  <si>
    <t>STA</t>
  </si>
  <si>
    <t>1</t>
  </si>
  <si>
    <t>{958de49d-d4cd-4870-b946-9bc42bf653b4}</t>
  </si>
  <si>
    <t>KRYCÍ LIST SOUPISU PRACÍ</t>
  </si>
  <si>
    <t>Objekt:</t>
  </si>
  <si>
    <t>2 - Elektro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</si>
  <si>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</si>
  <si>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</si>
  <si>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</si>
  <si>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</si>
  <si>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</si>
  <si>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</si>
  <si>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</si>
  <si>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</si>
  <si>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</si>
  <si>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</si>
  <si>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</si>
  <si>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</si>
  <si>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</si>
  <si>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</si>
  <si>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</si>
  <si>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</si>
  <si>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</si>
  <si>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</si>
  <si>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</si>
  <si>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RK1</t>
  </si>
  <si>
    <t>RYCHLOVARNÁ KONVICE</t>
  </si>
  <si>
    <t>4</t>
  </si>
  <si>
    <t>ROZPOCET</t>
  </si>
  <si>
    <t>10</t>
  </si>
  <si>
    <t>KD2</t>
  </si>
  <si>
    <t>KOMBINOVANÁ LEDNIČKA</t>
  </si>
  <si>
    <t>3</t>
  </si>
  <si>
    <t>MWT2</t>
  </si>
  <si>
    <t>MIKROVLNNÁ TROUBA ČERNÁ</t>
  </si>
  <si>
    <t>14</t>
  </si>
  <si>
    <t>SL1</t>
  </si>
  <si>
    <t>STOJACÍ LAMPA</t>
  </si>
  <si>
    <t>16</t>
  </si>
  <si>
    <t>5</t>
  </si>
  <si>
    <t>TV2</t>
  </si>
  <si>
    <t>TELEVIZE</t>
  </si>
  <si>
    <t>18</t>
  </si>
  <si>
    <t>6</t>
  </si>
  <si>
    <t>LA1</t>
  </si>
  <si>
    <t>LAMPIČKA NA PSACÍ STŮL</t>
  </si>
  <si>
    <t>34</t>
  </si>
  <si>
    <t>7</t>
  </si>
  <si>
    <t>56</t>
  </si>
  <si>
    <t>8</t>
  </si>
  <si>
    <t>72</t>
  </si>
  <si>
    <t>9</t>
  </si>
  <si>
    <t>VYS</t>
  </si>
  <si>
    <t>VYSAVAČ BEZSÁČKOVÝ</t>
  </si>
  <si>
    <t>88</t>
  </si>
  <si>
    <t>SET PS</t>
  </si>
  <si>
    <t>PRAČKA A SUŠIČKA</t>
  </si>
  <si>
    <t>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</si>
</sst>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20250220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Puškinova 1138/11, 500 02 Hradec Králové, Pražské Předměstí (byt pro 6 dětí)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20. 2. 2025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'2 - Elektro'!J30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'2 - Elektro'!P116</f>
        <v>0</v>
      </c>
      <c r="AV95" s="122">
        <f>'2 - Elektro'!J33</f>
        <v>0</v>
      </c>
      <c r="AW95" s="122">
        <f>'2 - Elektro'!J34</f>
        <v>0</v>
      </c>
      <c r="AX95" s="122">
        <f>'2 - Elektro'!J35</f>
        <v>0</v>
      </c>
      <c r="AY95" s="122">
        <f>'2 - Elektro'!J36</f>
        <v>0</v>
      </c>
      <c r="AZ95" s="122">
        <f>'2 - Elektro'!F33</f>
        <v>0</v>
      </c>
      <c r="BA95" s="122">
        <f>'2 - Elektro'!F34</f>
        <v>0</v>
      </c>
      <c r="BB95" s="122">
        <f>'2 - Elektro'!F35</f>
        <v>0</v>
      </c>
      <c r="BC95" s="122">
        <f>'2 - Elektro'!F36</f>
        <v>0</v>
      </c>
      <c r="BD95" s="124">
        <f>'2 - Elektro'!F37</f>
        <v>0</v>
      </c>
      <c r="BE95" s="7"/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78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fQRHhrrJ4Aw3Y4td7mg4BmlEUmNdhseiA5H9AgRZfuvHckp4sWqoROur6Buf2X7WlNJt8vJW0WQ5W4feWqf9Vw==" hashValue="kvJ/M5ydCoBQjpJh4Uf+6zyb8N8mkCG1EvdZvugflZy24st1oXbXxCqOJspntntm6hZ/qmGr1WzDhbox1Mw/RQ==" algorithmName="SHA-512" password="CC3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 - Elektr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82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4"/>
      <c r="AT3" s="11" t="s">
        <v>78</v>
      </c>
    </row>
    <row r="4" hidden="1" s="1" customFormat="1" ht="24.96" customHeight="1">
      <c r="B4" s="14"/>
      <c r="D4" s="128" t="s">
        <v>83</v>
      </c>
      <c r="L4" s="14"/>
      <c r="M4" s="129" t="s">
        <v>10</v>
      </c>
      <c r="AT4" s="11" t="s">
        <v>4</v>
      </c>
    </row>
    <row r="5" hidden="1" s="1" customFormat="1" ht="6.96" customHeight="1">
      <c r="B5" s="14"/>
      <c r="L5" s="14"/>
    </row>
    <row r="6" hidden="1" s="1" customFormat="1" ht="12" customHeight="1">
      <c r="B6" s="14"/>
      <c r="D6" s="130" t="s">
        <v>16</v>
      </c>
      <c r="L6" s="14"/>
    </row>
    <row r="7" hidden="1" s="1" customFormat="1" ht="26.25" customHeight="1">
      <c r="B7" s="14"/>
      <c r="E7" s="131" t="str">
        <f>'Rekapitulace stavby'!K6</f>
        <v>Puškinova 1138/11, 500 02 Hradec Králové, Pražské Předměstí (byt pro 6 dětí)</v>
      </c>
      <c r="F7" s="130"/>
      <c r="G7" s="130"/>
      <c r="H7" s="130"/>
      <c r="L7" s="14"/>
    </row>
    <row r="8" hidden="1" s="2" customFormat="1" ht="12" customHeight="1">
      <c r="A8" s="32"/>
      <c r="B8" s="38"/>
      <c r="C8" s="32"/>
      <c r="D8" s="130" t="s">
        <v>84</v>
      </c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85</v>
      </c>
      <c r="F9" s="32"/>
      <c r="G9" s="32"/>
      <c r="H9" s="32"/>
      <c r="I9" s="32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30" t="s">
        <v>18</v>
      </c>
      <c r="E11" s="32"/>
      <c r="F11" s="133" t="s">
        <v>1</v>
      </c>
      <c r="G11" s="32"/>
      <c r="H11" s="32"/>
      <c r="I11" s="130" t="s">
        <v>19</v>
      </c>
      <c r="J11" s="133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30" t="s">
        <v>20</v>
      </c>
      <c r="E12" s="32"/>
      <c r="F12" s="133" t="s">
        <v>21</v>
      </c>
      <c r="G12" s="32"/>
      <c r="H12" s="32"/>
      <c r="I12" s="130" t="s">
        <v>22</v>
      </c>
      <c r="J12" s="134" t="str">
        <f>'Rekapitulace stavby'!AN8</f>
        <v>20. 2. 2025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30" t="s">
        <v>24</v>
      </c>
      <c r="E14" s="32"/>
      <c r="F14" s="32"/>
      <c r="G14" s="32"/>
      <c r="H14" s="32"/>
      <c r="I14" s="130" t="s">
        <v>25</v>
      </c>
      <c r="J14" s="133" t="str">
        <f>IF('Rekapitulace stavby'!AN10="","",'Rekapitulace stavby'!AN10)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tr">
        <f>IF('Rekapitulace stavby'!E11="","",'Rekapitulace stavby'!E11)</f>
        <v xml:space="preserve"> </v>
      </c>
      <c r="F15" s="32"/>
      <c r="G15" s="32"/>
      <c r="H15" s="32"/>
      <c r="I15" s="130" t="s">
        <v>26</v>
      </c>
      <c r="J15" s="133" t="str">
        <f>IF('Rekapitulace stavby'!AN11="","",'Rekapitulace stavby'!AN11)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30" t="s">
        <v>27</v>
      </c>
      <c r="E17" s="32"/>
      <c r="F17" s="32"/>
      <c r="G17" s="32"/>
      <c r="H17" s="32"/>
      <c r="I17" s="130" t="s">
        <v>25</v>
      </c>
      <c r="J17" s="27" t="str">
        <f>'Rekapitulace stavby'!AN13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stavby'!E14</f>
        <v>Vyplň údaj</v>
      </c>
      <c r="F18" s="133"/>
      <c r="G18" s="133"/>
      <c r="H18" s="133"/>
      <c r="I18" s="130" t="s">
        <v>26</v>
      </c>
      <c r="J18" s="27" t="str">
        <f>'Rekapitulace stavby'!AN14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30" t="s">
        <v>29</v>
      </c>
      <c r="E20" s="32"/>
      <c r="F20" s="32"/>
      <c r="G20" s="32"/>
      <c r="H20" s="32"/>
      <c r="I20" s="130" t="s">
        <v>25</v>
      </c>
      <c r="J20" s="133" t="str">
        <f>IF('Rekapitulace stavby'!AN16="","",'Rekapitulace stavby'!AN16)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tr">
        <f>IF('Rekapitulace stavby'!E17="","",'Rekapitulace stavby'!E17)</f>
        <v xml:space="preserve"> </v>
      </c>
      <c r="F21" s="32"/>
      <c r="G21" s="32"/>
      <c r="H21" s="32"/>
      <c r="I21" s="130" t="s">
        <v>26</v>
      </c>
      <c r="J21" s="133" t="str">
        <f>IF('Rekapitulace stavby'!AN17="","",'Rekapitulace stavby'!AN17)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30" t="s">
        <v>31</v>
      </c>
      <c r="E23" s="32"/>
      <c r="F23" s="32"/>
      <c r="G23" s="32"/>
      <c r="H23" s="32"/>
      <c r="I23" s="130" t="s">
        <v>25</v>
      </c>
      <c r="J23" s="133" t="str">
        <f>IF('Rekapitulace stavby'!AN19="","",'Rekapitulace stavby'!AN19)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tr">
        <f>IF('Rekapitulace stavby'!E20="","",'Rekapitulace stavby'!E20)</f>
        <v xml:space="preserve"> </v>
      </c>
      <c r="F24" s="32"/>
      <c r="G24" s="32"/>
      <c r="H24" s="32"/>
      <c r="I24" s="130" t="s">
        <v>26</v>
      </c>
      <c r="J24" s="133" t="str">
        <f>IF('Rekapitulace stavby'!AN20="","",'Rekapitulace stavby'!AN20)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30" t="s">
        <v>32</v>
      </c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39"/>
      <c r="E29" s="139"/>
      <c r="F29" s="139"/>
      <c r="G29" s="139"/>
      <c r="H29" s="139"/>
      <c r="I29" s="139"/>
      <c r="J29" s="139"/>
      <c r="K29" s="139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0" t="s">
        <v>33</v>
      </c>
      <c r="E30" s="32"/>
      <c r="F30" s="32"/>
      <c r="G30" s="32"/>
      <c r="H30" s="32"/>
      <c r="I30" s="32"/>
      <c r="J30" s="14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39"/>
      <c r="E31" s="139"/>
      <c r="F31" s="139"/>
      <c r="G31" s="139"/>
      <c r="H31" s="139"/>
      <c r="I31" s="139"/>
      <c r="J31" s="139"/>
      <c r="K31" s="139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2" t="s">
        <v>35</v>
      </c>
      <c r="G32" s="32"/>
      <c r="H32" s="32"/>
      <c r="I32" s="142" t="s">
        <v>34</v>
      </c>
      <c r="J32" s="14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3" t="s">
        <v>37</v>
      </c>
      <c r="E33" s="130" t="s">
        <v>38</v>
      </c>
      <c r="F33" s="144">
        <f>ROUND((SUM(BE116:BE126)),  2)</f>
        <v>0</v>
      </c>
      <c r="G33" s="32"/>
      <c r="H33" s="32"/>
      <c r="I33" s="145">
        <v>0.20999999999999999</v>
      </c>
      <c r="J33" s="144">
        <f>ROUND(((SUM(BE116:BE126))*I33),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30" t="s">
        <v>39</v>
      </c>
      <c r="F34" s="144">
        <f>ROUND((SUM(BF116:BF126)),  2)</f>
        <v>0</v>
      </c>
      <c r="G34" s="32"/>
      <c r="H34" s="32"/>
      <c r="I34" s="145">
        <v>0.12</v>
      </c>
      <c r="J34" s="144">
        <f>ROUND(((SUM(BF116:BF126))*I34),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0" t="s">
        <v>40</v>
      </c>
      <c r="F35" s="144">
        <f>ROUND((SUM(BG116:BG126)),  2)</f>
        <v>0</v>
      </c>
      <c r="G35" s="32"/>
      <c r="H35" s="32"/>
      <c r="I35" s="145">
        <v>0.20999999999999999</v>
      </c>
      <c r="J35" s="144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0" t="s">
        <v>41</v>
      </c>
      <c r="F36" s="144">
        <f>ROUND((SUM(BH116:BH126)),  2)</f>
        <v>0</v>
      </c>
      <c r="G36" s="32"/>
      <c r="H36" s="32"/>
      <c r="I36" s="145">
        <v>0.12</v>
      </c>
      <c r="J36" s="144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0" t="s">
        <v>42</v>
      </c>
      <c r="F37" s="144">
        <f>ROUND((SUM(BI116:BI126)),  2)</f>
        <v>0</v>
      </c>
      <c r="G37" s="32"/>
      <c r="H37" s="32"/>
      <c r="I37" s="145">
        <v>0</v>
      </c>
      <c r="J37" s="144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46"/>
      <c r="D39" s="147" t="s">
        <v>43</v>
      </c>
      <c r="E39" s="148"/>
      <c r="F39" s="148"/>
      <c r="G39" s="149" t="s">
        <v>44</v>
      </c>
      <c r="H39" s="150" t="s">
        <v>45</v>
      </c>
      <c r="I39" s="148"/>
      <c r="J39" s="151">
        <f>SUM(J30:J37)</f>
        <v>0</v>
      </c>
      <c r="K39" s="152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 s="1" customFormat="1" ht="14.4" customHeight="1">
      <c r="B41" s="14"/>
      <c r="L41" s="14"/>
    </row>
    <row r="42" hidden="1" s="1" customFormat="1" ht="14.4" customHeight="1">
      <c r="B42" s="14"/>
      <c r="L42" s="14"/>
    </row>
    <row r="43" hidden="1" s="1" customFormat="1" ht="14.4" customHeight="1">
      <c r="B43" s="14"/>
      <c r="L43" s="14"/>
    </row>
    <row r="44" hidden="1" s="1" customFormat="1" ht="14.4" customHeight="1">
      <c r="B44" s="14"/>
      <c r="L44" s="14"/>
    </row>
    <row r="45" hidden="1" s="1" customFormat="1" ht="14.4" customHeight="1">
      <c r="B45" s="14"/>
      <c r="L45" s="14"/>
    </row>
    <row r="46" hidden="1" s="1" customFormat="1" ht="14.4" customHeight="1">
      <c r="B46" s="14"/>
      <c r="L46" s="14"/>
    </row>
    <row r="47" hidden="1" s="1" customFormat="1" ht="14.4" customHeight="1">
      <c r="B47" s="14"/>
      <c r="L47" s="14"/>
    </row>
    <row r="48" hidden="1" s="1" customFormat="1" ht="14.4" customHeight="1">
      <c r="B48" s="14"/>
      <c r="L48" s="14"/>
    </row>
    <row r="49" hidden="1" s="1" customFormat="1" ht="14.4" customHeight="1">
      <c r="B49" s="14"/>
      <c r="L49" s="14"/>
    </row>
    <row r="50" hidden="1" s="2" customFormat="1" ht="14.4" customHeight="1">
      <c r="B50" s="57"/>
      <c r="D50" s="153" t="s">
        <v>46</v>
      </c>
      <c r="E50" s="154"/>
      <c r="F50" s="154"/>
      <c r="G50" s="153" t="s">
        <v>47</v>
      </c>
      <c r="H50" s="154"/>
      <c r="I50" s="154"/>
      <c r="J50" s="154"/>
      <c r="K50" s="154"/>
      <c r="L50" s="57"/>
    </row>
    <row r="51" hidden="1">
      <c r="B51" s="14"/>
      <c r="L51" s="14"/>
    </row>
    <row r="52" hidden="1">
      <c r="B52" s="14"/>
      <c r="L52" s="14"/>
    </row>
    <row r="53" hidden="1">
      <c r="B53" s="14"/>
      <c r="L53" s="14"/>
    </row>
    <row r="54" hidden="1">
      <c r="B54" s="14"/>
      <c r="L54" s="14"/>
    </row>
    <row r="55" hidden="1">
      <c r="B55" s="14"/>
      <c r="L55" s="14"/>
    </row>
    <row r="56" hidden="1">
      <c r="B56" s="14"/>
      <c r="L56" s="14"/>
    </row>
    <row r="57" hidden="1">
      <c r="B57" s="14"/>
      <c r="L57" s="14"/>
    </row>
    <row r="58" hidden="1">
      <c r="B58" s="14"/>
      <c r="L58" s="14"/>
    </row>
    <row r="59" hidden="1">
      <c r="B59" s="14"/>
      <c r="L59" s="14"/>
    </row>
    <row r="60" hidden="1">
      <c r="B60" s="14"/>
      <c r="L60" s="14"/>
    </row>
    <row r="61" hidden="1" s="2" customFormat="1">
      <c r="A61" s="32"/>
      <c r="B61" s="38"/>
      <c r="C61" s="32"/>
      <c r="D61" s="155" t="s">
        <v>48</v>
      </c>
      <c r="E61" s="156"/>
      <c r="F61" s="157" t="s">
        <v>49</v>
      </c>
      <c r="G61" s="155" t="s">
        <v>48</v>
      </c>
      <c r="H61" s="156"/>
      <c r="I61" s="156"/>
      <c r="J61" s="158" t="s">
        <v>49</v>
      </c>
      <c r="K61" s="156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>
      <c r="B62" s="14"/>
      <c r="L62" s="14"/>
    </row>
    <row r="63" hidden="1">
      <c r="B63" s="14"/>
      <c r="L63" s="14"/>
    </row>
    <row r="64" hidden="1">
      <c r="B64" s="14"/>
      <c r="L64" s="14"/>
    </row>
    <row r="65" hidden="1" s="2" customFormat="1">
      <c r="A65" s="32"/>
      <c r="B65" s="38"/>
      <c r="C65" s="32"/>
      <c r="D65" s="153" t="s">
        <v>50</v>
      </c>
      <c r="E65" s="159"/>
      <c r="F65" s="159"/>
      <c r="G65" s="153" t="s">
        <v>51</v>
      </c>
      <c r="H65" s="159"/>
      <c r="I65" s="159"/>
      <c r="J65" s="159"/>
      <c r="K65" s="159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idden="1">
      <c r="B66" s="14"/>
      <c r="L66" s="14"/>
    </row>
    <row r="67" hidden="1">
      <c r="B67" s="14"/>
      <c r="L67" s="14"/>
    </row>
    <row r="68" hidden="1">
      <c r="B68" s="14"/>
      <c r="L68" s="14"/>
    </row>
    <row r="69" hidden="1">
      <c r="B69" s="14"/>
      <c r="L69" s="14"/>
    </row>
    <row r="70" hidden="1">
      <c r="B70" s="14"/>
      <c r="L70" s="14"/>
    </row>
    <row r="71" hidden="1">
      <c r="B71" s="14"/>
      <c r="L71" s="14"/>
    </row>
    <row r="72" hidden="1">
      <c r="B72" s="14"/>
      <c r="L72" s="14"/>
    </row>
    <row r="73" hidden="1">
      <c r="B73" s="14"/>
      <c r="L73" s="14"/>
    </row>
    <row r="74" hidden="1">
      <c r="B74" s="14"/>
      <c r="L74" s="14"/>
    </row>
    <row r="75" hidden="1">
      <c r="B75" s="14"/>
      <c r="L75" s="14"/>
    </row>
    <row r="76" hidden="1" s="2" customFormat="1">
      <c r="A76" s="32"/>
      <c r="B76" s="38"/>
      <c r="C76" s="32"/>
      <c r="D76" s="155" t="s">
        <v>48</v>
      </c>
      <c r="E76" s="156"/>
      <c r="F76" s="157" t="s">
        <v>49</v>
      </c>
      <c r="G76" s="155" t="s">
        <v>48</v>
      </c>
      <c r="H76" s="156"/>
      <c r="I76" s="156"/>
      <c r="J76" s="158" t="s">
        <v>49</v>
      </c>
      <c r="K76" s="156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idden="1" s="2" customFormat="1" ht="14.4" customHeight="1">
      <c r="A77" s="32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idden="1"/>
    <row r="79" hidden="1"/>
    <row r="80" hidden="1"/>
    <row r="81" hidden="1" s="2" customFormat="1" ht="6.96" customHeight="1">
      <c r="A81" s="3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idden="1" s="2" customFormat="1" ht="24.96" customHeight="1">
      <c r="A82" s="32"/>
      <c r="B82" s="33"/>
      <c r="C82" s="17" t="s">
        <v>86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idden="1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idden="1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idden="1" s="2" customFormat="1" ht="26.25" customHeight="1">
      <c r="A85" s="32"/>
      <c r="B85" s="33"/>
      <c r="C85" s="34"/>
      <c r="D85" s="34"/>
      <c r="E85" s="164" t="str">
        <f>E7</f>
        <v>Puškinova 1138/11, 500 02 Hradec Králové, Pražské Předměstí (byt pro 6 dětí)</v>
      </c>
      <c r="F85" s="26"/>
      <c r="G85" s="26"/>
      <c r="H85" s="26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idden="1" s="2" customFormat="1" ht="12" customHeight="1">
      <c r="A86" s="32"/>
      <c r="B86" s="33"/>
      <c r="C86" s="26" t="s">
        <v>84</v>
      </c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idden="1" s="2" customFormat="1" ht="16.5" customHeight="1">
      <c r="A87" s="32"/>
      <c r="B87" s="33"/>
      <c r="C87" s="34"/>
      <c r="D87" s="34"/>
      <c r="E87" s="70" t="str">
        <f>E9</f>
        <v>2 - Elektro</v>
      </c>
      <c r="F87" s="34"/>
      <c r="G87" s="34"/>
      <c r="H87" s="34"/>
      <c r="I87" s="34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idden="1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idden="1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26" t="s">
        <v>22</v>
      </c>
      <c r="J89" s="73" t="str">
        <f>IF(J12="","",J12)</f>
        <v>20. 2. 2025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idden="1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idden="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26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idden="1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26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idden="1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idden="1" s="2" customFormat="1" ht="29.28" customHeight="1">
      <c r="A94" s="32"/>
      <c r="B94" s="33"/>
      <c r="C94" s="165" t="s">
        <v>87</v>
      </c>
      <c r="D94" s="166"/>
      <c r="E94" s="166"/>
      <c r="F94" s="166"/>
      <c r="G94" s="166"/>
      <c r="H94" s="166"/>
      <c r="I94" s="166"/>
      <c r="J94" s="167" t="s">
        <v>88</v>
      </c>
      <c r="K94" s="166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hidden="1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idden="1" s="2" customFormat="1" ht="22.8" customHeight="1">
      <c r="A96" s="32"/>
      <c r="B96" s="33"/>
      <c r="C96" s="168" t="s">
        <v>89</v>
      </c>
      <c r="D96" s="34"/>
      <c r="E96" s="34"/>
      <c r="F96" s="34"/>
      <c r="G96" s="34"/>
      <c r="H96" s="34"/>
      <c r="I96" s="34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90</v>
      </c>
    </row>
    <row r="97" hidden="1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hidden="1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hidden="1"/>
    <row r="100" hidden="1"/>
    <row r="101" hidden="1"/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91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6.25" customHeight="1">
      <c r="A106" s="32"/>
      <c r="B106" s="33"/>
      <c r="C106" s="34"/>
      <c r="D106" s="34"/>
      <c r="E106" s="164" t="str">
        <f>E7</f>
        <v>Puškinova 1138/11, 500 02 Hradec Králové, Pražské Předměstí (byt pro 6 dětí)</v>
      </c>
      <c r="F106" s="26"/>
      <c r="G106" s="26"/>
      <c r="H106" s="26"/>
      <c r="I106" s="34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84</v>
      </c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2 - Elektro</v>
      </c>
      <c r="F108" s="34"/>
      <c r="G108" s="34"/>
      <c r="H108" s="34"/>
      <c r="I108" s="34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26" t="s">
        <v>22</v>
      </c>
      <c r="J110" s="73" t="str">
        <f>IF(J12="","",J12)</f>
        <v>20. 2. 2025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26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26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69"/>
      <c r="B115" s="170"/>
      <c r="C115" s="171" t="s">
        <v>92</v>
      </c>
      <c r="D115" s="172" t="s">
        <v>58</v>
      </c>
      <c r="E115" s="172" t="s">
        <v>54</v>
      </c>
      <c r="F115" s="172" t="s">
        <v>55</v>
      </c>
      <c r="G115" s="172" t="s">
        <v>93</v>
      </c>
      <c r="H115" s="172" t="s">
        <v>94</v>
      </c>
      <c r="I115" s="172" t="s">
        <v>95</v>
      </c>
      <c r="J115" s="173" t="s">
        <v>88</v>
      </c>
      <c r="K115" s="174" t="s">
        <v>96</v>
      </c>
      <c r="L115" s="175"/>
      <c r="M115" s="94" t="s">
        <v>1</v>
      </c>
      <c r="N115" s="95" t="s">
        <v>37</v>
      </c>
      <c r="O115" s="95" t="s">
        <v>97</v>
      </c>
      <c r="P115" s="95" t="s">
        <v>98</v>
      </c>
      <c r="Q115" s="95" t="s">
        <v>99</v>
      </c>
      <c r="R115" s="95" t="s">
        <v>100</v>
      </c>
      <c r="S115" s="95" t="s">
        <v>101</v>
      </c>
      <c r="T115" s="96" t="s">
        <v>102</v>
      </c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</row>
    <row r="116" s="2" customFormat="1" ht="22.8" customHeight="1">
      <c r="A116" s="32"/>
      <c r="B116" s="33"/>
      <c r="C116" s="101" t="s">
        <v>103</v>
      </c>
      <c r="D116" s="34"/>
      <c r="E116" s="34"/>
      <c r="F116" s="34"/>
      <c r="G116" s="34"/>
      <c r="H116" s="34"/>
      <c r="I116" s="34"/>
      <c r="J116" s="176">
        <f>BK116</f>
        <v>0</v>
      </c>
      <c r="K116" s="34"/>
      <c r="L116" s="38"/>
      <c r="M116" s="97"/>
      <c r="N116" s="177"/>
      <c r="O116" s="98"/>
      <c r="P116" s="178">
        <f>SUM(P117:P126)</f>
        <v>0</v>
      </c>
      <c r="Q116" s="98"/>
      <c r="R116" s="178">
        <f>SUM(R117:R126)</f>
        <v>0</v>
      </c>
      <c r="S116" s="98"/>
      <c r="T116" s="179">
        <f>SUM(T117:T126)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90</v>
      </c>
      <c r="BK116" s="180">
        <f>SUM(BK117:BK126)</f>
        <v>0</v>
      </c>
    </row>
    <row r="117" s="2" customFormat="1" ht="16.5" customHeight="1">
      <c r="A117" s="32"/>
      <c r="B117" s="33"/>
      <c r="C117" s="181" t="s">
        <v>81</v>
      </c>
      <c r="D117" s="181" t="s">
        <v>104</v>
      </c>
      <c r="E117" s="182" t="s">
        <v>105</v>
      </c>
      <c r="F117" s="183" t="s">
        <v>106</v>
      </c>
      <c r="G117" s="184" t="s">
        <v>1</v>
      </c>
      <c r="H117" s="185">
        <v>1</v>
      </c>
      <c r="I117" s="186"/>
      <c r="J117" s="187">
        <f>ROUND(I117*H117,2)</f>
        <v>0</v>
      </c>
      <c r="K117" s="188"/>
      <c r="L117" s="38"/>
      <c r="M117" s="189" t="s">
        <v>1</v>
      </c>
      <c r="N117" s="190" t="s">
        <v>38</v>
      </c>
      <c r="O117" s="85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3" t="s">
        <v>107</v>
      </c>
      <c r="AT117" s="193" t="s">
        <v>104</v>
      </c>
      <c r="AU117" s="193" t="s">
        <v>73</v>
      </c>
      <c r="AY117" s="11" t="s">
        <v>108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1" t="s">
        <v>81</v>
      </c>
      <c r="BK117" s="194">
        <f>ROUND(I117*H117,2)</f>
        <v>0</v>
      </c>
      <c r="BL117" s="11" t="s">
        <v>107</v>
      </c>
      <c r="BM117" s="193" t="s">
        <v>109</v>
      </c>
    </row>
    <row r="118" s="2" customFormat="1" ht="16.5" customHeight="1">
      <c r="A118" s="32"/>
      <c r="B118" s="33"/>
      <c r="C118" s="181" t="s">
        <v>78</v>
      </c>
      <c r="D118" s="181" t="s">
        <v>104</v>
      </c>
      <c r="E118" s="182" t="s">
        <v>110</v>
      </c>
      <c r="F118" s="183" t="s">
        <v>111</v>
      </c>
      <c r="G118" s="184" t="s">
        <v>1</v>
      </c>
      <c r="H118" s="185">
        <v>1</v>
      </c>
      <c r="I118" s="186"/>
      <c r="J118" s="187">
        <f>ROUND(I118*H118,2)</f>
        <v>0</v>
      </c>
      <c r="K118" s="188"/>
      <c r="L118" s="38"/>
      <c r="M118" s="189" t="s">
        <v>1</v>
      </c>
      <c r="N118" s="190" t="s">
        <v>38</v>
      </c>
      <c r="O118" s="85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107</v>
      </c>
      <c r="AT118" s="193" t="s">
        <v>104</v>
      </c>
      <c r="AU118" s="193" t="s">
        <v>73</v>
      </c>
      <c r="AY118" s="11" t="s">
        <v>108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1" t="s">
        <v>81</v>
      </c>
      <c r="BK118" s="194">
        <f>ROUND(I118*H118,2)</f>
        <v>0</v>
      </c>
      <c r="BL118" s="11" t="s">
        <v>107</v>
      </c>
      <c r="BM118" s="193" t="s">
        <v>8</v>
      </c>
    </row>
    <row r="119" s="2" customFormat="1" ht="16.5" customHeight="1">
      <c r="A119" s="32"/>
      <c r="B119" s="33"/>
      <c r="C119" s="181" t="s">
        <v>112</v>
      </c>
      <c r="D119" s="181" t="s">
        <v>104</v>
      </c>
      <c r="E119" s="182" t="s">
        <v>113</v>
      </c>
      <c r="F119" s="183" t="s">
        <v>114</v>
      </c>
      <c r="G119" s="184" t="s">
        <v>1</v>
      </c>
      <c r="H119" s="185">
        <v>1</v>
      </c>
      <c r="I119" s="186"/>
      <c r="J119" s="187">
        <f>ROUND(I119*H119,2)</f>
        <v>0</v>
      </c>
      <c r="K119" s="188"/>
      <c r="L119" s="38"/>
      <c r="M119" s="189" t="s">
        <v>1</v>
      </c>
      <c r="N119" s="190" t="s">
        <v>38</v>
      </c>
      <c r="O119" s="85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3" t="s">
        <v>107</v>
      </c>
      <c r="AT119" s="193" t="s">
        <v>104</v>
      </c>
      <c r="AU119" s="193" t="s">
        <v>73</v>
      </c>
      <c r="AY119" s="11" t="s">
        <v>108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1" t="s">
        <v>81</v>
      </c>
      <c r="BK119" s="194">
        <f>ROUND(I119*H119,2)</f>
        <v>0</v>
      </c>
      <c r="BL119" s="11" t="s">
        <v>107</v>
      </c>
      <c r="BM119" s="193" t="s">
        <v>115</v>
      </c>
    </row>
    <row r="120" s="2" customFormat="1" ht="16.5" customHeight="1">
      <c r="A120" s="32"/>
      <c r="B120" s="33"/>
      <c r="C120" s="181" t="s">
        <v>107</v>
      </c>
      <c r="D120" s="181" t="s">
        <v>104</v>
      </c>
      <c r="E120" s="182" t="s">
        <v>116</v>
      </c>
      <c r="F120" s="183" t="s">
        <v>117</v>
      </c>
      <c r="G120" s="184" t="s">
        <v>1</v>
      </c>
      <c r="H120" s="185">
        <v>1</v>
      </c>
      <c r="I120" s="186"/>
      <c r="J120" s="187">
        <f>ROUND(I120*H120,2)</f>
        <v>0</v>
      </c>
      <c r="K120" s="188"/>
      <c r="L120" s="38"/>
      <c r="M120" s="189" t="s">
        <v>1</v>
      </c>
      <c r="N120" s="190" t="s">
        <v>38</v>
      </c>
      <c r="O120" s="85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3" t="s">
        <v>107</v>
      </c>
      <c r="AT120" s="193" t="s">
        <v>104</v>
      </c>
      <c r="AU120" s="193" t="s">
        <v>73</v>
      </c>
      <c r="AY120" s="11" t="s">
        <v>108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1" t="s">
        <v>81</v>
      </c>
      <c r="BK120" s="194">
        <f>ROUND(I120*H120,2)</f>
        <v>0</v>
      </c>
      <c r="BL120" s="11" t="s">
        <v>107</v>
      </c>
      <c r="BM120" s="193" t="s">
        <v>118</v>
      </c>
    </row>
    <row r="121" s="2" customFormat="1" ht="16.5" customHeight="1">
      <c r="A121" s="32"/>
      <c r="B121" s="33"/>
      <c r="C121" s="181" t="s">
        <v>119</v>
      </c>
      <c r="D121" s="181" t="s">
        <v>104</v>
      </c>
      <c r="E121" s="182" t="s">
        <v>120</v>
      </c>
      <c r="F121" s="183" t="s">
        <v>121</v>
      </c>
      <c r="G121" s="184" t="s">
        <v>1</v>
      </c>
      <c r="H121" s="185">
        <v>1</v>
      </c>
      <c r="I121" s="186"/>
      <c r="J121" s="187">
        <f>ROUND(I121*H121,2)</f>
        <v>0</v>
      </c>
      <c r="K121" s="188"/>
      <c r="L121" s="38"/>
      <c r="M121" s="189" t="s">
        <v>1</v>
      </c>
      <c r="N121" s="190" t="s">
        <v>38</v>
      </c>
      <c r="O121" s="85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107</v>
      </c>
      <c r="AT121" s="193" t="s">
        <v>104</v>
      </c>
      <c r="AU121" s="193" t="s">
        <v>73</v>
      </c>
      <c r="AY121" s="11" t="s">
        <v>108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1" t="s">
        <v>81</v>
      </c>
      <c r="BK121" s="194">
        <f>ROUND(I121*H121,2)</f>
        <v>0</v>
      </c>
      <c r="BL121" s="11" t="s">
        <v>107</v>
      </c>
      <c r="BM121" s="193" t="s">
        <v>122</v>
      </c>
    </row>
    <row r="122" s="2" customFormat="1" ht="16.5" customHeight="1">
      <c r="A122" s="32"/>
      <c r="B122" s="33"/>
      <c r="C122" s="181" t="s">
        <v>123</v>
      </c>
      <c r="D122" s="181" t="s">
        <v>104</v>
      </c>
      <c r="E122" s="182" t="s">
        <v>124</v>
      </c>
      <c r="F122" s="183" t="s">
        <v>125</v>
      </c>
      <c r="G122" s="184" t="s">
        <v>1</v>
      </c>
      <c r="H122" s="185">
        <v>2</v>
      </c>
      <c r="I122" s="186"/>
      <c r="J122" s="187">
        <f>ROUND(I122*H122,2)</f>
        <v>0</v>
      </c>
      <c r="K122" s="188"/>
      <c r="L122" s="38"/>
      <c r="M122" s="189" t="s">
        <v>1</v>
      </c>
      <c r="N122" s="190" t="s">
        <v>38</v>
      </c>
      <c r="O122" s="85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3" t="s">
        <v>107</v>
      </c>
      <c r="AT122" s="193" t="s">
        <v>104</v>
      </c>
      <c r="AU122" s="193" t="s">
        <v>73</v>
      </c>
      <c r="AY122" s="11" t="s">
        <v>108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1" t="s">
        <v>81</v>
      </c>
      <c r="BK122" s="194">
        <f>ROUND(I122*H122,2)</f>
        <v>0</v>
      </c>
      <c r="BL122" s="11" t="s">
        <v>107</v>
      </c>
      <c r="BM122" s="193" t="s">
        <v>126</v>
      </c>
    </row>
    <row r="123" s="2" customFormat="1" ht="16.5" customHeight="1">
      <c r="A123" s="32"/>
      <c r="B123" s="33"/>
      <c r="C123" s="181" t="s">
        <v>127</v>
      </c>
      <c r="D123" s="181" t="s">
        <v>104</v>
      </c>
      <c r="E123" s="182" t="s">
        <v>124</v>
      </c>
      <c r="F123" s="183" t="s">
        <v>125</v>
      </c>
      <c r="G123" s="184" t="s">
        <v>1</v>
      </c>
      <c r="H123" s="185">
        <v>2</v>
      </c>
      <c r="I123" s="186"/>
      <c r="J123" s="187">
        <f>ROUND(I123*H123,2)</f>
        <v>0</v>
      </c>
      <c r="K123" s="188"/>
      <c r="L123" s="38"/>
      <c r="M123" s="189" t="s">
        <v>1</v>
      </c>
      <c r="N123" s="190" t="s">
        <v>38</v>
      </c>
      <c r="O123" s="85"/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3" t="s">
        <v>107</v>
      </c>
      <c r="AT123" s="193" t="s">
        <v>104</v>
      </c>
      <c r="AU123" s="193" t="s">
        <v>73</v>
      </c>
      <c r="AY123" s="11" t="s">
        <v>108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1" t="s">
        <v>81</v>
      </c>
      <c r="BK123" s="194">
        <f>ROUND(I123*H123,2)</f>
        <v>0</v>
      </c>
      <c r="BL123" s="11" t="s">
        <v>107</v>
      </c>
      <c r="BM123" s="193" t="s">
        <v>128</v>
      </c>
    </row>
    <row r="124" s="2" customFormat="1" ht="16.5" customHeight="1">
      <c r="A124" s="32"/>
      <c r="B124" s="33"/>
      <c r="C124" s="181" t="s">
        <v>129</v>
      </c>
      <c r="D124" s="181" t="s">
        <v>104</v>
      </c>
      <c r="E124" s="182" t="s">
        <v>124</v>
      </c>
      <c r="F124" s="183" t="s">
        <v>125</v>
      </c>
      <c r="G124" s="184" t="s">
        <v>1</v>
      </c>
      <c r="H124" s="185">
        <v>2</v>
      </c>
      <c r="I124" s="186"/>
      <c r="J124" s="187">
        <f>ROUND(I124*H124,2)</f>
        <v>0</v>
      </c>
      <c r="K124" s="188"/>
      <c r="L124" s="38"/>
      <c r="M124" s="189" t="s">
        <v>1</v>
      </c>
      <c r="N124" s="190" t="s">
        <v>38</v>
      </c>
      <c r="O124" s="85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3" t="s">
        <v>107</v>
      </c>
      <c r="AT124" s="193" t="s">
        <v>104</v>
      </c>
      <c r="AU124" s="193" t="s">
        <v>73</v>
      </c>
      <c r="AY124" s="11" t="s">
        <v>108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1" t="s">
        <v>81</v>
      </c>
      <c r="BK124" s="194">
        <f>ROUND(I124*H124,2)</f>
        <v>0</v>
      </c>
      <c r="BL124" s="11" t="s">
        <v>107</v>
      </c>
      <c r="BM124" s="193" t="s">
        <v>130</v>
      </c>
    </row>
    <row r="125" s="2" customFormat="1" ht="16.5" customHeight="1">
      <c r="A125" s="32"/>
      <c r="B125" s="33"/>
      <c r="C125" s="181" t="s">
        <v>131</v>
      </c>
      <c r="D125" s="181" t="s">
        <v>104</v>
      </c>
      <c r="E125" s="182" t="s">
        <v>132</v>
      </c>
      <c r="F125" s="183" t="s">
        <v>133</v>
      </c>
      <c r="G125" s="184" t="s">
        <v>1</v>
      </c>
      <c r="H125" s="185">
        <v>1</v>
      </c>
      <c r="I125" s="186"/>
      <c r="J125" s="187">
        <f>ROUND(I125*H125,2)</f>
        <v>0</v>
      </c>
      <c r="K125" s="188"/>
      <c r="L125" s="38"/>
      <c r="M125" s="189" t="s">
        <v>1</v>
      </c>
      <c r="N125" s="190" t="s">
        <v>38</v>
      </c>
      <c r="O125" s="85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3" t="s">
        <v>107</v>
      </c>
      <c r="AT125" s="193" t="s">
        <v>104</v>
      </c>
      <c r="AU125" s="193" t="s">
        <v>73</v>
      </c>
      <c r="AY125" s="11" t="s">
        <v>108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11" t="s">
        <v>81</v>
      </c>
      <c r="BK125" s="194">
        <f>ROUND(I125*H125,2)</f>
        <v>0</v>
      </c>
      <c r="BL125" s="11" t="s">
        <v>107</v>
      </c>
      <c r="BM125" s="193" t="s">
        <v>134</v>
      </c>
    </row>
    <row r="126" s="2" customFormat="1" ht="16.5" customHeight="1">
      <c r="A126" s="32"/>
      <c r="B126" s="33"/>
      <c r="C126" s="181" t="s">
        <v>109</v>
      </c>
      <c r="D126" s="181" t="s">
        <v>104</v>
      </c>
      <c r="E126" s="182" t="s">
        <v>135</v>
      </c>
      <c r="F126" s="183" t="s">
        <v>136</v>
      </c>
      <c r="G126" s="184" t="s">
        <v>1</v>
      </c>
      <c r="H126" s="185">
        <v>1</v>
      </c>
      <c r="I126" s="186"/>
      <c r="J126" s="187">
        <f>ROUND(I126*H126,2)</f>
        <v>0</v>
      </c>
      <c r="K126" s="188"/>
      <c r="L126" s="38"/>
      <c r="M126" s="195" t="s">
        <v>1</v>
      </c>
      <c r="N126" s="196" t="s">
        <v>38</v>
      </c>
      <c r="O126" s="197"/>
      <c r="P126" s="198">
        <f>O126*H126</f>
        <v>0</v>
      </c>
      <c r="Q126" s="198">
        <v>0</v>
      </c>
      <c r="R126" s="198">
        <f>Q126*H126</f>
        <v>0</v>
      </c>
      <c r="S126" s="198">
        <v>0</v>
      </c>
      <c r="T126" s="199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3" t="s">
        <v>107</v>
      </c>
      <c r="AT126" s="193" t="s">
        <v>104</v>
      </c>
      <c r="AU126" s="193" t="s">
        <v>73</v>
      </c>
      <c r="AY126" s="11" t="s">
        <v>108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1" t="s">
        <v>81</v>
      </c>
      <c r="BK126" s="194">
        <f>ROUND(I126*H126,2)</f>
        <v>0</v>
      </c>
      <c r="BL126" s="11" t="s">
        <v>107</v>
      </c>
      <c r="BM126" s="193" t="s">
        <v>137</v>
      </c>
    </row>
    <row r="127" s="2" customFormat="1" ht="6.96" customHeight="1">
      <c r="A127" s="32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38"/>
      <c r="M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</sheetData>
  <sheetProtection sheet="1" autoFilter="0" formatColumns="0" formatRows="0" objects="1" scenarios="1" spinCount="100000" saltValue="cVBb4VwsYfhT0mO3G3nqXmmMq1upRZEjFJ5i5vi51BIK4KCP1G0Zm3immSD7511b2zMKQID5f5yxK1NgOygfCQ==" hashValue="UHB72dSsxGmk+X1v2ThXjYiOPX3KrJiogk9lBwwexASPYGQjtpvdHRMXnmC5Shw3XGVjjSD+v6e/zDALZaCMHw==" algorithmName="SHA-512" password="CC3D"/>
  <autoFilter ref="C115:K126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DESKTOP-97Q8PQN\RaB Vojta</dc:creator>
  <cp:lastModifiedBy>DESKTOP-97Q8PQN\RaB Vojta</cp:lastModifiedBy>
  <dcterms:created xsi:type="dcterms:W3CDTF">2025-02-20T14:42:46Z</dcterms:created>
  <dcterms:modified xsi:type="dcterms:W3CDTF">2025-02-20T14:42:46Z</dcterms:modified>
</cp:coreProperties>
</file>