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_AKCE\2024\BYTY DD KRAJ\ROZPOČTY\Baarova 1380-33 Kusovník interiérového vybavení\"/>
    </mc:Choice>
  </mc:AlternateContent>
  <bookViews>
    <workbookView xWindow="0" yWindow="0" windowWidth="0" windowHeight="0"/>
  </bookViews>
  <sheets>
    <sheet name="Rekapitulace stavby" sheetId="1" r:id="rId1"/>
    <sheet name="1 - Kusovník interiérovéh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Kusovník interiérovéh...'!$C$115:$K$139</definedName>
    <definedName name="_xlnm.Print_Area" localSheetId="1">'1 - Kusovník interiérovéh...'!$C$103:$J$139</definedName>
    <definedName name="_xlnm.Print_Titles" localSheetId="1">'1 - Kusovník interiérovéh...'!$115:$115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91"/>
  <c r="J20"/>
  <c r="J18"/>
  <c r="E18"/>
  <c r="F113"/>
  <c r="J17"/>
  <c r="J15"/>
  <c r="E15"/>
  <c r="F91"/>
  <c r="J14"/>
  <c r="J12"/>
  <c r="J110"/>
  <c r="E7"/>
  <c r="E106"/>
  <c i="1" r="L90"/>
  <c r="AM90"/>
  <c r="AM89"/>
  <c r="L89"/>
  <c r="AM87"/>
  <c r="L87"/>
  <c r="L85"/>
  <c r="L84"/>
  <c i="2" r="BK120"/>
  <c r="J131"/>
  <c r="BK123"/>
  <c r="J138"/>
  <c r="BK125"/>
  <c r="BK136"/>
  <c r="J121"/>
  <c r="J123"/>
  <c r="BK133"/>
  <c r="J137"/>
  <c r="J128"/>
  <c r="J122"/>
  <c r="BK137"/>
  <c r="J120"/>
  <c r="J133"/>
  <c i="1" r="AS94"/>
  <c i="2" r="BK135"/>
  <c r="BK128"/>
  <c r="J132"/>
  <c r="BK138"/>
  <c r="J127"/>
  <c r="J119"/>
  <c r="J136"/>
  <c r="J124"/>
  <c r="BK117"/>
  <c r="BK129"/>
  <c r="BK118"/>
  <c r="J139"/>
  <c r="BK127"/>
  <c r="BK132"/>
  <c r="BK126"/>
  <c r="BK121"/>
  <c r="J134"/>
  <c r="J126"/>
  <c r="BK134"/>
  <c r="J125"/>
  <c r="BK122"/>
  <c r="J130"/>
  <c r="J135"/>
  <c r="J117"/>
  <c r="BK124"/>
  <c r="J129"/>
  <c r="BK119"/>
  <c r="BK139"/>
  <c r="BK130"/>
  <c r="J118"/>
  <c r="BK131"/>
  <c l="1" r="BK116"/>
  <c r="J116"/>
  <c r="J96"/>
  <c r="R116"/>
  <c r="P116"/>
  <c i="1" r="AU95"/>
  <c i="2" r="T116"/>
  <c r="E85"/>
  <c r="J92"/>
  <c r="BE128"/>
  <c r="BE130"/>
  <c r="BE132"/>
  <c r="BE134"/>
  <c r="BE136"/>
  <c r="BE139"/>
  <c r="J89"/>
  <c r="BE117"/>
  <c r="BE118"/>
  <c r="BE119"/>
  <c r="F92"/>
  <c r="J112"/>
  <c r="BE122"/>
  <c r="F112"/>
  <c r="BE124"/>
  <c r="BE121"/>
  <c r="BE120"/>
  <c r="BE123"/>
  <c r="BE125"/>
  <c r="BE126"/>
  <c r="BE127"/>
  <c r="BE129"/>
  <c r="BE131"/>
  <c r="BE133"/>
  <c r="BE135"/>
  <c r="BE137"/>
  <c r="BE138"/>
  <c i="1" r="AU94"/>
  <c i="2" r="F34"/>
  <c i="1" r="BA95"/>
  <c r="BA94"/>
  <c r="W30"/>
  <c i="2" r="F36"/>
  <c i="1" r="BC95"/>
  <c r="BC94"/>
  <c r="AY94"/>
  <c i="2" r="F37"/>
  <c i="1" r="BD95"/>
  <c r="BD94"/>
  <c r="W33"/>
  <c i="2" r="J34"/>
  <c i="1" r="AW95"/>
  <c i="2" r="F35"/>
  <c i="1" r="BB95"/>
  <c r="BB94"/>
  <c r="W31"/>
  <c i="2" l="1" r="J30"/>
  <c i="1" r="AG95"/>
  <c r="AG94"/>
  <c r="AK26"/>
  <c r="AW94"/>
  <c r="AK30"/>
  <c i="2" r="F33"/>
  <c i="1" r="AZ95"/>
  <c r="AZ94"/>
  <c r="AV94"/>
  <c r="AK29"/>
  <c i="2" r="J33"/>
  <c i="1" r="AV95"/>
  <c r="AT95"/>
  <c r="AN95"/>
  <c r="AX94"/>
  <c r="W32"/>
  <c l="1" r="AK35"/>
  <c i="2" r="J39"/>
  <c i="1"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<sst xmlns="http://schemas.openxmlformats.org/spreadsheetml/2006/main">
  <si>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</si>
  <si>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</si>
  <si>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</si>
  <si>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</si>
  <si>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</si>
  <si>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{25b7497c-96c3-4ea6-a618-9115344fde9d}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</si>
  <si>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</si>
  <si>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</si>
  <si>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</si>
  <si>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</si>
  <si>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</si>
  <si>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</si>
  <si>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</si>
  <si>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</si>
  <si>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20250220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</si>
  <si>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</si>
  <si>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</si>
  <si>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Baarova 1380/33, 500 02 Hradec Králové, Pražské Předměstí (byt pro 5 dětí)</t>
  </si>
  <si>
    <t>KSO:</t>
  </si>
  <si>
    <t>CC-CZ:</t>
  </si>
  <si>
    <t>Místo:</t>
  </si>
  <si>
    <t xml:space="preserve"> </t>
  </si>
  <si>
    <t>Datum:</t>
  </si>
  <si>
    <t>20. 2. 2025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</si>
  <si>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</si>
  <si>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</si>
  <si>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</si>
  <si>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</si>
  <si>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</si>
  <si>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</si>
  <si>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</si>
  <si>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</si>
  <si>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</si>
  <si>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</si>
  <si>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</si>
  <si>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</si>
  <si>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</si>
  <si>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</si>
  <si>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</si>
  <si>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</si>
  <si>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</si>
  <si>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</si>
  <si>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</si>
  <si>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</si>
  <si>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</si>
  <si>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</si>
  <si>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</si>
  <si>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</si>
  <si>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</si>
  <si>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</si>
  <si>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</si>
  <si>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</si>
  <si>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</si>
  <si>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</si>
  <si>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</si>
  <si>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</si>
  <si>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</si>
  <si>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</si>
  <si>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</si>
  <si>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</si>
  <si>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</si>
  <si>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</si>
  <si>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</si>
  <si>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</si>
  <si>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</si>
  <si>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</si>
  <si>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</si>
  <si>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</si>
  <si>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</si>
  <si>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</si>
  <si>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</si>
  <si>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</si>
  <si>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</si>
  <si>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</si>
  <si>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</si>
  <si>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</si>
  <si>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</si>
  <si>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</si>
  <si>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</si>
  <si>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Kusovník interiérového vybavení</t>
  </si>
  <si>
    <t>STA</t>
  </si>
  <si>
    <t>{61375d7d-cd25-4630-a271-aa9737d096f3}</t>
  </si>
  <si>
    <t>2</t>
  </si>
  <si>
    <t>KRYCÍ LIST SOUPISU PRACÍ</t>
  </si>
  <si>
    <t>Objekt:</t>
  </si>
  <si>
    <t>1 - Kusovník interiérového vybavení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</si>
  <si>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</si>
  <si>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</si>
  <si>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</si>
  <si>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</si>
  <si>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</si>
  <si>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</si>
  <si>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</si>
  <si>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</si>
  <si>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</si>
  <si>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</si>
  <si>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</si>
  <si>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</si>
  <si>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</si>
  <si>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</si>
  <si>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</si>
  <si>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</si>
  <si>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</si>
  <si>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</si>
  <si>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</si>
  <si>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JS1</t>
  </si>
  <si>
    <t>JÍDELNÍ STŮL - tolerance rozměru ± 5%</t>
  </si>
  <si>
    <t>4</t>
  </si>
  <si>
    <t>ROZPOCET</t>
  </si>
  <si>
    <t>JZ1</t>
  </si>
  <si>
    <t>JÍDELNÍ ŽIDLE - tolerance rozměru ± 5%</t>
  </si>
  <si>
    <t>6</t>
  </si>
  <si>
    <t>3</t>
  </si>
  <si>
    <t>ZP1</t>
  </si>
  <si>
    <t>ZÁVĚSNÁ POLICE NA ZEĎ - tolerance rozměru ± 5%</t>
  </si>
  <si>
    <t>8</t>
  </si>
  <si>
    <t>SS1</t>
  </si>
  <si>
    <t>SEDACÍ SOUPRAVA ROZKLÁDACÍ</t>
  </si>
  <si>
    <t>10</t>
  </si>
  <si>
    <t>5</t>
  </si>
  <si>
    <t>TA1</t>
  </si>
  <si>
    <t>TABURET S ÚLOŽNÝM PROSTOREM</t>
  </si>
  <si>
    <t>VS1</t>
  </si>
  <si>
    <t>VESTAVĚNÁ SKŘÍŇ - CHODBA</t>
  </si>
  <si>
    <t>18</t>
  </si>
  <si>
    <t>7</t>
  </si>
  <si>
    <t>VS2</t>
  </si>
  <si>
    <t>VESTAVĚNÁ SKŘÍŇ - CHODBA - UZAMYKATELNÁ</t>
  </si>
  <si>
    <t>20</t>
  </si>
  <si>
    <t>L1</t>
  </si>
  <si>
    <t>LAVICE S ODKLÁDACÍ POLICÍ - tolerance rozměru ± 5%</t>
  </si>
  <si>
    <t>24</t>
  </si>
  <si>
    <t>9</t>
  </si>
  <si>
    <t>POS1</t>
  </si>
  <si>
    <t>POSTEL S ÚLOŽNÝM PROSTOREM - tolerance rozměru ± 5%</t>
  </si>
  <si>
    <t>26</t>
  </si>
  <si>
    <t>28</t>
  </si>
  <si>
    <t>11</t>
  </si>
  <si>
    <t>NS1</t>
  </si>
  <si>
    <t>NOČNÍ STOLEK - tolerance rozměru ± 5%</t>
  </si>
  <si>
    <t>30</t>
  </si>
  <si>
    <t>PS1</t>
  </si>
  <si>
    <t>PSACÍ STŮL - tolerance rozměru ± 5%</t>
  </si>
  <si>
    <t>32</t>
  </si>
  <si>
    <t>13</t>
  </si>
  <si>
    <t>KT1</t>
  </si>
  <si>
    <t>KONTEJNER POJÍZDNÝ - tolerance rozměru ± 5%</t>
  </si>
  <si>
    <t>34</t>
  </si>
  <si>
    <t>14</t>
  </si>
  <si>
    <t>PZ1</t>
  </si>
  <si>
    <t>STUDENTSKÁ - PRACOVNÍ ŽIDLE</t>
  </si>
  <si>
    <t>36</t>
  </si>
  <si>
    <t>15</t>
  </si>
  <si>
    <t>DOPL</t>
  </si>
  <si>
    <t>ZÁSUVKA POD STÁVAJCÍ POSTEL /OBKLAD ZDI - tolerance rozměru ± 5%</t>
  </si>
  <si>
    <t>1730576126</t>
  </si>
  <si>
    <t>16</t>
  </si>
  <si>
    <t>40</t>
  </si>
  <si>
    <t>17</t>
  </si>
  <si>
    <t>42</t>
  </si>
  <si>
    <t>44</t>
  </si>
  <si>
    <t>19</t>
  </si>
  <si>
    <t>46</t>
  </si>
  <si>
    <t>50</t>
  </si>
  <si>
    <t>52</t>
  </si>
  <si>
    <t>22</t>
  </si>
  <si>
    <t>54</t>
  </si>
  <si>
    <t>23</t>
  </si>
  <si>
    <t>56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</si>
</sst>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1" t="s">
        <v>6</v>
      </c>
      <c r="BT2" s="11" t="s">
        <v>7</v>
      </c>
    </row>
    <row r="3" s="1" customFormat="1" ht="6.96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="1" customFormat="1" ht="24.96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" t="s">
        <v>14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BE5" s="22" t="s">
        <v>15</v>
      </c>
      <c r="BS5" s="11" t="s">
        <v>6</v>
      </c>
    </row>
    <row r="6" s="1" customFormat="1" ht="36.96" customHeight="1">
      <c r="B6" s="15"/>
      <c r="C6" s="16"/>
      <c r="D6" s="23" t="s">
        <v>16</v>
      </c>
      <c r="E6" s="16"/>
      <c r="F6" s="16"/>
      <c r="G6" s="16"/>
      <c r="H6" s="16"/>
      <c r="I6" s="16"/>
      <c r="J6" s="16"/>
      <c r="K6" s="24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4"/>
      <c r="BE6" s="25"/>
      <c r="BS6" s="11" t="s">
        <v>6</v>
      </c>
    </row>
    <row r="7" s="1" customFormat="1" ht="12" customHeight="1">
      <c r="B7" s="15"/>
      <c r="C7" s="16"/>
      <c r="D7" s="26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19</v>
      </c>
      <c r="AL7" s="16"/>
      <c r="AM7" s="16"/>
      <c r="AN7" s="21" t="s">
        <v>1</v>
      </c>
      <c r="AO7" s="16"/>
      <c r="AP7" s="16"/>
      <c r="AQ7" s="16"/>
      <c r="AR7" s="14"/>
      <c r="BE7" s="25"/>
      <c r="BS7" s="11" t="s">
        <v>6</v>
      </c>
    </row>
    <row r="8" s="1" customFormat="1" ht="12" customHeight="1">
      <c r="B8" s="15"/>
      <c r="C8" s="16"/>
      <c r="D8" s="26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22</v>
      </c>
      <c r="AL8" s="16"/>
      <c r="AM8" s="16"/>
      <c r="AN8" s="27" t="s">
        <v>23</v>
      </c>
      <c r="AO8" s="16"/>
      <c r="AP8" s="16"/>
      <c r="AQ8" s="16"/>
      <c r="AR8" s="14"/>
      <c r="BE8" s="25"/>
      <c r="BS8" s="11" t="s">
        <v>6</v>
      </c>
    </row>
    <row r="9" s="1" customFormat="1" ht="14.4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5"/>
      <c r="BS9" s="11" t="s">
        <v>6</v>
      </c>
    </row>
    <row r="10" s="1" customFormat="1" ht="12" customHeight="1">
      <c r="B10" s="15"/>
      <c r="C10" s="16"/>
      <c r="D10" s="26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25"/>
      <c r="BS10" s="11" t="s">
        <v>6</v>
      </c>
    </row>
    <row r="11" s="1" customFormat="1" ht="18.48" customHeight="1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26</v>
      </c>
      <c r="AL11" s="16"/>
      <c r="AM11" s="16"/>
      <c r="AN11" s="21" t="s">
        <v>1</v>
      </c>
      <c r="AO11" s="16"/>
      <c r="AP11" s="16"/>
      <c r="AQ11" s="16"/>
      <c r="AR11" s="14"/>
      <c r="BE11" s="25"/>
      <c r="BS11" s="11" t="s">
        <v>6</v>
      </c>
    </row>
    <row r="12" s="1" customFormat="1" ht="6.96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5"/>
      <c r="BS12" s="11" t="s">
        <v>6</v>
      </c>
    </row>
    <row r="13" s="1" customFormat="1" ht="12" customHeight="1">
      <c r="B13" s="15"/>
      <c r="C13" s="16"/>
      <c r="D13" s="26" t="s">
        <v>27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25</v>
      </c>
      <c r="AL13" s="16"/>
      <c r="AM13" s="16"/>
      <c r="AN13" s="28" t="s">
        <v>28</v>
      </c>
      <c r="AO13" s="16"/>
      <c r="AP13" s="16"/>
      <c r="AQ13" s="16"/>
      <c r="AR13" s="14"/>
      <c r="BE13" s="25"/>
      <c r="BS13" s="11" t="s">
        <v>6</v>
      </c>
    </row>
    <row r="14">
      <c r="B14" s="15"/>
      <c r="C14" s="16"/>
      <c r="D14" s="16"/>
      <c r="E14" s="28" t="s">
        <v>28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26</v>
      </c>
      <c r="AL14" s="16"/>
      <c r="AM14" s="16"/>
      <c r="AN14" s="28" t="s">
        <v>28</v>
      </c>
      <c r="AO14" s="16"/>
      <c r="AP14" s="16"/>
      <c r="AQ14" s="16"/>
      <c r="AR14" s="14"/>
      <c r="BE14" s="25"/>
      <c r="BS14" s="11" t="s">
        <v>6</v>
      </c>
    </row>
    <row r="15" s="1" customFormat="1" ht="6.96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5"/>
      <c r="BS15" s="11" t="s">
        <v>4</v>
      </c>
    </row>
    <row r="16" s="1" customFormat="1" ht="12" customHeight="1">
      <c r="B16" s="15"/>
      <c r="C16" s="16"/>
      <c r="D16" s="26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25"/>
      <c r="BS16" s="11" t="s">
        <v>4</v>
      </c>
    </row>
    <row r="17" s="1" customFormat="1" ht="18.48" customHeight="1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26</v>
      </c>
      <c r="AL17" s="16"/>
      <c r="AM17" s="16"/>
      <c r="AN17" s="21" t="s">
        <v>1</v>
      </c>
      <c r="AO17" s="16"/>
      <c r="AP17" s="16"/>
      <c r="AQ17" s="16"/>
      <c r="AR17" s="14"/>
      <c r="BE17" s="25"/>
      <c r="BS17" s="11" t="s">
        <v>30</v>
      </c>
    </row>
    <row r="18" s="1" customFormat="1" ht="6.9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5"/>
      <c r="BS18" s="11" t="s">
        <v>6</v>
      </c>
    </row>
    <row r="19" s="1" customFormat="1" ht="12" customHeight="1">
      <c r="B19" s="15"/>
      <c r="C19" s="16"/>
      <c r="D19" s="26" t="s">
        <v>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25"/>
      <c r="BS19" s="11" t="s">
        <v>6</v>
      </c>
    </row>
    <row r="20" s="1" customFormat="1" ht="18.48" customHeight="1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26</v>
      </c>
      <c r="AL20" s="16"/>
      <c r="AM20" s="16"/>
      <c r="AN20" s="21" t="s">
        <v>1</v>
      </c>
      <c r="AO20" s="16"/>
      <c r="AP20" s="16"/>
      <c r="AQ20" s="16"/>
      <c r="AR20" s="14"/>
      <c r="BE20" s="25"/>
      <c r="BS20" s="11" t="s">
        <v>30</v>
      </c>
    </row>
    <row r="21" s="1" customFormat="1" ht="6.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5"/>
    </row>
    <row r="22" s="1" customFormat="1" ht="12" customHeight="1">
      <c r="B22" s="15"/>
      <c r="C22" s="16"/>
      <c r="D22" s="26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5"/>
    </row>
    <row r="23" s="1" customFormat="1" ht="16.5" customHeight="1">
      <c r="B23" s="15"/>
      <c r="C23" s="16"/>
      <c r="D23" s="16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6"/>
      <c r="AP23" s="16"/>
      <c r="AQ23" s="16"/>
      <c r="AR23" s="14"/>
      <c r="BE23" s="25"/>
    </row>
    <row r="24" s="1" customFormat="1" ht="6.96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5"/>
    </row>
    <row r="25" s="1" customFormat="1" ht="6.96" customHeight="1">
      <c r="B25" s="15"/>
      <c r="C25" s="1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6"/>
      <c r="AQ25" s="16"/>
      <c r="AR25" s="14"/>
      <c r="BE25" s="25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4"/>
      <c r="AQ26" s="34"/>
      <c r="AR26" s="38"/>
      <c r="BE26" s="25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5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25"/>
    </row>
    <row r="29" s="3" customFormat="1" ht="14.4" customHeight="1">
      <c r="A29" s="3"/>
      <c r="B29" s="40"/>
      <c r="C29" s="41"/>
      <c r="D29" s="26" t="s">
        <v>37</v>
      </c>
      <c r="E29" s="41"/>
      <c r="F29" s="26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45"/>
    </row>
    <row r="30" s="3" customFormat="1" ht="14.4" customHeight="1">
      <c r="A30" s="3"/>
      <c r="B30" s="40"/>
      <c r="C30" s="41"/>
      <c r="D30" s="41"/>
      <c r="E30" s="41"/>
      <c r="F30" s="26" t="s">
        <v>39</v>
      </c>
      <c r="G30" s="41"/>
      <c r="H30" s="41"/>
      <c r="I30" s="41"/>
      <c r="J30" s="41"/>
      <c r="K30" s="41"/>
      <c r="L30" s="42">
        <v>0.12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0</v>
      </c>
      <c r="AL30" s="41"/>
      <c r="AM30" s="41"/>
      <c r="AN30" s="41"/>
      <c r="AO30" s="41"/>
      <c r="AP30" s="41"/>
      <c r="AQ30" s="41"/>
      <c r="AR30" s="44"/>
      <c r="BE30" s="45"/>
    </row>
    <row r="31" hidden="1" s="3" customFormat="1" ht="14.4" customHeight="1">
      <c r="A31" s="3"/>
      <c r="B31" s="40"/>
      <c r="C31" s="41"/>
      <c r="D31" s="41"/>
      <c r="E31" s="41"/>
      <c r="F31" s="26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45"/>
    </row>
    <row r="32" hidden="1" s="3" customFormat="1" ht="14.4" customHeight="1">
      <c r="A32" s="3"/>
      <c r="B32" s="40"/>
      <c r="C32" s="41"/>
      <c r="D32" s="41"/>
      <c r="E32" s="41"/>
      <c r="F32" s="26" t="s">
        <v>41</v>
      </c>
      <c r="G32" s="41"/>
      <c r="H32" s="41"/>
      <c r="I32" s="41"/>
      <c r="J32" s="41"/>
      <c r="K32" s="41"/>
      <c r="L32" s="42">
        <v>0.12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45"/>
    </row>
    <row r="33" hidden="1" s="3" customFormat="1" ht="14.4" customHeight="1">
      <c r="A33" s="3"/>
      <c r="B33" s="40"/>
      <c r="C33" s="41"/>
      <c r="D33" s="41"/>
      <c r="E33" s="41"/>
      <c r="F33" s="26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45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5"/>
    </row>
    <row r="35" s="2" customFormat="1" ht="25.92" customHeight="1">
      <c r="A35" s="32"/>
      <c r="B35" s="33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="1" customFormat="1" ht="14.4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="1" customFormat="1" ht="14.4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="1" customFormat="1" ht="14.4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="1" customFormat="1" ht="14.4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="1" customFormat="1" ht="14.4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="1" customFormat="1" ht="14.4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="1" customFormat="1" ht="14.4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="1" customFormat="1" ht="14.4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="1" customFormat="1" ht="14.4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="1" customFormat="1" ht="14.4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="2" customFormat="1" ht="14.4" customHeight="1">
      <c r="B49" s="53"/>
      <c r="C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="2" customFormat="1">
      <c r="A60" s="32"/>
      <c r="B60" s="33"/>
      <c r="C60" s="34"/>
      <c r="D60" s="58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8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8" t="s">
        <v>48</v>
      </c>
      <c r="AI60" s="36"/>
      <c r="AJ60" s="36"/>
      <c r="AK60" s="36"/>
      <c r="AL60" s="36"/>
      <c r="AM60" s="58" t="s">
        <v>49</v>
      </c>
      <c r="AN60" s="36"/>
      <c r="AO60" s="36"/>
      <c r="AP60" s="34"/>
      <c r="AQ60" s="34"/>
      <c r="AR60" s="38"/>
      <c r="BE60" s="32"/>
    </row>
    <row r="6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="2" customFormat="1">
      <c r="A64" s="32"/>
      <c r="B64" s="33"/>
      <c r="C64" s="34"/>
      <c r="D64" s="55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51</v>
      </c>
      <c r="AI64" s="59"/>
      <c r="AJ64" s="59"/>
      <c r="AK64" s="59"/>
      <c r="AL64" s="59"/>
      <c r="AM64" s="59"/>
      <c r="AN64" s="59"/>
      <c r="AO64" s="59"/>
      <c r="AP64" s="34"/>
      <c r="AQ64" s="34"/>
      <c r="AR64" s="38"/>
      <c r="BE64" s="32"/>
    </row>
    <row r="6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="2" customFormat="1">
      <c r="A75" s="32"/>
      <c r="B75" s="33"/>
      <c r="C75" s="34"/>
      <c r="D75" s="58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8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8" t="s">
        <v>48</v>
      </c>
      <c r="AI75" s="36"/>
      <c r="AJ75" s="36"/>
      <c r="AK75" s="36"/>
      <c r="AL75" s="36"/>
      <c r="AM75" s="58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8"/>
      <c r="BE77" s="32"/>
    </row>
    <row r="81" s="2" customFormat="1" ht="6.96" customHeight="1">
      <c r="A81" s="3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8"/>
      <c r="BE81" s="32"/>
    </row>
    <row r="82" s="2" customFormat="1" ht="24.96" customHeight="1">
      <c r="A82" s="32"/>
      <c r="B82" s="33"/>
      <c r="C82" s="17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4"/>
      <c r="C84" s="26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20250220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Baarova 1380/33, 500 02 Hradec Králové, Pražské Předměstí (byt pro 5 dětí)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72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73" t="str">
        <f>IF(AN8= "","",AN8)</f>
        <v>20. 2. 2025</v>
      </c>
      <c r="AN87" s="73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6" t="s">
        <v>24</v>
      </c>
      <c r="D89" s="34"/>
      <c r="E89" s="34"/>
      <c r="F89" s="34"/>
      <c r="G89" s="34"/>
      <c r="H89" s="34"/>
      <c r="I89" s="34"/>
      <c r="J89" s="34"/>
      <c r="K89" s="34"/>
      <c r="L89" s="65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29</v>
      </c>
      <c r="AJ89" s="34"/>
      <c r="AK89" s="34"/>
      <c r="AL89" s="34"/>
      <c r="AM89" s="74" t="str">
        <f>IF(E17="","",E17)</f>
        <v xml:space="preserve"> </v>
      </c>
      <c r="AN89" s="65"/>
      <c r="AO89" s="65"/>
      <c r="AP89" s="65"/>
      <c r="AQ89" s="34"/>
      <c r="AR89" s="38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2"/>
    </row>
    <row r="90" s="2" customFormat="1" ht="15.15" customHeight="1">
      <c r="A90" s="32"/>
      <c r="B90" s="33"/>
      <c r="C90" s="26" t="s">
        <v>27</v>
      </c>
      <c r="D90" s="34"/>
      <c r="E90" s="34"/>
      <c r="F90" s="34"/>
      <c r="G90" s="34"/>
      <c r="H90" s="34"/>
      <c r="I90" s="34"/>
      <c r="J90" s="34"/>
      <c r="K90" s="34"/>
      <c r="L90" s="65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31</v>
      </c>
      <c r="AJ90" s="34"/>
      <c r="AK90" s="34"/>
      <c r="AL90" s="34"/>
      <c r="AM90" s="74" t="str">
        <f>IF(E20="","",E20)</f>
        <v xml:space="preserve"> </v>
      </c>
      <c r="AN90" s="65"/>
      <c r="AO90" s="65"/>
      <c r="AP90" s="65"/>
      <c r="AQ90" s="34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2"/>
    </row>
    <row r="92" s="2" customFormat="1" ht="29.28" customHeight="1">
      <c r="A92" s="32"/>
      <c r="B92" s="33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38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2"/>
    </row>
    <row r="94" s="6" customFormat="1" ht="32.4" customHeight="1">
      <c r="A94" s="6"/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E94" s="6"/>
      <c r="BS94" s="111" t="s">
        <v>72</v>
      </c>
      <c r="BT94" s="111" t="s">
        <v>73</v>
      </c>
      <c r="BU94" s="112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7" customFormat="1" ht="16.5" customHeight="1">
      <c r="A95" s="113" t="s">
        <v>77</v>
      </c>
      <c r="B95" s="114"/>
      <c r="C95" s="115"/>
      <c r="D95" s="116" t="s">
        <v>78</v>
      </c>
      <c r="E95" s="116"/>
      <c r="F95" s="116"/>
      <c r="G95" s="116"/>
      <c r="H95" s="116"/>
      <c r="I95" s="117"/>
      <c r="J95" s="116" t="s">
        <v>79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'1 - Kusovník interiérovéh...'!J30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80</v>
      </c>
      <c r="AR95" s="120"/>
      <c r="AS95" s="121">
        <v>0</v>
      </c>
      <c r="AT95" s="122">
        <f>ROUND(SUM(AV95:AW95),2)</f>
        <v>0</v>
      </c>
      <c r="AU95" s="123">
        <f>'1 - Kusovník interiérovéh...'!P116</f>
        <v>0</v>
      </c>
      <c r="AV95" s="122">
        <f>'1 - Kusovník interiérovéh...'!J33</f>
        <v>0</v>
      </c>
      <c r="AW95" s="122">
        <f>'1 - Kusovník interiérovéh...'!J34</f>
        <v>0</v>
      </c>
      <c r="AX95" s="122">
        <f>'1 - Kusovník interiérovéh...'!J35</f>
        <v>0</v>
      </c>
      <c r="AY95" s="122">
        <f>'1 - Kusovník interiérovéh...'!J36</f>
        <v>0</v>
      </c>
      <c r="AZ95" s="122">
        <f>'1 - Kusovník interiérovéh...'!F33</f>
        <v>0</v>
      </c>
      <c r="BA95" s="122">
        <f>'1 - Kusovník interiérovéh...'!F34</f>
        <v>0</v>
      </c>
      <c r="BB95" s="122">
        <f>'1 - Kusovník interiérovéh...'!F35</f>
        <v>0</v>
      </c>
      <c r="BC95" s="122">
        <f>'1 - Kusovník interiérovéh...'!F36</f>
        <v>0</v>
      </c>
      <c r="BD95" s="124">
        <f>'1 - Kusovník interiérovéh...'!F37</f>
        <v>0</v>
      </c>
      <c r="BE95" s="7"/>
      <c r="BT95" s="125" t="s">
        <v>78</v>
      </c>
      <c r="BV95" s="125" t="s">
        <v>75</v>
      </c>
      <c r="BW95" s="125" t="s">
        <v>81</v>
      </c>
      <c r="BX95" s="125" t="s">
        <v>5</v>
      </c>
      <c r="CL95" s="125" t="s">
        <v>1</v>
      </c>
      <c r="CM95" s="125" t="s">
        <v>82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0Zm5wxSh0JCwpDu/lPlpDf3MgJFewQhNBe7n+IxkT4OfxAbflps+StHrM7s4QFtc/ZyuOqfy4NrOYraHXWREIg==" hashValue="+w3ca03V7oz3zwv4WjgxXBBlUCFSz3MY27pI0t2ngIdJHAHBU6vsdNTaS02XGFD9S84tti9E0I1uJgumsWfTlQ==" algorithmName="SHA-512" password="CC3D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Kusovník interiérové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81</v>
      </c>
    </row>
    <row r="3" hidden="1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4"/>
      <c r="AT3" s="11" t="s">
        <v>82</v>
      </c>
    </row>
    <row r="4" hidden="1" s="1" customFormat="1" ht="24.96" customHeight="1">
      <c r="B4" s="14"/>
      <c r="D4" s="128" t="s">
        <v>83</v>
      </c>
      <c r="L4" s="14"/>
      <c r="M4" s="129" t="s">
        <v>10</v>
      </c>
      <c r="AT4" s="11" t="s">
        <v>4</v>
      </c>
    </row>
    <row r="5" hidden="1" s="1" customFormat="1" ht="6.96" customHeight="1">
      <c r="B5" s="14"/>
      <c r="L5" s="14"/>
    </row>
    <row r="6" hidden="1" s="1" customFormat="1" ht="12" customHeight="1">
      <c r="B6" s="14"/>
      <c r="D6" s="130" t="s">
        <v>16</v>
      </c>
      <c r="L6" s="14"/>
    </row>
    <row r="7" hidden="1" s="1" customFormat="1" ht="26.25" customHeight="1">
      <c r="B7" s="14"/>
      <c r="E7" s="131" t="str">
        <f>'Rekapitulace stavby'!K6</f>
        <v>Baarova 1380/33, 500 02 Hradec Králové, Pražské Předměstí (byt pro 5 dětí)</v>
      </c>
      <c r="F7" s="130"/>
      <c r="G7" s="130"/>
      <c r="H7" s="130"/>
      <c r="L7" s="14"/>
    </row>
    <row r="8" hidden="1" s="2" customFormat="1" ht="12" customHeight="1">
      <c r="A8" s="32"/>
      <c r="B8" s="38"/>
      <c r="C8" s="32"/>
      <c r="D8" s="130" t="s">
        <v>84</v>
      </c>
      <c r="E8" s="32"/>
      <c r="F8" s="32"/>
      <c r="G8" s="32"/>
      <c r="H8" s="32"/>
      <c r="I8" s="32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hidden="1" s="2" customFormat="1" ht="16.5" customHeight="1">
      <c r="A9" s="32"/>
      <c r="B9" s="38"/>
      <c r="C9" s="32"/>
      <c r="D9" s="32"/>
      <c r="E9" s="132" t="s">
        <v>85</v>
      </c>
      <c r="F9" s="32"/>
      <c r="G9" s="32"/>
      <c r="H9" s="32"/>
      <c r="I9" s="32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hidden="1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idden="1" s="2" customFormat="1" ht="12" customHeight="1">
      <c r="A11" s="32"/>
      <c r="B11" s="38"/>
      <c r="C11" s="32"/>
      <c r="D11" s="130" t="s">
        <v>18</v>
      </c>
      <c r="E11" s="32"/>
      <c r="F11" s="133" t="s">
        <v>1</v>
      </c>
      <c r="G11" s="32"/>
      <c r="H11" s="32"/>
      <c r="I11" s="130" t="s">
        <v>19</v>
      </c>
      <c r="J11" s="133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hidden="1" s="2" customFormat="1" ht="12" customHeight="1">
      <c r="A12" s="32"/>
      <c r="B12" s="38"/>
      <c r="C12" s="32"/>
      <c r="D12" s="130" t="s">
        <v>20</v>
      </c>
      <c r="E12" s="32"/>
      <c r="F12" s="133" t="s">
        <v>21</v>
      </c>
      <c r="G12" s="32"/>
      <c r="H12" s="32"/>
      <c r="I12" s="130" t="s">
        <v>22</v>
      </c>
      <c r="J12" s="134" t="str">
        <f>'Rekapitulace stavby'!AN8</f>
        <v>20. 2. 2025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hidden="1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hidden="1" s="2" customFormat="1" ht="12" customHeight="1">
      <c r="A14" s="32"/>
      <c r="B14" s="38"/>
      <c r="C14" s="32"/>
      <c r="D14" s="130" t="s">
        <v>24</v>
      </c>
      <c r="E14" s="32"/>
      <c r="F14" s="32"/>
      <c r="G14" s="32"/>
      <c r="H14" s="32"/>
      <c r="I14" s="130" t="s">
        <v>25</v>
      </c>
      <c r="J14" s="133" t="str">
        <f>IF('Rekapitulace stavby'!AN10="","",'Rekapitulace stavby'!AN10)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hidden="1" s="2" customFormat="1" ht="18" customHeight="1">
      <c r="A15" s="32"/>
      <c r="B15" s="38"/>
      <c r="C15" s="32"/>
      <c r="D15" s="32"/>
      <c r="E15" s="133" t="str">
        <f>IF('Rekapitulace stavby'!E11="","",'Rekapitulace stavby'!E11)</f>
        <v xml:space="preserve"> </v>
      </c>
      <c r="F15" s="32"/>
      <c r="G15" s="32"/>
      <c r="H15" s="32"/>
      <c r="I15" s="130" t="s">
        <v>26</v>
      </c>
      <c r="J15" s="133" t="str">
        <f>IF('Rekapitulace stavby'!AN11="","",'Rekapitulace stavby'!AN11)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hidden="1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hidden="1" s="2" customFormat="1" ht="12" customHeight="1">
      <c r="A17" s="32"/>
      <c r="B17" s="38"/>
      <c r="C17" s="32"/>
      <c r="D17" s="130" t="s">
        <v>27</v>
      </c>
      <c r="E17" s="32"/>
      <c r="F17" s="32"/>
      <c r="G17" s="32"/>
      <c r="H17" s="32"/>
      <c r="I17" s="130" t="s">
        <v>25</v>
      </c>
      <c r="J17" s="27" t="str">
        <f>'Rekapitulace stavby'!AN13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hidden="1" s="2" customFormat="1" ht="18" customHeight="1">
      <c r="A18" s="32"/>
      <c r="B18" s="38"/>
      <c r="C18" s="32"/>
      <c r="D18" s="32"/>
      <c r="E18" s="27" t="str">
        <f>'Rekapitulace stavby'!E14</f>
        <v>Vyplň údaj</v>
      </c>
      <c r="F18" s="133"/>
      <c r="G18" s="133"/>
      <c r="H18" s="133"/>
      <c r="I18" s="130" t="s">
        <v>26</v>
      </c>
      <c r="J18" s="27" t="str">
        <f>'Rekapitulace stavby'!AN14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hidden="1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hidden="1" s="2" customFormat="1" ht="12" customHeight="1">
      <c r="A20" s="32"/>
      <c r="B20" s="38"/>
      <c r="C20" s="32"/>
      <c r="D20" s="130" t="s">
        <v>29</v>
      </c>
      <c r="E20" s="32"/>
      <c r="F20" s="32"/>
      <c r="G20" s="32"/>
      <c r="H20" s="32"/>
      <c r="I20" s="130" t="s">
        <v>25</v>
      </c>
      <c r="J20" s="133" t="str">
        <f>IF('Rekapitulace stavby'!AN16="","",'Rekapitulace stavby'!AN16)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hidden="1" s="2" customFormat="1" ht="18" customHeight="1">
      <c r="A21" s="32"/>
      <c r="B21" s="38"/>
      <c r="C21" s="32"/>
      <c r="D21" s="32"/>
      <c r="E21" s="133" t="str">
        <f>IF('Rekapitulace stavby'!E17="","",'Rekapitulace stavby'!E17)</f>
        <v xml:space="preserve"> </v>
      </c>
      <c r="F21" s="32"/>
      <c r="G21" s="32"/>
      <c r="H21" s="32"/>
      <c r="I21" s="130" t="s">
        <v>26</v>
      </c>
      <c r="J21" s="133" t="str">
        <f>IF('Rekapitulace stavby'!AN17="","",'Rekapitulace stavby'!AN17)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hidden="1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hidden="1" s="2" customFormat="1" ht="12" customHeight="1">
      <c r="A23" s="32"/>
      <c r="B23" s="38"/>
      <c r="C23" s="32"/>
      <c r="D23" s="130" t="s">
        <v>31</v>
      </c>
      <c r="E23" s="32"/>
      <c r="F23" s="32"/>
      <c r="G23" s="32"/>
      <c r="H23" s="32"/>
      <c r="I23" s="130" t="s">
        <v>25</v>
      </c>
      <c r="J23" s="133" t="str">
        <f>IF('Rekapitulace stavby'!AN19="","",'Rekapitulace stavby'!AN19)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idden="1" s="2" customFormat="1" ht="18" customHeight="1">
      <c r="A24" s="32"/>
      <c r="B24" s="38"/>
      <c r="C24" s="32"/>
      <c r="D24" s="32"/>
      <c r="E24" s="133" t="str">
        <f>IF('Rekapitulace stavby'!E20="","",'Rekapitulace stavby'!E20)</f>
        <v xml:space="preserve"> </v>
      </c>
      <c r="F24" s="32"/>
      <c r="G24" s="32"/>
      <c r="H24" s="32"/>
      <c r="I24" s="130" t="s">
        <v>26</v>
      </c>
      <c r="J24" s="133" t="str">
        <f>IF('Rekapitulace stavby'!AN20="","",'Rekapitulace stavby'!AN20)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hidden="1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hidden="1" s="2" customFormat="1" ht="12" customHeight="1">
      <c r="A26" s="32"/>
      <c r="B26" s="38"/>
      <c r="C26" s="32"/>
      <c r="D26" s="130" t="s">
        <v>32</v>
      </c>
      <c r="E26" s="32"/>
      <c r="F26" s="32"/>
      <c r="G26" s="32"/>
      <c r="H26" s="32"/>
      <c r="I26" s="32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hidden="1" s="8" customFormat="1" ht="16.5" customHeight="1">
      <c r="A27" s="135"/>
      <c r="B27" s="136"/>
      <c r="C27" s="135"/>
      <c r="D27" s="135"/>
      <c r="E27" s="137" t="s">
        <v>1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hidden="1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hidden="1" s="2" customFormat="1" ht="6.96" customHeight="1">
      <c r="A29" s="32"/>
      <c r="B29" s="38"/>
      <c r="C29" s="32"/>
      <c r="D29" s="139"/>
      <c r="E29" s="139"/>
      <c r="F29" s="139"/>
      <c r="G29" s="139"/>
      <c r="H29" s="139"/>
      <c r="I29" s="139"/>
      <c r="J29" s="139"/>
      <c r="K29" s="139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hidden="1" s="2" customFormat="1" ht="25.44" customHeight="1">
      <c r="A30" s="32"/>
      <c r="B30" s="38"/>
      <c r="C30" s="32"/>
      <c r="D30" s="140" t="s">
        <v>33</v>
      </c>
      <c r="E30" s="32"/>
      <c r="F30" s="32"/>
      <c r="G30" s="32"/>
      <c r="H30" s="32"/>
      <c r="I30" s="32"/>
      <c r="J30" s="14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hidden="1" s="2" customFormat="1" ht="6.96" customHeight="1">
      <c r="A31" s="32"/>
      <c r="B31" s="38"/>
      <c r="C31" s="32"/>
      <c r="D31" s="139"/>
      <c r="E31" s="139"/>
      <c r="F31" s="139"/>
      <c r="G31" s="139"/>
      <c r="H31" s="139"/>
      <c r="I31" s="139"/>
      <c r="J31" s="139"/>
      <c r="K31" s="139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hidden="1" s="2" customFormat="1" ht="14.4" customHeight="1">
      <c r="A32" s="32"/>
      <c r="B32" s="38"/>
      <c r="C32" s="32"/>
      <c r="D32" s="32"/>
      <c r="E32" s="32"/>
      <c r="F32" s="142" t="s">
        <v>35</v>
      </c>
      <c r="G32" s="32"/>
      <c r="H32" s="32"/>
      <c r="I32" s="142" t="s">
        <v>34</v>
      </c>
      <c r="J32" s="14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idden="1" s="2" customFormat="1" ht="14.4" customHeight="1">
      <c r="A33" s="32"/>
      <c r="B33" s="38"/>
      <c r="C33" s="32"/>
      <c r="D33" s="143" t="s">
        <v>37</v>
      </c>
      <c r="E33" s="130" t="s">
        <v>38</v>
      </c>
      <c r="F33" s="144">
        <f>ROUND((SUM(BE116:BE139)),  2)</f>
        <v>0</v>
      </c>
      <c r="G33" s="32"/>
      <c r="H33" s="32"/>
      <c r="I33" s="145">
        <v>0.20999999999999999</v>
      </c>
      <c r="J33" s="144">
        <f>ROUND(((SUM(BE116:BE139))*I33),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idden="1" s="2" customFormat="1" ht="14.4" customHeight="1">
      <c r="A34" s="32"/>
      <c r="B34" s="38"/>
      <c r="C34" s="32"/>
      <c r="D34" s="32"/>
      <c r="E34" s="130" t="s">
        <v>39</v>
      </c>
      <c r="F34" s="144">
        <f>ROUND((SUM(BF116:BF139)),  2)</f>
        <v>0</v>
      </c>
      <c r="G34" s="32"/>
      <c r="H34" s="32"/>
      <c r="I34" s="145">
        <v>0.12</v>
      </c>
      <c r="J34" s="144">
        <f>ROUND(((SUM(BF116:BF139))*I34),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0" t="s">
        <v>40</v>
      </c>
      <c r="F35" s="144">
        <f>ROUND((SUM(BG116:BG139)),  2)</f>
        <v>0</v>
      </c>
      <c r="G35" s="32"/>
      <c r="H35" s="32"/>
      <c r="I35" s="145">
        <v>0.20999999999999999</v>
      </c>
      <c r="J35" s="144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0" t="s">
        <v>41</v>
      </c>
      <c r="F36" s="144">
        <f>ROUND((SUM(BH116:BH139)),  2)</f>
        <v>0</v>
      </c>
      <c r="G36" s="32"/>
      <c r="H36" s="32"/>
      <c r="I36" s="145">
        <v>0.12</v>
      </c>
      <c r="J36" s="144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0" t="s">
        <v>42</v>
      </c>
      <c r="F37" s="144">
        <f>ROUND((SUM(BI116:BI139)),  2)</f>
        <v>0</v>
      </c>
      <c r="G37" s="32"/>
      <c r="H37" s="32"/>
      <c r="I37" s="145">
        <v>0</v>
      </c>
      <c r="J37" s="144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25.44" customHeight="1">
      <c r="A39" s="32"/>
      <c r="B39" s="38"/>
      <c r="C39" s="146"/>
      <c r="D39" s="147" t="s">
        <v>43</v>
      </c>
      <c r="E39" s="148"/>
      <c r="F39" s="148"/>
      <c r="G39" s="149" t="s">
        <v>44</v>
      </c>
      <c r="H39" s="150" t="s">
        <v>45</v>
      </c>
      <c r="I39" s="148"/>
      <c r="J39" s="151">
        <f>SUM(J30:J37)</f>
        <v>0</v>
      </c>
      <c r="K39" s="152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hidden="1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hidden="1" s="1" customFormat="1" ht="14.4" customHeight="1">
      <c r="B41" s="14"/>
      <c r="L41" s="14"/>
    </row>
    <row r="42" hidden="1" s="1" customFormat="1" ht="14.4" customHeight="1">
      <c r="B42" s="14"/>
      <c r="L42" s="14"/>
    </row>
    <row r="43" hidden="1" s="1" customFormat="1" ht="14.4" customHeight="1">
      <c r="B43" s="14"/>
      <c r="L43" s="14"/>
    </row>
    <row r="44" hidden="1" s="1" customFormat="1" ht="14.4" customHeight="1">
      <c r="B44" s="14"/>
      <c r="L44" s="14"/>
    </row>
    <row r="45" hidden="1" s="1" customFormat="1" ht="14.4" customHeight="1">
      <c r="B45" s="14"/>
      <c r="L45" s="14"/>
    </row>
    <row r="46" hidden="1" s="1" customFormat="1" ht="14.4" customHeight="1">
      <c r="B46" s="14"/>
      <c r="L46" s="14"/>
    </row>
    <row r="47" hidden="1" s="1" customFormat="1" ht="14.4" customHeight="1">
      <c r="B47" s="14"/>
      <c r="L47" s="14"/>
    </row>
    <row r="48" hidden="1" s="1" customFormat="1" ht="14.4" customHeight="1">
      <c r="B48" s="14"/>
      <c r="L48" s="14"/>
    </row>
    <row r="49" hidden="1" s="1" customFormat="1" ht="14.4" customHeight="1">
      <c r="B49" s="14"/>
      <c r="L49" s="14"/>
    </row>
    <row r="50" hidden="1" s="2" customFormat="1" ht="14.4" customHeight="1">
      <c r="B50" s="57"/>
      <c r="D50" s="153" t="s">
        <v>46</v>
      </c>
      <c r="E50" s="154"/>
      <c r="F50" s="154"/>
      <c r="G50" s="153" t="s">
        <v>47</v>
      </c>
      <c r="H50" s="154"/>
      <c r="I50" s="154"/>
      <c r="J50" s="154"/>
      <c r="K50" s="154"/>
      <c r="L50" s="57"/>
    </row>
    <row r="51" hidden="1">
      <c r="B51" s="14"/>
      <c r="L51" s="14"/>
    </row>
    <row r="52" hidden="1">
      <c r="B52" s="14"/>
      <c r="L52" s="14"/>
    </row>
    <row r="53" hidden="1">
      <c r="B53" s="14"/>
      <c r="L53" s="14"/>
    </row>
    <row r="54" hidden="1">
      <c r="B54" s="14"/>
      <c r="L54" s="14"/>
    </row>
    <row r="55" hidden="1">
      <c r="B55" s="14"/>
      <c r="L55" s="14"/>
    </row>
    <row r="56" hidden="1">
      <c r="B56" s="14"/>
      <c r="L56" s="14"/>
    </row>
    <row r="57" hidden="1">
      <c r="B57" s="14"/>
      <c r="L57" s="14"/>
    </row>
    <row r="58" hidden="1">
      <c r="B58" s="14"/>
      <c r="L58" s="14"/>
    </row>
    <row r="59" hidden="1">
      <c r="B59" s="14"/>
      <c r="L59" s="14"/>
    </row>
    <row r="60" hidden="1">
      <c r="B60" s="14"/>
      <c r="L60" s="14"/>
    </row>
    <row r="61" hidden="1" s="2" customFormat="1">
      <c r="A61" s="32"/>
      <c r="B61" s="38"/>
      <c r="C61" s="32"/>
      <c r="D61" s="155" t="s">
        <v>48</v>
      </c>
      <c r="E61" s="156"/>
      <c r="F61" s="157" t="s">
        <v>49</v>
      </c>
      <c r="G61" s="155" t="s">
        <v>48</v>
      </c>
      <c r="H61" s="156"/>
      <c r="I61" s="156"/>
      <c r="J61" s="158" t="s">
        <v>49</v>
      </c>
      <c r="K61" s="156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hidden="1">
      <c r="B62" s="14"/>
      <c r="L62" s="14"/>
    </row>
    <row r="63" hidden="1">
      <c r="B63" s="14"/>
      <c r="L63" s="14"/>
    </row>
    <row r="64" hidden="1">
      <c r="B64" s="14"/>
      <c r="L64" s="14"/>
    </row>
    <row r="65" hidden="1" s="2" customFormat="1">
      <c r="A65" s="32"/>
      <c r="B65" s="38"/>
      <c r="C65" s="32"/>
      <c r="D65" s="153" t="s">
        <v>50</v>
      </c>
      <c r="E65" s="159"/>
      <c r="F65" s="159"/>
      <c r="G65" s="153" t="s">
        <v>51</v>
      </c>
      <c r="H65" s="159"/>
      <c r="I65" s="159"/>
      <c r="J65" s="159"/>
      <c r="K65" s="159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hidden="1">
      <c r="B66" s="14"/>
      <c r="L66" s="14"/>
    </row>
    <row r="67" hidden="1">
      <c r="B67" s="14"/>
      <c r="L67" s="14"/>
    </row>
    <row r="68" hidden="1">
      <c r="B68" s="14"/>
      <c r="L68" s="14"/>
    </row>
    <row r="69" hidden="1">
      <c r="B69" s="14"/>
      <c r="L69" s="14"/>
    </row>
    <row r="70" hidden="1">
      <c r="B70" s="14"/>
      <c r="L70" s="14"/>
    </row>
    <row r="71" hidden="1">
      <c r="B71" s="14"/>
      <c r="L71" s="14"/>
    </row>
    <row r="72" hidden="1">
      <c r="B72" s="14"/>
      <c r="L72" s="14"/>
    </row>
    <row r="73" hidden="1">
      <c r="B73" s="14"/>
      <c r="L73" s="14"/>
    </row>
    <row r="74" hidden="1">
      <c r="B74" s="14"/>
      <c r="L74" s="14"/>
    </row>
    <row r="75" hidden="1">
      <c r="B75" s="14"/>
      <c r="L75" s="14"/>
    </row>
    <row r="76" hidden="1" s="2" customFormat="1">
      <c r="A76" s="32"/>
      <c r="B76" s="38"/>
      <c r="C76" s="32"/>
      <c r="D76" s="155" t="s">
        <v>48</v>
      </c>
      <c r="E76" s="156"/>
      <c r="F76" s="157" t="s">
        <v>49</v>
      </c>
      <c r="G76" s="155" t="s">
        <v>48</v>
      </c>
      <c r="H76" s="156"/>
      <c r="I76" s="156"/>
      <c r="J76" s="158" t="s">
        <v>49</v>
      </c>
      <c r="K76" s="156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hidden="1" s="2" customFormat="1" ht="14.4" customHeight="1">
      <c r="A77" s="32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hidden="1"/>
    <row r="79" hidden="1"/>
    <row r="80" hidden="1"/>
    <row r="81" hidden="1" s="2" customFormat="1" ht="6.96" customHeight="1">
      <c r="A81" s="3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hidden="1" s="2" customFormat="1" ht="24.96" customHeight="1">
      <c r="A82" s="32"/>
      <c r="B82" s="33"/>
      <c r="C82" s="17" t="s">
        <v>86</v>
      </c>
      <c r="D82" s="34"/>
      <c r="E82" s="34"/>
      <c r="F82" s="34"/>
      <c r="G82" s="34"/>
      <c r="H82" s="34"/>
      <c r="I82" s="34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hidden="1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hidden="1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hidden="1" s="2" customFormat="1" ht="26.25" customHeight="1">
      <c r="A85" s="32"/>
      <c r="B85" s="33"/>
      <c r="C85" s="34"/>
      <c r="D85" s="34"/>
      <c r="E85" s="164" t="str">
        <f>E7</f>
        <v>Baarova 1380/33, 500 02 Hradec Králové, Pražské Předměstí (byt pro 5 dětí)</v>
      </c>
      <c r="F85" s="26"/>
      <c r="G85" s="26"/>
      <c r="H85" s="26"/>
      <c r="I85" s="34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hidden="1" s="2" customFormat="1" ht="12" customHeight="1">
      <c r="A86" s="32"/>
      <c r="B86" s="33"/>
      <c r="C86" s="26" t="s">
        <v>84</v>
      </c>
      <c r="D86" s="34"/>
      <c r="E86" s="34"/>
      <c r="F86" s="34"/>
      <c r="G86" s="34"/>
      <c r="H86" s="34"/>
      <c r="I86" s="34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hidden="1" s="2" customFormat="1" ht="16.5" customHeight="1">
      <c r="A87" s="32"/>
      <c r="B87" s="33"/>
      <c r="C87" s="34"/>
      <c r="D87" s="34"/>
      <c r="E87" s="70" t="str">
        <f>E9</f>
        <v>1 - Kusovník interiérového vybavení</v>
      </c>
      <c r="F87" s="34"/>
      <c r="G87" s="34"/>
      <c r="H87" s="34"/>
      <c r="I87" s="34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hidden="1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hidden="1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26" t="s">
        <v>22</v>
      </c>
      <c r="J89" s="73" t="str">
        <f>IF(J12="","",J12)</f>
        <v>20. 2. 2025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hidden="1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hidden="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26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hidden="1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26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hidden="1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hidden="1" s="2" customFormat="1" ht="29.28" customHeight="1">
      <c r="A94" s="32"/>
      <c r="B94" s="33"/>
      <c r="C94" s="165" t="s">
        <v>87</v>
      </c>
      <c r="D94" s="166"/>
      <c r="E94" s="166"/>
      <c r="F94" s="166"/>
      <c r="G94" s="166"/>
      <c r="H94" s="166"/>
      <c r="I94" s="166"/>
      <c r="J94" s="167" t="s">
        <v>88</v>
      </c>
      <c r="K94" s="166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hidden="1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hidden="1" s="2" customFormat="1" ht="22.8" customHeight="1">
      <c r="A96" s="32"/>
      <c r="B96" s="33"/>
      <c r="C96" s="168" t="s">
        <v>89</v>
      </c>
      <c r="D96" s="34"/>
      <c r="E96" s="34"/>
      <c r="F96" s="34"/>
      <c r="G96" s="34"/>
      <c r="H96" s="34"/>
      <c r="I96" s="34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90</v>
      </c>
    </row>
    <row r="97" hidden="1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hidden="1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hidden="1"/>
    <row r="100" hidden="1"/>
    <row r="101" hidden="1"/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91</v>
      </c>
      <c r="D103" s="34"/>
      <c r="E103" s="34"/>
      <c r="F103" s="34"/>
      <c r="G103" s="34"/>
      <c r="H103" s="34"/>
      <c r="I103" s="34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34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26.25" customHeight="1">
      <c r="A106" s="32"/>
      <c r="B106" s="33"/>
      <c r="C106" s="34"/>
      <c r="D106" s="34"/>
      <c r="E106" s="164" t="str">
        <f>E7</f>
        <v>Baarova 1380/33, 500 02 Hradec Králové, Pražské Předměstí (byt pro 5 dětí)</v>
      </c>
      <c r="F106" s="26"/>
      <c r="G106" s="26"/>
      <c r="H106" s="26"/>
      <c r="I106" s="34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84</v>
      </c>
      <c r="D107" s="34"/>
      <c r="E107" s="34"/>
      <c r="F107" s="34"/>
      <c r="G107" s="34"/>
      <c r="H107" s="34"/>
      <c r="I107" s="34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1 - Kusovník interiérového vybavení</v>
      </c>
      <c r="F108" s="34"/>
      <c r="G108" s="34"/>
      <c r="H108" s="34"/>
      <c r="I108" s="34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26" t="s">
        <v>22</v>
      </c>
      <c r="J110" s="73" t="str">
        <f>IF(J12="","",J12)</f>
        <v>20. 2. 2025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26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26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69"/>
      <c r="B115" s="170"/>
      <c r="C115" s="171" t="s">
        <v>92</v>
      </c>
      <c r="D115" s="172" t="s">
        <v>58</v>
      </c>
      <c r="E115" s="172" t="s">
        <v>54</v>
      </c>
      <c r="F115" s="172" t="s">
        <v>55</v>
      </c>
      <c r="G115" s="172" t="s">
        <v>93</v>
      </c>
      <c r="H115" s="172" t="s">
        <v>94</v>
      </c>
      <c r="I115" s="172" t="s">
        <v>95</v>
      </c>
      <c r="J115" s="173" t="s">
        <v>88</v>
      </c>
      <c r="K115" s="174" t="s">
        <v>96</v>
      </c>
      <c r="L115" s="175"/>
      <c r="M115" s="94" t="s">
        <v>1</v>
      </c>
      <c r="N115" s="95" t="s">
        <v>37</v>
      </c>
      <c r="O115" s="95" t="s">
        <v>97</v>
      </c>
      <c r="P115" s="95" t="s">
        <v>98</v>
      </c>
      <c r="Q115" s="95" t="s">
        <v>99</v>
      </c>
      <c r="R115" s="95" t="s">
        <v>100</v>
      </c>
      <c r="S115" s="95" t="s">
        <v>101</v>
      </c>
      <c r="T115" s="96" t="s">
        <v>102</v>
      </c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</row>
    <row r="116" s="2" customFormat="1" ht="22.8" customHeight="1">
      <c r="A116" s="32"/>
      <c r="B116" s="33"/>
      <c r="C116" s="101" t="s">
        <v>103</v>
      </c>
      <c r="D116" s="34"/>
      <c r="E116" s="34"/>
      <c r="F116" s="34"/>
      <c r="G116" s="34"/>
      <c r="H116" s="34"/>
      <c r="I116" s="34"/>
      <c r="J116" s="176">
        <f>BK116</f>
        <v>0</v>
      </c>
      <c r="K116" s="34"/>
      <c r="L116" s="38"/>
      <c r="M116" s="97"/>
      <c r="N116" s="177"/>
      <c r="O116" s="98"/>
      <c r="P116" s="178">
        <f>SUM(P117:P139)</f>
        <v>0</v>
      </c>
      <c r="Q116" s="98"/>
      <c r="R116" s="178">
        <f>SUM(R117:R139)</f>
        <v>0</v>
      </c>
      <c r="S116" s="98"/>
      <c r="T116" s="179">
        <f>SUM(T117:T139)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90</v>
      </c>
      <c r="BK116" s="180">
        <f>SUM(BK117:BK139)</f>
        <v>0</v>
      </c>
    </row>
    <row r="117" s="2" customFormat="1" ht="16.5" customHeight="1">
      <c r="A117" s="32"/>
      <c r="B117" s="33"/>
      <c r="C117" s="181" t="s">
        <v>78</v>
      </c>
      <c r="D117" s="181" t="s">
        <v>104</v>
      </c>
      <c r="E117" s="182" t="s">
        <v>105</v>
      </c>
      <c r="F117" s="183" t="s">
        <v>106</v>
      </c>
      <c r="G117" s="184" t="s">
        <v>1</v>
      </c>
      <c r="H117" s="185">
        <v>1</v>
      </c>
      <c r="I117" s="186"/>
      <c r="J117" s="187">
        <f>ROUND(I117*H117,2)</f>
        <v>0</v>
      </c>
      <c r="K117" s="188"/>
      <c r="L117" s="38"/>
      <c r="M117" s="189" t="s">
        <v>1</v>
      </c>
      <c r="N117" s="190" t="s">
        <v>38</v>
      </c>
      <c r="O117" s="85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3" t="s">
        <v>107</v>
      </c>
      <c r="AT117" s="193" t="s">
        <v>104</v>
      </c>
      <c r="AU117" s="193" t="s">
        <v>73</v>
      </c>
      <c r="AY117" s="11" t="s">
        <v>108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1" t="s">
        <v>78</v>
      </c>
      <c r="BK117" s="194">
        <f>ROUND(I117*H117,2)</f>
        <v>0</v>
      </c>
      <c r="BL117" s="11" t="s">
        <v>107</v>
      </c>
      <c r="BM117" s="193" t="s">
        <v>107</v>
      </c>
    </row>
    <row r="118" s="2" customFormat="1" ht="16.5" customHeight="1">
      <c r="A118" s="32"/>
      <c r="B118" s="33"/>
      <c r="C118" s="181" t="s">
        <v>82</v>
      </c>
      <c r="D118" s="181" t="s">
        <v>104</v>
      </c>
      <c r="E118" s="182" t="s">
        <v>109</v>
      </c>
      <c r="F118" s="183" t="s">
        <v>110</v>
      </c>
      <c r="G118" s="184" t="s">
        <v>1</v>
      </c>
      <c r="H118" s="185">
        <v>6</v>
      </c>
      <c r="I118" s="186"/>
      <c r="J118" s="187">
        <f>ROUND(I118*H118,2)</f>
        <v>0</v>
      </c>
      <c r="K118" s="188"/>
      <c r="L118" s="38"/>
      <c r="M118" s="189" t="s">
        <v>1</v>
      </c>
      <c r="N118" s="190" t="s">
        <v>38</v>
      </c>
      <c r="O118" s="85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3" t="s">
        <v>107</v>
      </c>
      <c r="AT118" s="193" t="s">
        <v>104</v>
      </c>
      <c r="AU118" s="193" t="s">
        <v>73</v>
      </c>
      <c r="AY118" s="11" t="s">
        <v>108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1" t="s">
        <v>78</v>
      </c>
      <c r="BK118" s="194">
        <f>ROUND(I118*H118,2)</f>
        <v>0</v>
      </c>
      <c r="BL118" s="11" t="s">
        <v>107</v>
      </c>
      <c r="BM118" s="193" t="s">
        <v>111</v>
      </c>
    </row>
    <row r="119" s="2" customFormat="1" ht="21.75" customHeight="1">
      <c r="A119" s="32"/>
      <c r="B119" s="33"/>
      <c r="C119" s="181" t="s">
        <v>112</v>
      </c>
      <c r="D119" s="181" t="s">
        <v>104</v>
      </c>
      <c r="E119" s="182" t="s">
        <v>113</v>
      </c>
      <c r="F119" s="183" t="s">
        <v>114</v>
      </c>
      <c r="G119" s="184" t="s">
        <v>1</v>
      </c>
      <c r="H119" s="185">
        <v>2</v>
      </c>
      <c r="I119" s="186"/>
      <c r="J119" s="187">
        <f>ROUND(I119*H119,2)</f>
        <v>0</v>
      </c>
      <c r="K119" s="188"/>
      <c r="L119" s="38"/>
      <c r="M119" s="189" t="s">
        <v>1</v>
      </c>
      <c r="N119" s="190" t="s">
        <v>38</v>
      </c>
      <c r="O119" s="85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93" t="s">
        <v>107</v>
      </c>
      <c r="AT119" s="193" t="s">
        <v>104</v>
      </c>
      <c r="AU119" s="193" t="s">
        <v>73</v>
      </c>
      <c r="AY119" s="11" t="s">
        <v>108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1" t="s">
        <v>78</v>
      </c>
      <c r="BK119" s="194">
        <f>ROUND(I119*H119,2)</f>
        <v>0</v>
      </c>
      <c r="BL119" s="11" t="s">
        <v>107</v>
      </c>
      <c r="BM119" s="193" t="s">
        <v>115</v>
      </c>
    </row>
    <row r="120" s="2" customFormat="1" ht="16.5" customHeight="1">
      <c r="A120" s="32"/>
      <c r="B120" s="33"/>
      <c r="C120" s="181" t="s">
        <v>107</v>
      </c>
      <c r="D120" s="181" t="s">
        <v>104</v>
      </c>
      <c r="E120" s="182" t="s">
        <v>116</v>
      </c>
      <c r="F120" s="183" t="s">
        <v>117</v>
      </c>
      <c r="G120" s="184" t="s">
        <v>1</v>
      </c>
      <c r="H120" s="185">
        <v>1</v>
      </c>
      <c r="I120" s="186"/>
      <c r="J120" s="187">
        <f>ROUND(I120*H120,2)</f>
        <v>0</v>
      </c>
      <c r="K120" s="188"/>
      <c r="L120" s="38"/>
      <c r="M120" s="189" t="s">
        <v>1</v>
      </c>
      <c r="N120" s="190" t="s">
        <v>38</v>
      </c>
      <c r="O120" s="85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93" t="s">
        <v>107</v>
      </c>
      <c r="AT120" s="193" t="s">
        <v>104</v>
      </c>
      <c r="AU120" s="193" t="s">
        <v>73</v>
      </c>
      <c r="AY120" s="11" t="s">
        <v>108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1" t="s">
        <v>78</v>
      </c>
      <c r="BK120" s="194">
        <f>ROUND(I120*H120,2)</f>
        <v>0</v>
      </c>
      <c r="BL120" s="11" t="s">
        <v>107</v>
      </c>
      <c r="BM120" s="193" t="s">
        <v>118</v>
      </c>
    </row>
    <row r="121" s="2" customFormat="1" ht="16.5" customHeight="1">
      <c r="A121" s="32"/>
      <c r="B121" s="33"/>
      <c r="C121" s="181" t="s">
        <v>119</v>
      </c>
      <c r="D121" s="181" t="s">
        <v>104</v>
      </c>
      <c r="E121" s="182" t="s">
        <v>120</v>
      </c>
      <c r="F121" s="183" t="s">
        <v>121</v>
      </c>
      <c r="G121" s="184" t="s">
        <v>1</v>
      </c>
      <c r="H121" s="185">
        <v>3</v>
      </c>
      <c r="I121" s="186"/>
      <c r="J121" s="187">
        <f>ROUND(I121*H121,2)</f>
        <v>0</v>
      </c>
      <c r="K121" s="188"/>
      <c r="L121" s="38"/>
      <c r="M121" s="189" t="s">
        <v>1</v>
      </c>
      <c r="N121" s="190" t="s">
        <v>38</v>
      </c>
      <c r="O121" s="85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3" t="s">
        <v>107</v>
      </c>
      <c r="AT121" s="193" t="s">
        <v>104</v>
      </c>
      <c r="AU121" s="193" t="s">
        <v>73</v>
      </c>
      <c r="AY121" s="11" t="s">
        <v>108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1" t="s">
        <v>78</v>
      </c>
      <c r="BK121" s="194">
        <f>ROUND(I121*H121,2)</f>
        <v>0</v>
      </c>
      <c r="BL121" s="11" t="s">
        <v>107</v>
      </c>
      <c r="BM121" s="193" t="s">
        <v>8</v>
      </c>
    </row>
    <row r="122" s="2" customFormat="1" ht="16.5" customHeight="1">
      <c r="A122" s="32"/>
      <c r="B122" s="33"/>
      <c r="C122" s="181" t="s">
        <v>111</v>
      </c>
      <c r="D122" s="181" t="s">
        <v>104</v>
      </c>
      <c r="E122" s="182" t="s">
        <v>122</v>
      </c>
      <c r="F122" s="183" t="s">
        <v>123</v>
      </c>
      <c r="G122" s="184" t="s">
        <v>1</v>
      </c>
      <c r="H122" s="185">
        <v>1</v>
      </c>
      <c r="I122" s="186"/>
      <c r="J122" s="187">
        <f>ROUND(I122*H122,2)</f>
        <v>0</v>
      </c>
      <c r="K122" s="188"/>
      <c r="L122" s="38"/>
      <c r="M122" s="189" t="s">
        <v>1</v>
      </c>
      <c r="N122" s="190" t="s">
        <v>38</v>
      </c>
      <c r="O122" s="85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93" t="s">
        <v>107</v>
      </c>
      <c r="AT122" s="193" t="s">
        <v>104</v>
      </c>
      <c r="AU122" s="193" t="s">
        <v>73</v>
      </c>
      <c r="AY122" s="11" t="s">
        <v>108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1" t="s">
        <v>78</v>
      </c>
      <c r="BK122" s="194">
        <f>ROUND(I122*H122,2)</f>
        <v>0</v>
      </c>
      <c r="BL122" s="11" t="s">
        <v>107</v>
      </c>
      <c r="BM122" s="193" t="s">
        <v>124</v>
      </c>
    </row>
    <row r="123" s="2" customFormat="1" ht="21.75" customHeight="1">
      <c r="A123" s="32"/>
      <c r="B123" s="33"/>
      <c r="C123" s="181" t="s">
        <v>125</v>
      </c>
      <c r="D123" s="181" t="s">
        <v>104</v>
      </c>
      <c r="E123" s="182" t="s">
        <v>126</v>
      </c>
      <c r="F123" s="183" t="s">
        <v>127</v>
      </c>
      <c r="G123" s="184" t="s">
        <v>1</v>
      </c>
      <c r="H123" s="185">
        <v>1</v>
      </c>
      <c r="I123" s="186"/>
      <c r="J123" s="187">
        <f>ROUND(I123*H123,2)</f>
        <v>0</v>
      </c>
      <c r="K123" s="188"/>
      <c r="L123" s="38"/>
      <c r="M123" s="189" t="s">
        <v>1</v>
      </c>
      <c r="N123" s="190" t="s">
        <v>38</v>
      </c>
      <c r="O123" s="85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3" t="s">
        <v>107</v>
      </c>
      <c r="AT123" s="193" t="s">
        <v>104</v>
      </c>
      <c r="AU123" s="193" t="s">
        <v>73</v>
      </c>
      <c r="AY123" s="11" t="s">
        <v>108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1" t="s">
        <v>78</v>
      </c>
      <c r="BK123" s="194">
        <f>ROUND(I123*H123,2)</f>
        <v>0</v>
      </c>
      <c r="BL123" s="11" t="s">
        <v>107</v>
      </c>
      <c r="BM123" s="193" t="s">
        <v>128</v>
      </c>
    </row>
    <row r="124" s="2" customFormat="1" ht="24.15" customHeight="1">
      <c r="A124" s="32"/>
      <c r="B124" s="33"/>
      <c r="C124" s="181" t="s">
        <v>115</v>
      </c>
      <c r="D124" s="181" t="s">
        <v>104</v>
      </c>
      <c r="E124" s="182" t="s">
        <v>129</v>
      </c>
      <c r="F124" s="183" t="s">
        <v>130</v>
      </c>
      <c r="G124" s="184" t="s">
        <v>1</v>
      </c>
      <c r="H124" s="185">
        <v>1</v>
      </c>
      <c r="I124" s="186"/>
      <c r="J124" s="187">
        <f>ROUND(I124*H124,2)</f>
        <v>0</v>
      </c>
      <c r="K124" s="188"/>
      <c r="L124" s="38"/>
      <c r="M124" s="189" t="s">
        <v>1</v>
      </c>
      <c r="N124" s="190" t="s">
        <v>38</v>
      </c>
      <c r="O124" s="85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3" t="s">
        <v>107</v>
      </c>
      <c r="AT124" s="193" t="s">
        <v>104</v>
      </c>
      <c r="AU124" s="193" t="s">
        <v>73</v>
      </c>
      <c r="AY124" s="11" t="s">
        <v>108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1" t="s">
        <v>78</v>
      </c>
      <c r="BK124" s="194">
        <f>ROUND(I124*H124,2)</f>
        <v>0</v>
      </c>
      <c r="BL124" s="11" t="s">
        <v>107</v>
      </c>
      <c r="BM124" s="193" t="s">
        <v>131</v>
      </c>
    </row>
    <row r="125" s="2" customFormat="1" ht="24.15" customHeight="1">
      <c r="A125" s="32"/>
      <c r="B125" s="33"/>
      <c r="C125" s="181" t="s">
        <v>132</v>
      </c>
      <c r="D125" s="181" t="s">
        <v>104</v>
      </c>
      <c r="E125" s="182" t="s">
        <v>133</v>
      </c>
      <c r="F125" s="183" t="s">
        <v>134</v>
      </c>
      <c r="G125" s="184" t="s">
        <v>1</v>
      </c>
      <c r="H125" s="185">
        <v>2</v>
      </c>
      <c r="I125" s="186"/>
      <c r="J125" s="187">
        <f>ROUND(I125*H125,2)</f>
        <v>0</v>
      </c>
      <c r="K125" s="188"/>
      <c r="L125" s="38"/>
      <c r="M125" s="189" t="s">
        <v>1</v>
      </c>
      <c r="N125" s="190" t="s">
        <v>38</v>
      </c>
      <c r="O125" s="85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3" t="s">
        <v>107</v>
      </c>
      <c r="AT125" s="193" t="s">
        <v>104</v>
      </c>
      <c r="AU125" s="193" t="s">
        <v>73</v>
      </c>
      <c r="AY125" s="11" t="s">
        <v>108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1" t="s">
        <v>78</v>
      </c>
      <c r="BK125" s="194">
        <f>ROUND(I125*H125,2)</f>
        <v>0</v>
      </c>
      <c r="BL125" s="11" t="s">
        <v>107</v>
      </c>
      <c r="BM125" s="193" t="s">
        <v>135</v>
      </c>
    </row>
    <row r="126" s="2" customFormat="1" ht="21.75" customHeight="1">
      <c r="A126" s="32"/>
      <c r="B126" s="33"/>
      <c r="C126" s="181" t="s">
        <v>118</v>
      </c>
      <c r="D126" s="181" t="s">
        <v>104</v>
      </c>
      <c r="E126" s="182" t="s">
        <v>113</v>
      </c>
      <c r="F126" s="183" t="s">
        <v>114</v>
      </c>
      <c r="G126" s="184" t="s">
        <v>1</v>
      </c>
      <c r="H126" s="185">
        <v>2</v>
      </c>
      <c r="I126" s="186"/>
      <c r="J126" s="187">
        <f>ROUND(I126*H126,2)</f>
        <v>0</v>
      </c>
      <c r="K126" s="188"/>
      <c r="L126" s="38"/>
      <c r="M126" s="189" t="s">
        <v>1</v>
      </c>
      <c r="N126" s="190" t="s">
        <v>38</v>
      </c>
      <c r="O126" s="85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3" t="s">
        <v>107</v>
      </c>
      <c r="AT126" s="193" t="s">
        <v>104</v>
      </c>
      <c r="AU126" s="193" t="s">
        <v>73</v>
      </c>
      <c r="AY126" s="11" t="s">
        <v>108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1" t="s">
        <v>78</v>
      </c>
      <c r="BK126" s="194">
        <f>ROUND(I126*H126,2)</f>
        <v>0</v>
      </c>
      <c r="BL126" s="11" t="s">
        <v>107</v>
      </c>
      <c r="BM126" s="193" t="s">
        <v>136</v>
      </c>
    </row>
    <row r="127" s="2" customFormat="1" ht="16.5" customHeight="1">
      <c r="A127" s="32"/>
      <c r="B127" s="33"/>
      <c r="C127" s="181" t="s">
        <v>137</v>
      </c>
      <c r="D127" s="181" t="s">
        <v>104</v>
      </c>
      <c r="E127" s="182" t="s">
        <v>138</v>
      </c>
      <c r="F127" s="183" t="s">
        <v>139</v>
      </c>
      <c r="G127" s="184" t="s">
        <v>1</v>
      </c>
      <c r="H127" s="185">
        <v>2</v>
      </c>
      <c r="I127" s="186"/>
      <c r="J127" s="187">
        <f>ROUND(I127*H127,2)</f>
        <v>0</v>
      </c>
      <c r="K127" s="188"/>
      <c r="L127" s="38"/>
      <c r="M127" s="189" t="s">
        <v>1</v>
      </c>
      <c r="N127" s="190" t="s">
        <v>38</v>
      </c>
      <c r="O127" s="85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3" t="s">
        <v>107</v>
      </c>
      <c r="AT127" s="193" t="s">
        <v>104</v>
      </c>
      <c r="AU127" s="193" t="s">
        <v>73</v>
      </c>
      <c r="AY127" s="11" t="s">
        <v>108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1" t="s">
        <v>78</v>
      </c>
      <c r="BK127" s="194">
        <f>ROUND(I127*H127,2)</f>
        <v>0</v>
      </c>
      <c r="BL127" s="11" t="s">
        <v>107</v>
      </c>
      <c r="BM127" s="193" t="s">
        <v>140</v>
      </c>
    </row>
    <row r="128" s="2" customFormat="1" ht="16.5" customHeight="1">
      <c r="A128" s="32"/>
      <c r="B128" s="33"/>
      <c r="C128" s="181" t="s">
        <v>8</v>
      </c>
      <c r="D128" s="181" t="s">
        <v>104</v>
      </c>
      <c r="E128" s="182" t="s">
        <v>141</v>
      </c>
      <c r="F128" s="183" t="s">
        <v>142</v>
      </c>
      <c r="G128" s="184" t="s">
        <v>1</v>
      </c>
      <c r="H128" s="185">
        <v>2</v>
      </c>
      <c r="I128" s="186"/>
      <c r="J128" s="187">
        <f>ROUND(I128*H128,2)</f>
        <v>0</v>
      </c>
      <c r="K128" s="188"/>
      <c r="L128" s="38"/>
      <c r="M128" s="189" t="s">
        <v>1</v>
      </c>
      <c r="N128" s="190" t="s">
        <v>38</v>
      </c>
      <c r="O128" s="85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3" t="s">
        <v>107</v>
      </c>
      <c r="AT128" s="193" t="s">
        <v>104</v>
      </c>
      <c r="AU128" s="193" t="s">
        <v>73</v>
      </c>
      <c r="AY128" s="11" t="s">
        <v>108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1" t="s">
        <v>78</v>
      </c>
      <c r="BK128" s="194">
        <f>ROUND(I128*H128,2)</f>
        <v>0</v>
      </c>
      <c r="BL128" s="11" t="s">
        <v>107</v>
      </c>
      <c r="BM128" s="193" t="s">
        <v>143</v>
      </c>
    </row>
    <row r="129" s="2" customFormat="1" ht="21.75" customHeight="1">
      <c r="A129" s="32"/>
      <c r="B129" s="33"/>
      <c r="C129" s="181" t="s">
        <v>144</v>
      </c>
      <c r="D129" s="181" t="s">
        <v>104</v>
      </c>
      <c r="E129" s="182" t="s">
        <v>145</v>
      </c>
      <c r="F129" s="183" t="s">
        <v>146</v>
      </c>
      <c r="G129" s="184" t="s">
        <v>1</v>
      </c>
      <c r="H129" s="185">
        <v>2</v>
      </c>
      <c r="I129" s="186"/>
      <c r="J129" s="187">
        <f>ROUND(I129*H129,2)</f>
        <v>0</v>
      </c>
      <c r="K129" s="188"/>
      <c r="L129" s="38"/>
      <c r="M129" s="189" t="s">
        <v>1</v>
      </c>
      <c r="N129" s="190" t="s">
        <v>38</v>
      </c>
      <c r="O129" s="85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3" t="s">
        <v>107</v>
      </c>
      <c r="AT129" s="193" t="s">
        <v>104</v>
      </c>
      <c r="AU129" s="193" t="s">
        <v>73</v>
      </c>
      <c r="AY129" s="11" t="s">
        <v>108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1" t="s">
        <v>78</v>
      </c>
      <c r="BK129" s="194">
        <f>ROUND(I129*H129,2)</f>
        <v>0</v>
      </c>
      <c r="BL129" s="11" t="s">
        <v>107</v>
      </c>
      <c r="BM129" s="193" t="s">
        <v>147</v>
      </c>
    </row>
    <row r="130" s="2" customFormat="1" ht="16.5" customHeight="1">
      <c r="A130" s="32"/>
      <c r="B130" s="33"/>
      <c r="C130" s="181" t="s">
        <v>148</v>
      </c>
      <c r="D130" s="181" t="s">
        <v>104</v>
      </c>
      <c r="E130" s="182" t="s">
        <v>149</v>
      </c>
      <c r="F130" s="183" t="s">
        <v>150</v>
      </c>
      <c r="G130" s="184" t="s">
        <v>1</v>
      </c>
      <c r="H130" s="185">
        <v>2</v>
      </c>
      <c r="I130" s="186"/>
      <c r="J130" s="187">
        <f>ROUND(I130*H130,2)</f>
        <v>0</v>
      </c>
      <c r="K130" s="188"/>
      <c r="L130" s="38"/>
      <c r="M130" s="189" t="s">
        <v>1</v>
      </c>
      <c r="N130" s="190" t="s">
        <v>38</v>
      </c>
      <c r="O130" s="85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3" t="s">
        <v>107</v>
      </c>
      <c r="AT130" s="193" t="s">
        <v>104</v>
      </c>
      <c r="AU130" s="193" t="s">
        <v>73</v>
      </c>
      <c r="AY130" s="11" t="s">
        <v>108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1" t="s">
        <v>78</v>
      </c>
      <c r="BK130" s="194">
        <f>ROUND(I130*H130,2)</f>
        <v>0</v>
      </c>
      <c r="BL130" s="11" t="s">
        <v>107</v>
      </c>
      <c r="BM130" s="193" t="s">
        <v>151</v>
      </c>
    </row>
    <row r="131" s="2" customFormat="1" ht="24.15" customHeight="1">
      <c r="A131" s="32"/>
      <c r="B131" s="33"/>
      <c r="C131" s="181" t="s">
        <v>152</v>
      </c>
      <c r="D131" s="181" t="s">
        <v>104</v>
      </c>
      <c r="E131" s="182" t="s">
        <v>153</v>
      </c>
      <c r="F131" s="183" t="s">
        <v>154</v>
      </c>
      <c r="G131" s="184" t="s">
        <v>1</v>
      </c>
      <c r="H131" s="185">
        <v>2</v>
      </c>
      <c r="I131" s="186"/>
      <c r="J131" s="187">
        <f>ROUND(I131*H131,2)</f>
        <v>0</v>
      </c>
      <c r="K131" s="188"/>
      <c r="L131" s="38"/>
      <c r="M131" s="189" t="s">
        <v>1</v>
      </c>
      <c r="N131" s="190" t="s">
        <v>38</v>
      </c>
      <c r="O131" s="85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3" t="s">
        <v>107</v>
      </c>
      <c r="AT131" s="193" t="s">
        <v>104</v>
      </c>
      <c r="AU131" s="193" t="s">
        <v>73</v>
      </c>
      <c r="AY131" s="11" t="s">
        <v>108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1" t="s">
        <v>78</v>
      </c>
      <c r="BK131" s="194">
        <f>ROUND(I131*H131,2)</f>
        <v>0</v>
      </c>
      <c r="BL131" s="11" t="s">
        <v>107</v>
      </c>
      <c r="BM131" s="193" t="s">
        <v>155</v>
      </c>
    </row>
    <row r="132" s="2" customFormat="1" ht="21.75" customHeight="1">
      <c r="A132" s="32"/>
      <c r="B132" s="33"/>
      <c r="C132" s="181" t="s">
        <v>156</v>
      </c>
      <c r="D132" s="181" t="s">
        <v>104</v>
      </c>
      <c r="E132" s="182" t="s">
        <v>113</v>
      </c>
      <c r="F132" s="183" t="s">
        <v>114</v>
      </c>
      <c r="G132" s="184" t="s">
        <v>1</v>
      </c>
      <c r="H132" s="185">
        <v>2</v>
      </c>
      <c r="I132" s="186"/>
      <c r="J132" s="187">
        <f>ROUND(I132*H132,2)</f>
        <v>0</v>
      </c>
      <c r="K132" s="188"/>
      <c r="L132" s="38"/>
      <c r="M132" s="189" t="s">
        <v>1</v>
      </c>
      <c r="N132" s="190" t="s">
        <v>38</v>
      </c>
      <c r="O132" s="85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3" t="s">
        <v>107</v>
      </c>
      <c r="AT132" s="193" t="s">
        <v>104</v>
      </c>
      <c r="AU132" s="193" t="s">
        <v>73</v>
      </c>
      <c r="AY132" s="11" t="s">
        <v>108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1" t="s">
        <v>78</v>
      </c>
      <c r="BK132" s="194">
        <f>ROUND(I132*H132,2)</f>
        <v>0</v>
      </c>
      <c r="BL132" s="11" t="s">
        <v>107</v>
      </c>
      <c r="BM132" s="193" t="s">
        <v>157</v>
      </c>
    </row>
    <row r="133" s="2" customFormat="1" ht="16.5" customHeight="1">
      <c r="A133" s="32"/>
      <c r="B133" s="33"/>
      <c r="C133" s="181" t="s">
        <v>158</v>
      </c>
      <c r="D133" s="181" t="s">
        <v>104</v>
      </c>
      <c r="E133" s="182" t="s">
        <v>141</v>
      </c>
      <c r="F133" s="183" t="s">
        <v>142</v>
      </c>
      <c r="G133" s="184" t="s">
        <v>1</v>
      </c>
      <c r="H133" s="185">
        <v>2</v>
      </c>
      <c r="I133" s="186"/>
      <c r="J133" s="187">
        <f>ROUND(I133*H133,2)</f>
        <v>0</v>
      </c>
      <c r="K133" s="188"/>
      <c r="L133" s="38"/>
      <c r="M133" s="189" t="s">
        <v>1</v>
      </c>
      <c r="N133" s="190" t="s">
        <v>38</v>
      </c>
      <c r="O133" s="85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3" t="s">
        <v>107</v>
      </c>
      <c r="AT133" s="193" t="s">
        <v>104</v>
      </c>
      <c r="AU133" s="193" t="s">
        <v>73</v>
      </c>
      <c r="AY133" s="11" t="s">
        <v>108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1" t="s">
        <v>78</v>
      </c>
      <c r="BK133" s="194">
        <f>ROUND(I133*H133,2)</f>
        <v>0</v>
      </c>
      <c r="BL133" s="11" t="s">
        <v>107</v>
      </c>
      <c r="BM133" s="193" t="s">
        <v>159</v>
      </c>
    </row>
    <row r="134" s="2" customFormat="1" ht="21.75" customHeight="1">
      <c r="A134" s="32"/>
      <c r="B134" s="33"/>
      <c r="C134" s="181" t="s">
        <v>124</v>
      </c>
      <c r="D134" s="181" t="s">
        <v>104</v>
      </c>
      <c r="E134" s="182" t="s">
        <v>145</v>
      </c>
      <c r="F134" s="183" t="s">
        <v>146</v>
      </c>
      <c r="G134" s="184" t="s">
        <v>1</v>
      </c>
      <c r="H134" s="185">
        <v>2</v>
      </c>
      <c r="I134" s="186"/>
      <c r="J134" s="187">
        <f>ROUND(I134*H134,2)</f>
        <v>0</v>
      </c>
      <c r="K134" s="188"/>
      <c r="L134" s="38"/>
      <c r="M134" s="189" t="s">
        <v>1</v>
      </c>
      <c r="N134" s="190" t="s">
        <v>38</v>
      </c>
      <c r="O134" s="85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3" t="s">
        <v>107</v>
      </c>
      <c r="AT134" s="193" t="s">
        <v>104</v>
      </c>
      <c r="AU134" s="193" t="s">
        <v>73</v>
      </c>
      <c r="AY134" s="11" t="s">
        <v>108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1" t="s">
        <v>78</v>
      </c>
      <c r="BK134" s="194">
        <f>ROUND(I134*H134,2)</f>
        <v>0</v>
      </c>
      <c r="BL134" s="11" t="s">
        <v>107</v>
      </c>
      <c r="BM134" s="193" t="s">
        <v>160</v>
      </c>
    </row>
    <row r="135" s="2" customFormat="1" ht="16.5" customHeight="1">
      <c r="A135" s="32"/>
      <c r="B135" s="33"/>
      <c r="C135" s="181" t="s">
        <v>161</v>
      </c>
      <c r="D135" s="181" t="s">
        <v>104</v>
      </c>
      <c r="E135" s="182" t="s">
        <v>149</v>
      </c>
      <c r="F135" s="183" t="s">
        <v>150</v>
      </c>
      <c r="G135" s="184" t="s">
        <v>1</v>
      </c>
      <c r="H135" s="185">
        <v>2</v>
      </c>
      <c r="I135" s="186"/>
      <c r="J135" s="187">
        <f>ROUND(I135*H135,2)</f>
        <v>0</v>
      </c>
      <c r="K135" s="188"/>
      <c r="L135" s="38"/>
      <c r="M135" s="189" t="s">
        <v>1</v>
      </c>
      <c r="N135" s="190" t="s">
        <v>38</v>
      </c>
      <c r="O135" s="85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3" t="s">
        <v>107</v>
      </c>
      <c r="AT135" s="193" t="s">
        <v>104</v>
      </c>
      <c r="AU135" s="193" t="s">
        <v>73</v>
      </c>
      <c r="AY135" s="11" t="s">
        <v>108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1" t="s">
        <v>78</v>
      </c>
      <c r="BK135" s="194">
        <f>ROUND(I135*H135,2)</f>
        <v>0</v>
      </c>
      <c r="BL135" s="11" t="s">
        <v>107</v>
      </c>
      <c r="BM135" s="193" t="s">
        <v>162</v>
      </c>
    </row>
    <row r="136" s="2" customFormat="1" ht="24.15" customHeight="1">
      <c r="A136" s="32"/>
      <c r="B136" s="33"/>
      <c r="C136" s="181" t="s">
        <v>128</v>
      </c>
      <c r="D136" s="181" t="s">
        <v>104</v>
      </c>
      <c r="E136" s="182" t="s">
        <v>133</v>
      </c>
      <c r="F136" s="183" t="s">
        <v>134</v>
      </c>
      <c r="G136" s="184" t="s">
        <v>1</v>
      </c>
      <c r="H136" s="185">
        <v>1</v>
      </c>
      <c r="I136" s="186"/>
      <c r="J136" s="187">
        <f>ROUND(I136*H136,2)</f>
        <v>0</v>
      </c>
      <c r="K136" s="188"/>
      <c r="L136" s="38"/>
      <c r="M136" s="189" t="s">
        <v>1</v>
      </c>
      <c r="N136" s="190" t="s">
        <v>38</v>
      </c>
      <c r="O136" s="85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3" t="s">
        <v>107</v>
      </c>
      <c r="AT136" s="193" t="s">
        <v>104</v>
      </c>
      <c r="AU136" s="193" t="s">
        <v>73</v>
      </c>
      <c r="AY136" s="11" t="s">
        <v>108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1" t="s">
        <v>78</v>
      </c>
      <c r="BK136" s="194">
        <f>ROUND(I136*H136,2)</f>
        <v>0</v>
      </c>
      <c r="BL136" s="11" t="s">
        <v>107</v>
      </c>
      <c r="BM136" s="193" t="s">
        <v>163</v>
      </c>
    </row>
    <row r="137" s="2" customFormat="1" ht="21.75" customHeight="1">
      <c r="A137" s="32"/>
      <c r="B137" s="33"/>
      <c r="C137" s="181" t="s">
        <v>7</v>
      </c>
      <c r="D137" s="181" t="s">
        <v>104</v>
      </c>
      <c r="E137" s="182" t="s">
        <v>113</v>
      </c>
      <c r="F137" s="183" t="s">
        <v>114</v>
      </c>
      <c r="G137" s="184" t="s">
        <v>1</v>
      </c>
      <c r="H137" s="185">
        <v>1</v>
      </c>
      <c r="I137" s="186"/>
      <c r="J137" s="187">
        <f>ROUND(I137*H137,2)</f>
        <v>0</v>
      </c>
      <c r="K137" s="188"/>
      <c r="L137" s="38"/>
      <c r="M137" s="189" t="s">
        <v>1</v>
      </c>
      <c r="N137" s="190" t="s">
        <v>38</v>
      </c>
      <c r="O137" s="85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3" t="s">
        <v>107</v>
      </c>
      <c r="AT137" s="193" t="s">
        <v>104</v>
      </c>
      <c r="AU137" s="193" t="s">
        <v>73</v>
      </c>
      <c r="AY137" s="11" t="s">
        <v>108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1" t="s">
        <v>78</v>
      </c>
      <c r="BK137" s="194">
        <f>ROUND(I137*H137,2)</f>
        <v>0</v>
      </c>
      <c r="BL137" s="11" t="s">
        <v>107</v>
      </c>
      <c r="BM137" s="193" t="s">
        <v>164</v>
      </c>
    </row>
    <row r="138" s="2" customFormat="1" ht="16.5" customHeight="1">
      <c r="A138" s="32"/>
      <c r="B138" s="33"/>
      <c r="C138" s="181" t="s">
        <v>165</v>
      </c>
      <c r="D138" s="181" t="s">
        <v>104</v>
      </c>
      <c r="E138" s="182" t="s">
        <v>138</v>
      </c>
      <c r="F138" s="183" t="s">
        <v>139</v>
      </c>
      <c r="G138" s="184" t="s">
        <v>1</v>
      </c>
      <c r="H138" s="185">
        <v>1</v>
      </c>
      <c r="I138" s="186"/>
      <c r="J138" s="187">
        <f>ROUND(I138*H138,2)</f>
        <v>0</v>
      </c>
      <c r="K138" s="188"/>
      <c r="L138" s="38"/>
      <c r="M138" s="189" t="s">
        <v>1</v>
      </c>
      <c r="N138" s="190" t="s">
        <v>38</v>
      </c>
      <c r="O138" s="85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3" t="s">
        <v>107</v>
      </c>
      <c r="AT138" s="193" t="s">
        <v>104</v>
      </c>
      <c r="AU138" s="193" t="s">
        <v>73</v>
      </c>
      <c r="AY138" s="11" t="s">
        <v>108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1" t="s">
        <v>78</v>
      </c>
      <c r="BK138" s="194">
        <f>ROUND(I138*H138,2)</f>
        <v>0</v>
      </c>
      <c r="BL138" s="11" t="s">
        <v>107</v>
      </c>
      <c r="BM138" s="193" t="s">
        <v>166</v>
      </c>
    </row>
    <row r="139" s="2" customFormat="1" ht="16.5" customHeight="1">
      <c r="A139" s="32"/>
      <c r="B139" s="33"/>
      <c r="C139" s="181" t="s">
        <v>167</v>
      </c>
      <c r="D139" s="181" t="s">
        <v>104</v>
      </c>
      <c r="E139" s="182" t="s">
        <v>149</v>
      </c>
      <c r="F139" s="183" t="s">
        <v>150</v>
      </c>
      <c r="G139" s="184" t="s">
        <v>1</v>
      </c>
      <c r="H139" s="185">
        <v>1</v>
      </c>
      <c r="I139" s="186"/>
      <c r="J139" s="187">
        <f>ROUND(I139*H139,2)</f>
        <v>0</v>
      </c>
      <c r="K139" s="188"/>
      <c r="L139" s="38"/>
      <c r="M139" s="195" t="s">
        <v>1</v>
      </c>
      <c r="N139" s="196" t="s">
        <v>38</v>
      </c>
      <c r="O139" s="197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3" t="s">
        <v>107</v>
      </c>
      <c r="AT139" s="193" t="s">
        <v>104</v>
      </c>
      <c r="AU139" s="193" t="s">
        <v>73</v>
      </c>
      <c r="AY139" s="11" t="s">
        <v>108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1" t="s">
        <v>78</v>
      </c>
      <c r="BK139" s="194">
        <f>ROUND(I139*H139,2)</f>
        <v>0</v>
      </c>
      <c r="BL139" s="11" t="s">
        <v>107</v>
      </c>
      <c r="BM139" s="193" t="s">
        <v>168</v>
      </c>
    </row>
    <row r="140" s="2" customFormat="1" ht="6.96" customHeight="1">
      <c r="A140" s="32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38"/>
      <c r="M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</sheetData>
  <sheetProtection sheet="1" autoFilter="0" formatColumns="0" formatRows="0" objects="1" scenarios="1" spinCount="100000" saltValue="e/3MYpLY7ao8eYaZ8p5sv5CrVhRNMeLOcXeveL26taJz4bGQAgVlILzMxdvhLPbM3L0X5l1VadIC7M8shIlN1w==" hashValue="SizMak/w4+ndKSR8ehxBIx+e+7UzL8qeybAqqYFQedXDW84VvU1xxmVLcIvfQ6M1gLGNa9Isfo0rZ3GprVOoxg==" algorithmName="SHA-512" password="CC3D"/>
  <autoFilter ref="C115:K139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DESKTOP-97Q8PQN\RaB Vojta</dc:creator>
  <cp:lastModifiedBy>DESKTOP-97Q8PQN\RaB Vojta</cp:lastModifiedBy>
  <dcterms:created xsi:type="dcterms:W3CDTF">2025-02-20T14:39:16Z</dcterms:created>
  <dcterms:modified xsi:type="dcterms:W3CDTF">2025-02-20T14:39:17Z</dcterms:modified>
</cp:coreProperties>
</file>